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740" windowWidth="21840" windowHeight="7395"/>
  </bookViews>
  <sheets>
    <sheet name="SEOP AGO 2016" sheetId="54" r:id="rId1"/>
  </sheets>
  <externalReferences>
    <externalReference r:id="rId2"/>
  </externalReferences>
  <definedNames>
    <definedName name="_xlnm._FilterDatabase" localSheetId="0" hidden="1">'SEOP AGO 2016'!$J$6:$J$775</definedName>
    <definedName name="_xlnm.Print_Area" localSheetId="0">'SEOP AGO 2016'!$A$6:$BD$702</definedName>
  </definedNames>
  <calcPr calcId="145621"/>
</workbook>
</file>

<file path=xl/calcChain.xml><?xml version="1.0" encoding="utf-8"?>
<calcChain xmlns="http://schemas.openxmlformats.org/spreadsheetml/2006/main">
  <c r="AC35" i="54" l="1"/>
  <c r="AA35" i="54" s="1"/>
  <c r="AC46" i="54"/>
  <c r="AA46" i="54" s="1"/>
  <c r="AC331" i="54" l="1"/>
  <c r="AD340" i="54"/>
  <c r="AB340" i="54" s="1"/>
  <c r="AC340" i="54"/>
  <c r="AA340" i="54" s="1"/>
  <c r="AD357" i="54"/>
  <c r="AB357" i="54" s="1"/>
  <c r="AC357" i="54"/>
  <c r="AA357" i="54" s="1"/>
  <c r="AC386" i="54"/>
  <c r="AA386" i="54" s="1"/>
  <c r="AD386" i="54"/>
  <c r="AD390" i="54"/>
  <c r="AC390" i="54"/>
  <c r="AC409" i="54"/>
  <c r="AC469" i="54"/>
  <c r="AC479" i="54"/>
  <c r="AD484" i="54"/>
  <c r="AD491" i="54"/>
  <c r="AC491" i="54"/>
  <c r="AC513" i="54"/>
  <c r="AD519" i="54"/>
  <c r="AC519" i="54"/>
  <c r="AD531" i="54"/>
  <c r="AC531" i="54"/>
  <c r="AC534" i="54"/>
  <c r="AC538" i="54"/>
  <c r="AD542" i="54"/>
  <c r="AD546" i="54"/>
  <c r="AB546" i="54" s="1"/>
  <c r="AC546" i="54"/>
  <c r="AA546" i="54" s="1"/>
  <c r="AD550" i="54"/>
  <c r="AB550" i="54" s="1"/>
  <c r="AD553" i="54"/>
  <c r="AB553" i="54" s="1"/>
  <c r="AC553" i="54"/>
  <c r="AA553" i="54" s="1"/>
  <c r="AC550" i="54"/>
  <c r="AA550" i="54" s="1"/>
  <c r="AC562" i="54"/>
  <c r="AA562" i="54" s="1"/>
  <c r="AD562" i="54"/>
  <c r="AB562" i="54" s="1"/>
  <c r="AC612" i="54"/>
  <c r="AD612" i="54"/>
  <c r="AD622" i="54"/>
  <c r="AD638" i="54"/>
  <c r="AD643" i="54"/>
  <c r="AD653" i="54"/>
  <c r="AC653" i="54"/>
  <c r="AB386" i="54" l="1"/>
  <c r="AG698" i="54" l="1"/>
  <c r="AG690" i="54"/>
  <c r="AG670" i="54"/>
  <c r="AG611" i="54"/>
  <c r="AG584" i="54"/>
  <c r="AG571" i="54"/>
  <c r="AG468" i="54"/>
  <c r="AG389" i="54"/>
  <c r="AH388" i="54"/>
  <c r="AE388" i="54"/>
  <c r="AE387" i="54"/>
  <c r="AE386" i="54"/>
  <c r="AH385" i="54"/>
  <c r="AE385" i="54"/>
  <c r="AH384" i="54"/>
  <c r="AE384" i="54"/>
  <c r="AH383" i="54"/>
  <c r="AE383" i="54"/>
  <c r="AG275" i="54"/>
  <c r="AG41" i="54"/>
  <c r="AH570" i="54" l="1"/>
  <c r="AH569" i="54"/>
  <c r="AH568" i="54"/>
  <c r="AH567" i="54"/>
  <c r="AH566" i="54"/>
  <c r="AH565" i="54"/>
  <c r="AE570" i="54"/>
  <c r="AE569" i="54"/>
  <c r="AE568" i="54"/>
  <c r="AE567" i="54"/>
  <c r="AE566" i="54"/>
  <c r="AE565" i="54"/>
  <c r="AH276" i="54"/>
  <c r="F276" i="54" l="1"/>
  <c r="H276" i="54"/>
  <c r="AC593" i="54" l="1"/>
  <c r="AC611" i="54" s="1"/>
  <c r="AB519" i="54"/>
  <c r="AA519" i="54"/>
  <c r="AC508" i="54"/>
  <c r="AC500" i="54"/>
  <c r="AD479" i="54"/>
  <c r="AA451" i="54"/>
  <c r="AD331" i="54"/>
  <c r="AD304" i="54"/>
  <c r="AC304" i="54"/>
  <c r="AC297" i="54"/>
  <c r="AC291" i="54"/>
  <c r="AD244" i="54"/>
  <c r="AB244" i="54" s="1"/>
  <c r="AC228" i="54"/>
  <c r="AA228" i="54" s="1"/>
  <c r="AD187" i="54"/>
  <c r="AC187" i="54"/>
  <c r="AC180" i="54"/>
  <c r="AD165" i="54"/>
  <c r="AC165" i="54"/>
  <c r="AC134" i="54"/>
  <c r="AA134" i="54" s="1"/>
  <c r="AC82" i="54"/>
  <c r="AD63" i="54"/>
  <c r="AB63" i="54" s="1"/>
  <c r="AF698" i="54"/>
  <c r="AB698" i="54"/>
  <c r="Z698" i="54"/>
  <c r="Y698" i="54"/>
  <c r="X698" i="54"/>
  <c r="W698" i="54"/>
  <c r="V698" i="54"/>
  <c r="U698" i="54"/>
  <c r="T698" i="54"/>
  <c r="S698" i="54"/>
  <c r="R698" i="54"/>
  <c r="Q698" i="54"/>
  <c r="O698" i="54"/>
  <c r="N698" i="54"/>
  <c r="M698" i="54"/>
  <c r="L698" i="54"/>
  <c r="AF690" i="54"/>
  <c r="AD690" i="54"/>
  <c r="AC690" i="54"/>
  <c r="AB690" i="54"/>
  <c r="AA690" i="54"/>
  <c r="Z690" i="54"/>
  <c r="Y690" i="54"/>
  <c r="X690" i="54"/>
  <c r="W690" i="54"/>
  <c r="V690" i="54"/>
  <c r="U690" i="54"/>
  <c r="T690" i="54"/>
  <c r="S690" i="54"/>
  <c r="R690" i="54"/>
  <c r="Q690" i="54"/>
  <c r="O690" i="54"/>
  <c r="N690" i="54"/>
  <c r="M690" i="54"/>
  <c r="L690" i="54"/>
  <c r="AF670" i="54"/>
  <c r="Z670" i="54"/>
  <c r="Y670" i="54"/>
  <c r="X670" i="54"/>
  <c r="W670" i="54"/>
  <c r="V670" i="54"/>
  <c r="U670" i="54"/>
  <c r="T670" i="54"/>
  <c r="S670" i="54"/>
  <c r="R670" i="54"/>
  <c r="Q670" i="54"/>
  <c r="O670" i="54"/>
  <c r="N670" i="54"/>
  <c r="M670" i="54"/>
  <c r="AF611" i="54"/>
  <c r="AD611" i="54"/>
  <c r="AB611" i="54"/>
  <c r="Z611" i="54"/>
  <c r="Y611" i="54"/>
  <c r="X611" i="54"/>
  <c r="W611" i="54"/>
  <c r="V611" i="54"/>
  <c r="U611" i="54"/>
  <c r="T611" i="54"/>
  <c r="S611" i="54"/>
  <c r="R611" i="54"/>
  <c r="Q611" i="54"/>
  <c r="O611" i="54"/>
  <c r="N611" i="54"/>
  <c r="M611" i="54"/>
  <c r="L611" i="54"/>
  <c r="AF584" i="54"/>
  <c r="AD584" i="54"/>
  <c r="AC584" i="54"/>
  <c r="AB584" i="54"/>
  <c r="AA584" i="54"/>
  <c r="Z584" i="54"/>
  <c r="Y584" i="54"/>
  <c r="X584" i="54"/>
  <c r="W584" i="54"/>
  <c r="V584" i="54"/>
  <c r="U584" i="54"/>
  <c r="T584" i="54"/>
  <c r="S584" i="54"/>
  <c r="R584" i="54"/>
  <c r="Q584" i="54"/>
  <c r="O584" i="54"/>
  <c r="N584" i="54"/>
  <c r="M584" i="54"/>
  <c r="L584" i="54"/>
  <c r="AF571" i="54"/>
  <c r="Z571" i="54"/>
  <c r="Y571" i="54"/>
  <c r="W571" i="54"/>
  <c r="V571" i="54"/>
  <c r="U571" i="54"/>
  <c r="T571" i="54"/>
  <c r="S571" i="54"/>
  <c r="R571" i="54"/>
  <c r="Q571" i="54"/>
  <c r="O571" i="54"/>
  <c r="N571" i="54"/>
  <c r="M571" i="54"/>
  <c r="L571" i="54"/>
  <c r="AF468" i="54"/>
  <c r="AD468" i="54"/>
  <c r="AB468" i="54"/>
  <c r="Z468" i="54"/>
  <c r="Y468" i="54"/>
  <c r="X468" i="54"/>
  <c r="W468" i="54"/>
  <c r="V468" i="54"/>
  <c r="U468" i="54"/>
  <c r="T468" i="54"/>
  <c r="S468" i="54"/>
  <c r="R468" i="54"/>
  <c r="Q468" i="54"/>
  <c r="O468" i="54"/>
  <c r="N468" i="54"/>
  <c r="M468" i="54"/>
  <c r="L468" i="54"/>
  <c r="AF389" i="54"/>
  <c r="Z389" i="54"/>
  <c r="Y389" i="54"/>
  <c r="X389" i="54"/>
  <c r="W389" i="54"/>
  <c r="V389" i="54"/>
  <c r="U389" i="54"/>
  <c r="T389" i="54"/>
  <c r="S389" i="54"/>
  <c r="R389" i="54"/>
  <c r="O389" i="54"/>
  <c r="N389" i="54"/>
  <c r="M389" i="54"/>
  <c r="AF275" i="54"/>
  <c r="Z275" i="54"/>
  <c r="Y275" i="54"/>
  <c r="X275" i="54"/>
  <c r="W275" i="54"/>
  <c r="V275" i="54"/>
  <c r="U275" i="54"/>
  <c r="T275" i="54"/>
  <c r="S275" i="54"/>
  <c r="R275" i="54"/>
  <c r="Q275" i="54"/>
  <c r="O275" i="54"/>
  <c r="N275" i="54"/>
  <c r="M275" i="54"/>
  <c r="L275" i="54"/>
  <c r="AF41" i="54"/>
  <c r="Z41" i="54"/>
  <c r="Y41" i="54"/>
  <c r="X41" i="54"/>
  <c r="W41" i="54"/>
  <c r="V41" i="54"/>
  <c r="U41" i="54"/>
  <c r="T41" i="54"/>
  <c r="S41" i="54"/>
  <c r="R41" i="54"/>
  <c r="Q41" i="54"/>
  <c r="O41" i="54"/>
  <c r="N41" i="54"/>
  <c r="M41" i="54"/>
  <c r="L41" i="54"/>
  <c r="AA593" i="54" l="1"/>
  <c r="AH694" i="54" l="1"/>
  <c r="AH583" i="54" l="1"/>
  <c r="AH582" i="54"/>
  <c r="AH386" i="54" l="1"/>
  <c r="AH381" i="54"/>
  <c r="AH379" i="54"/>
  <c r="AH377" i="54"/>
  <c r="AH376" i="54"/>
  <c r="AH274" i="54" l="1"/>
  <c r="AC271" i="54"/>
  <c r="AA271" i="54" s="1"/>
  <c r="AC234" i="54"/>
  <c r="AA234" i="54" s="1"/>
  <c r="AH271" i="54" l="1"/>
  <c r="AE271" i="54"/>
  <c r="AE40" i="54"/>
  <c r="AH40" i="54"/>
  <c r="AH39" i="54"/>
  <c r="AE39" i="54"/>
  <c r="AH36" i="54"/>
  <c r="AH35" i="54"/>
  <c r="AE35" i="54"/>
  <c r="AD31" i="54"/>
  <c r="AC31" i="54"/>
  <c r="AA31" i="54" s="1"/>
  <c r="AB331" i="54" l="1"/>
  <c r="AH65" i="54" l="1"/>
  <c r="AH64" i="54"/>
  <c r="AH63" i="54"/>
  <c r="AC63" i="54"/>
  <c r="AE63" i="54" l="1"/>
  <c r="AA63" i="54"/>
  <c r="AE274" i="54"/>
  <c r="AC255" i="54" l="1"/>
  <c r="AA255" i="54" s="1"/>
  <c r="AD255" i="54"/>
  <c r="AB255" i="54" s="1"/>
  <c r="AE381" i="54"/>
  <c r="AE379" i="54"/>
  <c r="AE377" i="54"/>
  <c r="AE376" i="54"/>
  <c r="AH682" i="54" l="1"/>
  <c r="AH681" i="54"/>
  <c r="AH680" i="54"/>
  <c r="AC643" i="54"/>
  <c r="AA643" i="54" s="1"/>
  <c r="AB643" i="54"/>
  <c r="AH643" i="54"/>
  <c r="AH562" i="54"/>
  <c r="AE562" i="54"/>
  <c r="AE643" i="54" l="1"/>
  <c r="AH270" i="54"/>
  <c r="AE270" i="54"/>
  <c r="AH268" i="54"/>
  <c r="AE268" i="54"/>
  <c r="AH266" i="54"/>
  <c r="AE266" i="54"/>
  <c r="AH264" i="54"/>
  <c r="AE264" i="54"/>
  <c r="AH263" i="54"/>
  <c r="AE263" i="54"/>
  <c r="AH262" i="54"/>
  <c r="AE262" i="54"/>
  <c r="AH261" i="54"/>
  <c r="AE261" i="54"/>
  <c r="AH255" i="54"/>
  <c r="AE255" i="54"/>
  <c r="AC556" i="54" l="1"/>
  <c r="AA556" i="54" s="1"/>
  <c r="AD556" i="54"/>
  <c r="AB556" i="54" s="1"/>
  <c r="AD691" i="54"/>
  <c r="AD698" i="54" s="1"/>
  <c r="AC691" i="54"/>
  <c r="AA691" i="54" l="1"/>
  <c r="AA698" i="54" s="1"/>
  <c r="AC698" i="54"/>
  <c r="AH693" i="54"/>
  <c r="AE693" i="54"/>
  <c r="AC352" i="54" l="1"/>
  <c r="AA352" i="54" s="1"/>
  <c r="AA331" i="54"/>
  <c r="AH253" i="54"/>
  <c r="AH23" i="54"/>
  <c r="AH31" i="54"/>
  <c r="AE31" i="54"/>
  <c r="AH30" i="54"/>
  <c r="AE30" i="54"/>
  <c r="AV693" i="54" l="1"/>
  <c r="AE253" i="54"/>
  <c r="AH433" i="54" l="1"/>
  <c r="AE433" i="54"/>
  <c r="AH432" i="54"/>
  <c r="AE432" i="54"/>
  <c r="AH431" i="54"/>
  <c r="AE431" i="54"/>
  <c r="AH430" i="54"/>
  <c r="AE430" i="54"/>
  <c r="AH429" i="54"/>
  <c r="AE429" i="54"/>
  <c r="AH428" i="54"/>
  <c r="AE428" i="54"/>
  <c r="AH427" i="54"/>
  <c r="AE427" i="54"/>
  <c r="AH426" i="54"/>
  <c r="AE426" i="54"/>
  <c r="AH425" i="54"/>
  <c r="AE425" i="54"/>
  <c r="AH424" i="54"/>
  <c r="AE424" i="54"/>
  <c r="AH423" i="54"/>
  <c r="AE423" i="54"/>
  <c r="AH422" i="54"/>
  <c r="AE422" i="54"/>
  <c r="AH421" i="54"/>
  <c r="AE421" i="54"/>
  <c r="AH420" i="54"/>
  <c r="AE420" i="54"/>
  <c r="AH419" i="54"/>
  <c r="AE419" i="54"/>
  <c r="AH418" i="54"/>
  <c r="AE418" i="54"/>
  <c r="AH417" i="54"/>
  <c r="AE417" i="54"/>
  <c r="AH416" i="54"/>
  <c r="AE416" i="54"/>
  <c r="AH415" i="54"/>
  <c r="AE415" i="54"/>
  <c r="AH414" i="54"/>
  <c r="AE414" i="54"/>
  <c r="AH413" i="54"/>
  <c r="AE413" i="54"/>
  <c r="AH186" i="54" l="1"/>
  <c r="AE186" i="54"/>
  <c r="AH374" i="54"/>
  <c r="AE374" i="54"/>
  <c r="AH561" i="54" l="1"/>
  <c r="AE561" i="54"/>
  <c r="AH559" i="54"/>
  <c r="AE559" i="54"/>
  <c r="AH467" i="54"/>
  <c r="AE467" i="54"/>
  <c r="AH466" i="54"/>
  <c r="AE466" i="54"/>
  <c r="AH465" i="54"/>
  <c r="AE465" i="54"/>
  <c r="AH464" i="54"/>
  <c r="AE464" i="54"/>
  <c r="AH463" i="54"/>
  <c r="AE463" i="54"/>
  <c r="AH462" i="54"/>
  <c r="AE462" i="54"/>
  <c r="AH461" i="54"/>
  <c r="AE461" i="54"/>
  <c r="AH460" i="54"/>
  <c r="AE460" i="54"/>
  <c r="AH459" i="54"/>
  <c r="AE459" i="54"/>
  <c r="AH458" i="54"/>
  <c r="AE458" i="54"/>
  <c r="AH457" i="54"/>
  <c r="AE457" i="54"/>
  <c r="AH456" i="54"/>
  <c r="AE456" i="54"/>
  <c r="AH455" i="54"/>
  <c r="AE455" i="54"/>
  <c r="AH454" i="54"/>
  <c r="AE454" i="54"/>
  <c r="AH453" i="54"/>
  <c r="AE453" i="54"/>
  <c r="AH251" i="54"/>
  <c r="AE251" i="54"/>
  <c r="AH250" i="54"/>
  <c r="AE250" i="54"/>
  <c r="AH248" i="54"/>
  <c r="AE248" i="54"/>
  <c r="AH247" i="54"/>
  <c r="AE247" i="54"/>
  <c r="AH691" i="54" l="1"/>
  <c r="AH698" i="54" s="1"/>
  <c r="AE691" i="54"/>
  <c r="AE698" i="54" s="1"/>
  <c r="AB638" i="54"/>
  <c r="AC638" i="54"/>
  <c r="AE491" i="54" l="1"/>
  <c r="AD232" i="54"/>
  <c r="AC232" i="54"/>
  <c r="AA232" i="54" s="1"/>
  <c r="AH558" i="54" l="1"/>
  <c r="AE558" i="54"/>
  <c r="AH556" i="54"/>
  <c r="AE556" i="54"/>
  <c r="AH553" i="54"/>
  <c r="AE553" i="54"/>
  <c r="AH451" i="54" l="1"/>
  <c r="AH373" i="54"/>
  <c r="AE373" i="54"/>
  <c r="AH244" i="54"/>
  <c r="AE244" i="54"/>
  <c r="AH242" i="54"/>
  <c r="AE242" i="54"/>
  <c r="AH240" i="54"/>
  <c r="AE240" i="54"/>
  <c r="AH238" i="54"/>
  <c r="AE238" i="54"/>
  <c r="AH236" i="54"/>
  <c r="AE236" i="54"/>
  <c r="AA612" i="54" l="1"/>
  <c r="AA513" i="54"/>
  <c r="AB491" i="54"/>
  <c r="AB484" i="54"/>
  <c r="AB479" i="54"/>
  <c r="AA469" i="54"/>
  <c r="AA304" i="54"/>
  <c r="AD204" i="54"/>
  <c r="AB204" i="54" s="1"/>
  <c r="AC204" i="54"/>
  <c r="AB187" i="54"/>
  <c r="AA187" i="54"/>
  <c r="AB165" i="54"/>
  <c r="AA165" i="54"/>
  <c r="AD158" i="54"/>
  <c r="AB158" i="54" s="1"/>
  <c r="AD144" i="54"/>
  <c r="AC144" i="54"/>
  <c r="AA144" i="54" s="1"/>
  <c r="AC140" i="54"/>
  <c r="AA140" i="54" s="1"/>
  <c r="AC124" i="54"/>
  <c r="AD124" i="54"/>
  <c r="AB124" i="54" s="1"/>
  <c r="AD114" i="54"/>
  <c r="AB114" i="54" s="1"/>
  <c r="AD19" i="54"/>
  <c r="AD41" i="54" s="1"/>
  <c r="AC19" i="54"/>
  <c r="AC41" i="54" l="1"/>
  <c r="AA19" i="54"/>
  <c r="AA41" i="54" s="1"/>
  <c r="AB612" i="54"/>
  <c r="AB19" i="54"/>
  <c r="AB41" i="54" s="1"/>
  <c r="AH610" i="54" l="1"/>
  <c r="AE610" i="54"/>
  <c r="AH550" i="54"/>
  <c r="AE550" i="54"/>
  <c r="AH546" i="54"/>
  <c r="AE546" i="54"/>
  <c r="AB542" i="54"/>
  <c r="AA538" i="54"/>
  <c r="AD534" i="54"/>
  <c r="AB534" i="54" s="1"/>
  <c r="AA531" i="54"/>
  <c r="AB571" i="54" l="1"/>
  <c r="AC526" i="54"/>
  <c r="AA526" i="54" s="1"/>
  <c r="AD524" i="54"/>
  <c r="AC524" i="54"/>
  <c r="AA524" i="54" s="1"/>
  <c r="AE519" i="54" l="1"/>
  <c r="AE451" i="54"/>
  <c r="AA409" i="54"/>
  <c r="AH371" i="54" l="1"/>
  <c r="AE371" i="54"/>
  <c r="AD368" i="54"/>
  <c r="AB368" i="54" s="1"/>
  <c r="AC368" i="54"/>
  <c r="AE368" i="54" l="1"/>
  <c r="AH234" i="54"/>
  <c r="AH232" i="54"/>
  <c r="AE234" i="54"/>
  <c r="AE232" i="54"/>
  <c r="AD216" i="54"/>
  <c r="AB216" i="54" s="1"/>
  <c r="AC216" i="54"/>
  <c r="AD180" i="54"/>
  <c r="AB180" i="54" s="1"/>
  <c r="AA180" i="54"/>
  <c r="AH20" i="54" l="1"/>
  <c r="AH19" i="54"/>
  <c r="AH581" i="54" l="1"/>
  <c r="AE580" i="54" l="1"/>
  <c r="AE441" i="54"/>
  <c r="AH580" i="54"/>
  <c r="AH441" i="54"/>
  <c r="AH368" i="54" l="1"/>
  <c r="AH228" i="54" l="1"/>
  <c r="AH222" i="54"/>
  <c r="AH221" i="54"/>
  <c r="AH366" i="54" l="1"/>
  <c r="AE366" i="54"/>
  <c r="AB304" i="54" l="1"/>
  <c r="AD297" i="54"/>
  <c r="AB297" i="54" s="1"/>
  <c r="AA297" i="54" l="1"/>
  <c r="AE228" i="54"/>
  <c r="AE222" i="54"/>
  <c r="AE221" i="54"/>
  <c r="AH688" i="54" l="1"/>
  <c r="AE688" i="54"/>
  <c r="AH687" i="54"/>
  <c r="AE687" i="54"/>
  <c r="AH689" i="54"/>
  <c r="AE689" i="54"/>
  <c r="AD363" i="54" l="1"/>
  <c r="AB363" i="54" s="1"/>
  <c r="AB389" i="54" s="1"/>
  <c r="AC363" i="54"/>
  <c r="AE363" i="54" l="1"/>
  <c r="AD193" i="54"/>
  <c r="AC193" i="54"/>
  <c r="AA193" i="54" s="1"/>
  <c r="AB193" i="54" l="1"/>
  <c r="AE193" i="54"/>
  <c r="AE608" i="54"/>
  <c r="AH585" i="54" l="1"/>
  <c r="AH593" i="54"/>
  <c r="AH608" i="54"/>
  <c r="AH606" i="54"/>
  <c r="AH594" i="54"/>
  <c r="AH596" i="54"/>
  <c r="AE593" i="54"/>
  <c r="AE585" i="54"/>
  <c r="AE596" i="54"/>
  <c r="AE606" i="54"/>
  <c r="AH611" i="54" l="1"/>
  <c r="AE611" i="54"/>
  <c r="AH436" i="54"/>
  <c r="AE436" i="54"/>
  <c r="AH216" i="54"/>
  <c r="AE216" i="54"/>
  <c r="AH211" i="54"/>
  <c r="AE211" i="54"/>
  <c r="AE434" i="54" l="1"/>
  <c r="AH363" i="54" l="1"/>
  <c r="AD469" i="54" l="1"/>
  <c r="AA479" i="54"/>
  <c r="AD500" i="54"/>
  <c r="AE500" i="54" s="1"/>
  <c r="AD508" i="54"/>
  <c r="AA508" i="54"/>
  <c r="AD513" i="54"/>
  <c r="AD571" i="54" l="1"/>
  <c r="AA571" i="54"/>
  <c r="AD74" i="54"/>
  <c r="AC74" i="54"/>
  <c r="AA74" i="54" s="1"/>
  <c r="AH542" i="54" l="1"/>
  <c r="AE542" i="54"/>
  <c r="AH357" i="54" l="1"/>
  <c r="AH352" i="54"/>
  <c r="AE357" i="54"/>
  <c r="AE352" i="54"/>
  <c r="L291" i="54"/>
  <c r="L389" i="54" s="1"/>
  <c r="AA291" i="54" l="1"/>
  <c r="AA389" i="54" s="1"/>
  <c r="AE652" i="54"/>
  <c r="AH652" i="54"/>
  <c r="AH683" i="54"/>
  <c r="AE683" i="54"/>
  <c r="AE682" i="54"/>
  <c r="AE681" i="54"/>
  <c r="AE680" i="54"/>
  <c r="AH685" i="54"/>
  <c r="AE685" i="54"/>
  <c r="AH684" i="54"/>
  <c r="AE684" i="54"/>
  <c r="AH579" i="54" l="1"/>
  <c r="AE579" i="54"/>
  <c r="AE348" i="54" l="1"/>
  <c r="AE345" i="54"/>
  <c r="AH348" i="54"/>
  <c r="AH345" i="54"/>
  <c r="AH340" i="54"/>
  <c r="AH331" i="54"/>
  <c r="AE207" i="54" l="1"/>
  <c r="AE204" i="54"/>
  <c r="AH207" i="54"/>
  <c r="AH204" i="54"/>
  <c r="AH199" i="54"/>
  <c r="AH193" i="54"/>
  <c r="AH187" i="54"/>
  <c r="AH180" i="54"/>
  <c r="AH174" i="54"/>
  <c r="AH165" i="54"/>
  <c r="AH158" i="54"/>
  <c r="AD199" i="54"/>
  <c r="AB199" i="54" s="1"/>
  <c r="AC199" i="54"/>
  <c r="AE199" i="54" l="1"/>
  <c r="AE304" i="54" l="1"/>
  <c r="AC468" i="54" l="1"/>
  <c r="AA390" i="54" l="1"/>
  <c r="AA468" i="54" s="1"/>
  <c r="AH679" i="54"/>
  <c r="AE679" i="54"/>
  <c r="AH678" i="54"/>
  <c r="AE678" i="54"/>
  <c r="AH686" i="54"/>
  <c r="AE686" i="54"/>
  <c r="L653" i="54" l="1"/>
  <c r="L670" i="54" s="1"/>
  <c r="AA653" i="54" l="1"/>
  <c r="AB653" i="54"/>
  <c r="AE669" i="54"/>
  <c r="AE651" i="54"/>
  <c r="AE479" i="54"/>
  <c r="AE397" i="54"/>
  <c r="AE390" i="54"/>
  <c r="AD42" i="54"/>
  <c r="AC42" i="54"/>
  <c r="AC158" i="54"/>
  <c r="AA158" i="54" s="1"/>
  <c r="AD291" i="54"/>
  <c r="AE340" i="54"/>
  <c r="AE331" i="54"/>
  <c r="AE187" i="54"/>
  <c r="AE180" i="54"/>
  <c r="AE174" i="54"/>
  <c r="AE165" i="54"/>
  <c r="AE23" i="54"/>
  <c r="AE19" i="54"/>
  <c r="AE27" i="54"/>
  <c r="AE41" i="54" l="1"/>
  <c r="AA42" i="54"/>
  <c r="AE42" i="54"/>
  <c r="AE469" i="54"/>
  <c r="AE291" i="54"/>
  <c r="AE653" i="54"/>
  <c r="AE158" i="54"/>
  <c r="AE297" i="54"/>
  <c r="AE677" i="54" l="1"/>
  <c r="AE676" i="54"/>
  <c r="AE675" i="54"/>
  <c r="AE674" i="54"/>
  <c r="AE673" i="54"/>
  <c r="AE672" i="54"/>
  <c r="AE671" i="54"/>
  <c r="AH677" i="54"/>
  <c r="AH676" i="54"/>
  <c r="AH675" i="54"/>
  <c r="AH674" i="54"/>
  <c r="AH673" i="54"/>
  <c r="AH672" i="54"/>
  <c r="AE690" i="54" l="1"/>
  <c r="AH669" i="54"/>
  <c r="AH434" i="54" l="1"/>
  <c r="AH671" i="54" l="1"/>
  <c r="AH690" i="54" s="1"/>
  <c r="AH665" i="54"/>
  <c r="AE665" i="54"/>
  <c r="AH653" i="54"/>
  <c r="AH651" i="54"/>
  <c r="AH639" i="54"/>
  <c r="AH638" i="54"/>
  <c r="AE638" i="54"/>
  <c r="AH622" i="54"/>
  <c r="AD670" i="54"/>
  <c r="AC622" i="54"/>
  <c r="AC670" i="54" s="1"/>
  <c r="AH612" i="54"/>
  <c r="AH577" i="54"/>
  <c r="AE577" i="54"/>
  <c r="AH574" i="54"/>
  <c r="AE574" i="54"/>
  <c r="AH572" i="54"/>
  <c r="AE572" i="54"/>
  <c r="AH538" i="54"/>
  <c r="AE538" i="54"/>
  <c r="AH534" i="54"/>
  <c r="AE534" i="54"/>
  <c r="AH531" i="54"/>
  <c r="AE531" i="54"/>
  <c r="AH526" i="54"/>
  <c r="AE526" i="54"/>
  <c r="AH524" i="54"/>
  <c r="AE524" i="54"/>
  <c r="AH519" i="54"/>
  <c r="AH514" i="54"/>
  <c r="AH513" i="54"/>
  <c r="AE513" i="54"/>
  <c r="AH509" i="54"/>
  <c r="AH508" i="54"/>
  <c r="AE508" i="54"/>
  <c r="AH502" i="54"/>
  <c r="AH500" i="54"/>
  <c r="AH496" i="54"/>
  <c r="AH493" i="54"/>
  <c r="AH492" i="54"/>
  <c r="AH491" i="54"/>
  <c r="AH484" i="54"/>
  <c r="AC484" i="54"/>
  <c r="AC571" i="54" s="1"/>
  <c r="AH480" i="54"/>
  <c r="AH479" i="54"/>
  <c r="AH472" i="54"/>
  <c r="AH470" i="54"/>
  <c r="AH469" i="54"/>
  <c r="AH410" i="54"/>
  <c r="AH409" i="54"/>
  <c r="AE409" i="54"/>
  <c r="AE468" i="54" s="1"/>
  <c r="AH400" i="54"/>
  <c r="AH399" i="54"/>
  <c r="AH398" i="54"/>
  <c r="AH397" i="54"/>
  <c r="AH395" i="54"/>
  <c r="AH394" i="54"/>
  <c r="AH393" i="54"/>
  <c r="AH392" i="54"/>
  <c r="AH391" i="54"/>
  <c r="AH390" i="54"/>
  <c r="AH320" i="54"/>
  <c r="AD320" i="54"/>
  <c r="AD389" i="54" s="1"/>
  <c r="AC320" i="54"/>
  <c r="AC389" i="54" s="1"/>
  <c r="AH304" i="54"/>
  <c r="AH299" i="54"/>
  <c r="AH298" i="54"/>
  <c r="AH297" i="54"/>
  <c r="AH294" i="54"/>
  <c r="AH293" i="54"/>
  <c r="AH292" i="54"/>
  <c r="AH291" i="54"/>
  <c r="AH153" i="54"/>
  <c r="AE153" i="54"/>
  <c r="AH144" i="54"/>
  <c r="AE144" i="54"/>
  <c r="AH140" i="54"/>
  <c r="AE140" i="54"/>
  <c r="AH134" i="54"/>
  <c r="AE134" i="54"/>
  <c r="AH124" i="54"/>
  <c r="AE124" i="54"/>
  <c r="AH114" i="54"/>
  <c r="AE114" i="54"/>
  <c r="AH105" i="54"/>
  <c r="AE105" i="54"/>
  <c r="AH96" i="54"/>
  <c r="AH94" i="54"/>
  <c r="AE94" i="54"/>
  <c r="AH82" i="54"/>
  <c r="AD82" i="54"/>
  <c r="AA82" i="54"/>
  <c r="AH74" i="54"/>
  <c r="AE74" i="54"/>
  <c r="AH59" i="54"/>
  <c r="AH58" i="54"/>
  <c r="AD58" i="54"/>
  <c r="AC58" i="54"/>
  <c r="AC275" i="54" s="1"/>
  <c r="AH44" i="54"/>
  <c r="AH43" i="54"/>
  <c r="AH42" i="54"/>
  <c r="AH27" i="54"/>
  <c r="AH41" i="54" s="1"/>
  <c r="AH389" i="54" l="1"/>
  <c r="AH571" i="54"/>
  <c r="AH468" i="54"/>
  <c r="AH670" i="54"/>
  <c r="AH275" i="54"/>
  <c r="AE584" i="54"/>
  <c r="AD275" i="54"/>
  <c r="AH584" i="54"/>
  <c r="AB622" i="54"/>
  <c r="AA58" i="54"/>
  <c r="AA275" i="54" s="1"/>
  <c r="AB82" i="54"/>
  <c r="AB275" i="54" s="1"/>
  <c r="AE82" i="54"/>
  <c r="AE320" i="54"/>
  <c r="AE389" i="54" s="1"/>
  <c r="AE484" i="54"/>
  <c r="AE571" i="54" s="1"/>
  <c r="AE612" i="54"/>
  <c r="AE622" i="54"/>
  <c r="AE58" i="54"/>
  <c r="AE670" i="54" l="1"/>
  <c r="AE275" i="54"/>
</calcChain>
</file>

<file path=xl/sharedStrings.xml><?xml version="1.0" encoding="utf-8"?>
<sst xmlns="http://schemas.openxmlformats.org/spreadsheetml/2006/main" count="3691" uniqueCount="2063">
  <si>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</si>
  <si>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</si>
  <si>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</si>
  <si>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</si>
  <si>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</si>
  <si>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</si>
  <si>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</si>
  <si>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</si>
  <si>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</si>
  <si>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</si>
  <si>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</si>
  <si>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</si>
  <si>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</si>
  <si>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</si>
  <si>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</si>
  <si>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Pregão SRP</t>
  </si>
  <si>
    <t>Nº Contrato</t>
  </si>
  <si>
    <t>004/2014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</si>
  <si>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</si>
  <si>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</si>
  <si>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</si>
  <si>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</si>
  <si>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</si>
  <si>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TP. 014/2013</t>
  </si>
  <si>
    <t>Implantação e manutenção de praças e rotatórias, compreentendo toda área territorial urbana</t>
  </si>
  <si>
    <t>075/2013</t>
  </si>
  <si>
    <t>LIDER CONSTRUÇÃO LTDA</t>
  </si>
  <si>
    <t>TERRA NOVA CONSTRUÇÕES COMÉRCIO IMPORTAÇÃO E EXPORTAÇÃO LTDA</t>
  </si>
  <si>
    <t>027/2014</t>
  </si>
  <si>
    <t>028/2014</t>
  </si>
  <si>
    <t>029/2014</t>
  </si>
  <si>
    <t>T.P 04/2014</t>
  </si>
  <si>
    <t>Manutenção e readequação elétrica lógica e telefônica nos prédios públicos de Rio Branco</t>
  </si>
  <si>
    <t>052/2014</t>
  </si>
  <si>
    <t>LÍDER CONSTRUÇÕES E LTDA</t>
  </si>
  <si>
    <t>154/2014</t>
  </si>
  <si>
    <t>TP. 17/2014</t>
  </si>
  <si>
    <t>Construção de quadra de grama sintética no bairro João Eduardo II</t>
  </si>
  <si>
    <t>075/2014</t>
  </si>
  <si>
    <t>CONSORCIO MZ - (EURO CONSTRUÇÕES e CONSTRUTORA NASCIMENTO LTDA)</t>
  </si>
  <si>
    <t>155/2014</t>
  </si>
  <si>
    <t>TP. 18/2014</t>
  </si>
  <si>
    <t>Construção da quadra de grama sintética coberta em estrutura metálica no bairro Xavier Maia</t>
  </si>
  <si>
    <t>076/2014</t>
  </si>
  <si>
    <t>TP. 13/2013</t>
  </si>
  <si>
    <t>Construção de abrigos para usuários de transporte coletivo - lote 01</t>
  </si>
  <si>
    <t>87/2014</t>
  </si>
  <si>
    <t>CONSTRUTORA J &amp; L LTDA</t>
  </si>
  <si>
    <t>18 e 6</t>
  </si>
  <si>
    <t>Construção de abrigos para usuários de transporte coletivo - lote 02</t>
  </si>
  <si>
    <t>88/2014</t>
  </si>
  <si>
    <t>TP. 15/2013</t>
  </si>
  <si>
    <t>Acompanhamento de contratos firmados, Divisão de iluminação pública</t>
  </si>
  <si>
    <t>96/2014</t>
  </si>
  <si>
    <t>NEO CONSTRUÇÃO E COMÉRCIO LTDA</t>
  </si>
  <si>
    <t>225/2013</t>
  </si>
  <si>
    <t>Concorrência nº 002/2013
Proc. 225/2013</t>
  </si>
  <si>
    <t>Manutenção de iluminação pública na área urbana e rural</t>
  </si>
  <si>
    <t>098/2013</t>
  </si>
  <si>
    <t>ÂNGULO CONSTRUÇÕES E COMERCIO LTDA</t>
  </si>
  <si>
    <t>311/2013</t>
  </si>
  <si>
    <t>Concorrência Nº 015/2013
Proc. 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</si>
  <si>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</si>
  <si>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</si>
  <si>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</si>
  <si>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374/2013</t>
  </si>
  <si>
    <t>Conc. 17/2013</t>
  </si>
  <si>
    <t>017/2014</t>
  </si>
  <si>
    <t>concorrencia para resistro de preço 002/2014</t>
  </si>
  <si>
    <t>Prestação de Serviços Técnicos na Elaboração de Projetos Executivos Para Obras de Intervenção de Alargamento/Duplicação/Urbanização De Vias Urbanas</t>
  </si>
  <si>
    <t>069/2014</t>
  </si>
  <si>
    <t>VETOR ENGENHARIA E CONSTRUÇÕES LTDA</t>
  </si>
  <si>
    <t>ADINN CONSTRUÇÃO E PAVIMENTAÇÃO LTDA</t>
  </si>
  <si>
    <t>Pregão 05/2010</t>
  </si>
  <si>
    <t>Prestação de serv. De reprografia</t>
  </si>
  <si>
    <t>007/2011</t>
  </si>
  <si>
    <t>COPIART IND. COM. DE DOPIAS LTDA</t>
  </si>
  <si>
    <t>ROSINO FRANCISCO</t>
  </si>
  <si>
    <t>GLEIBY PEREIRA DE SOUZA LIMA</t>
  </si>
  <si>
    <t>002/2014</t>
  </si>
  <si>
    <t>PREGÃO 10/2014
Proc. 96/2014</t>
  </si>
  <si>
    <t>Aquisição de equipamentos, mobiliarios e materiais para estruturação do Centro de Artes e Esportes Unificados/CEU's</t>
  </si>
  <si>
    <t>030/2014</t>
  </si>
  <si>
    <t>L. A. SOM LTDA</t>
  </si>
  <si>
    <t>KAUANNA LUZ DE HOLANDA</t>
  </si>
  <si>
    <t>EDSON OLIVEIRA DE SOUZA</t>
  </si>
  <si>
    <t>067/2014</t>
  </si>
  <si>
    <t>C. COM INFORMÁTICA IMPORTAÇÃO, EXPORTAÇÃO COM. E INDUSTRIA LTDA</t>
  </si>
  <si>
    <t>pregão preseNCIAL Nº. 005/2014</t>
  </si>
  <si>
    <t>Prestação de serviço de limpeza e conservação, com fornecimento de material necessário a serem executados no prédio da SEOP</t>
  </si>
  <si>
    <t>68/22014</t>
  </si>
  <si>
    <t>ACCA SERVIÇOS E COMÉRCIO LTDA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</si>
  <si>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</si>
  <si>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</si>
  <si>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</si>
  <si>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</si>
  <si>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</si>
  <si>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</si>
  <si>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</si>
  <si>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Poligonal Vila Acre e Vila da Amizade - Lote 01</t>
  </si>
  <si>
    <t>056/2013</t>
  </si>
  <si>
    <t>CONSÓRCIO ACRE CONTRUÇÕES LTDAE ENÉAS FROTA - ME</t>
  </si>
  <si>
    <t>Execução de serviços Remanescentes de Urbanização da  Poligonal Vila Acre e Vila da Amizade - Lote 02</t>
  </si>
  <si>
    <t>057/2013</t>
  </si>
  <si>
    <t>INCA - CONSTRUÇÕES E COMÉRCIO LTDA</t>
  </si>
  <si>
    <t>198/2013</t>
  </si>
  <si>
    <t>RDC 005/2013
Termo de compromisso 350.955-41/2011 - PAC 2</t>
  </si>
  <si>
    <t>Execução de serviços remasnescentes de urbanização da poligonal da baixada I (bahia velha, glória e pista), lote 2</t>
  </si>
  <si>
    <t>063/2013</t>
  </si>
  <si>
    <t>PRUMO ENGENHARIA COMERCIO E REPRESENTAÇÕES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</si>
  <si>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</si>
  <si>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</si>
  <si>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</si>
  <si>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</si>
  <si>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207/2013</t>
  </si>
  <si>
    <t>RDC 007/2013</t>
  </si>
  <si>
    <t>Execução de serviços remanescentes de urbanização da poligonal Vitória - etapa I - lote 02</t>
  </si>
  <si>
    <t>066/2013</t>
  </si>
  <si>
    <t>CONSÓRCIO VITÓRIA - LIDER CONSTRUÇÕES LTDA E CONSTRUTORA NASCIMENTO LTDA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</si>
  <si>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</si>
  <si>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</si>
  <si>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</si>
  <si>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</si>
  <si>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</si>
  <si>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</si>
  <si>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</si>
  <si>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</si>
  <si>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</si>
  <si>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</si>
  <si>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</si>
  <si>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</si>
  <si>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</si>
  <si>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</si>
  <si>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</si>
  <si>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</si>
  <si>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</si>
  <si>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</si>
  <si>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</si>
  <si>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</si>
  <si>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</si>
  <si>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</si>
  <si>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</si>
  <si>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</si>
  <si>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</si>
  <si>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</si>
  <si>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</si>
  <si>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</si>
  <si>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</si>
  <si>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</si>
  <si>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</si>
  <si>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</si>
  <si>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</si>
  <si>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Serviços remanescentes de Urbanização da Poligonal baixada I (Bahia Velha, Glória e Pista)</t>
  </si>
  <si>
    <t>077/2013</t>
  </si>
  <si>
    <t>003/2014</t>
  </si>
  <si>
    <t>BRAGA CONSTRUÇÕES E ENGENHARIA LTDA</t>
  </si>
  <si>
    <t>Pavimentação de Corredores de Transporte coletivo</t>
  </si>
  <si>
    <t>99/2014</t>
  </si>
  <si>
    <t>PROGRESSO CONSTRUÇÕES LTDA</t>
  </si>
  <si>
    <t>18/2014</t>
  </si>
  <si>
    <t>Consumo de energia elétrica</t>
  </si>
  <si>
    <t>ELETROACRE</t>
  </si>
  <si>
    <t>73/2011</t>
  </si>
  <si>
    <t>096/2014</t>
  </si>
  <si>
    <t>030/2014               1º aditivo</t>
  </si>
  <si>
    <t>JOSÉ ELIEZE LIMA DE HOLANDA</t>
  </si>
  <si>
    <t>ANTÔNIA ALVES DE OLIVEIRA</t>
  </si>
  <si>
    <t>11071   11352</t>
  </si>
  <si>
    <t>ANCORA CONSTRUÇÕES CIVIL LTDA</t>
  </si>
  <si>
    <t>86/2014</t>
  </si>
  <si>
    <t>89/2014</t>
  </si>
  <si>
    <t>Ata de Registro de Preços nº 001/2014</t>
  </si>
  <si>
    <t>RBTRANS</t>
  </si>
  <si>
    <t>INSTITUTO DOM MOACYR GHECHI</t>
  </si>
  <si>
    <t>282/2013</t>
  </si>
  <si>
    <t>Acompanhamento Topografico para Obras de Urbanização, Qaulificação e Alargamento de Vias, no Municipio de Rio Branco.</t>
  </si>
  <si>
    <t>096/2013</t>
  </si>
  <si>
    <t>195/2013</t>
  </si>
  <si>
    <t>prestação de serviços técnicos de elaboração de projetos executivos de edificações, projetos executivos de pontes com estrutura mista e levantamentos topográficos do tpo planialtimétrico e cadastral com objetivo de atender as necessidades da SEOP</t>
  </si>
  <si>
    <t>065/2013</t>
  </si>
  <si>
    <t>11096                 11148</t>
  </si>
  <si>
    <t>Construção de abrigos para usuários de transporte coletivo - lote 03</t>
  </si>
  <si>
    <t>030/2014               2º aditivo</t>
  </si>
  <si>
    <t>114/2014</t>
  </si>
  <si>
    <t>Ata de Registro de Preços nº 064/2014</t>
  </si>
  <si>
    <t xml:space="preserve">Aquisição de Diversos Materiais de Consumo (Placas e Suportes Metálicos) </t>
  </si>
  <si>
    <t>J. ERIVALDO SILVA DE SOUZA – ME,</t>
  </si>
  <si>
    <t>288/2014</t>
  </si>
  <si>
    <t>CONVITE 010/2014</t>
  </si>
  <si>
    <t>Manutenção de Academias ao Ar Livre</t>
  </si>
  <si>
    <t>118/2014</t>
  </si>
  <si>
    <t>310/2014</t>
  </si>
  <si>
    <t>CONVITE 012/2014</t>
  </si>
  <si>
    <t>Construção de Praça da Transacreana, Localizado no KM 58, no Município de Rio Branco/Acre.</t>
  </si>
  <si>
    <t>119/2014</t>
  </si>
  <si>
    <t>161/2014</t>
  </si>
  <si>
    <t>TP.</t>
  </si>
  <si>
    <t>TP 23/2014</t>
  </si>
  <si>
    <t>Reforma da praça dos Tocos - Centro, Rio Branco/Acre</t>
  </si>
  <si>
    <t>115/2014</t>
  </si>
  <si>
    <t>017/2014
1º aditivo</t>
  </si>
  <si>
    <t>017/2014
2º aditivo</t>
  </si>
  <si>
    <t>017/2014
3º aditivo</t>
  </si>
  <si>
    <t>281/2014</t>
  </si>
  <si>
    <t>Pregão SRP 105/2014</t>
  </si>
  <si>
    <t>Manutenção em Equipamentos Públicos Esportivos e de Lazer, localizados no Município de Rio Branco/Acre</t>
  </si>
  <si>
    <t>116/2014</t>
  </si>
  <si>
    <t>CONSTRUPLAN EMPREENDIMENTOS LTDA</t>
  </si>
  <si>
    <t>1.272/2014</t>
  </si>
  <si>
    <t>serviços de controle geotécnico para subsidiar o controle de qualidade das obras de intervenções nas ruas deste Município</t>
  </si>
  <si>
    <t>111/2014</t>
  </si>
  <si>
    <t>FUNDAÇÃO DE TECNOLOGIA DO ESTADO DO ACRE - FUNTAC</t>
  </si>
  <si>
    <t>1.389/2014</t>
  </si>
  <si>
    <t>serviços remanescentes da Construção de Quadra Poliesportiva no Loteamento Aroeira, no Município de Rio Branco – Acre</t>
  </si>
  <si>
    <t>112/2014</t>
  </si>
  <si>
    <t xml:space="preserve">CONSÓRCIO MZ </t>
  </si>
  <si>
    <t>PREGÃO</t>
  </si>
  <si>
    <t>075/2014
1º aditivo</t>
  </si>
  <si>
    <t>076/2014
1º aditivo</t>
  </si>
  <si>
    <t>030/2014               3º aditivo</t>
  </si>
  <si>
    <t>063/2013
1º aditivo</t>
  </si>
  <si>
    <t>1.732/2014</t>
  </si>
  <si>
    <t>serviços de realização de ensaios de resistência à compressão do concreto a ser utilizado na obra de construção do Centro Popular de Compras, neste Município</t>
  </si>
  <si>
    <t>121/2014</t>
  </si>
  <si>
    <t>230/2013</t>
  </si>
  <si>
    <t>321/2014</t>
  </si>
  <si>
    <t>CONVITE 013/2014</t>
  </si>
  <si>
    <t>Execução de Sondagens de Simples Reconhecimento, A Serem Realizados no Desenvolvimento de Projetos e Acompanhamento de Obras da Secretaria Municipal de Obras Públicas, no Município de Rio Branco/Acre.</t>
  </si>
  <si>
    <t>125/2014</t>
  </si>
  <si>
    <t xml:space="preserve"> O.P. Engenharia Técnica Ltda</t>
  </si>
  <si>
    <t>315/2014</t>
  </si>
  <si>
    <t>Construção de Centro de Convivnência do Idoso, Localizado  na Trav. Luiz Pereira Bairro Calafate</t>
  </si>
  <si>
    <t>126/2014</t>
  </si>
  <si>
    <t>Reforma do Prédio do Centro Cultural Lydia Hammes</t>
  </si>
  <si>
    <t>CONSTRUTORA VALE DO YACO LTDA</t>
  </si>
  <si>
    <t>123/2014</t>
  </si>
  <si>
    <t>075/2013
1º aditivo</t>
  </si>
  <si>
    <t>075/2013
2º aditivo</t>
  </si>
  <si>
    <t>052/2014
1º aditivo</t>
  </si>
  <si>
    <t>076/2014
2º aditivo</t>
  </si>
  <si>
    <t>87/2014
1º aditivo</t>
  </si>
  <si>
    <t>88/2014
1º aditivo</t>
  </si>
  <si>
    <t>89/2014
1º aditivo</t>
  </si>
  <si>
    <t>AZ Comércio Serviço</t>
  </si>
  <si>
    <t>098/2013
1º aditivo</t>
  </si>
  <si>
    <t>098/2013
2º aditivo</t>
  </si>
  <si>
    <t>098/2013
3º aditivo</t>
  </si>
  <si>
    <t>006/2014
1º aditivo</t>
  </si>
  <si>
    <t>006/2014
2º aditivo</t>
  </si>
  <si>
    <t>069/2014
2º aditivo</t>
  </si>
  <si>
    <t>069/2014
1º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</si>
  <si>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</si>
  <si>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</si>
  <si>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</si>
  <si>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</si>
  <si>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</si>
  <si>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</si>
  <si>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</si>
  <si>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</si>
  <si>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</si>
  <si>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</si>
  <si>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</si>
  <si>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</si>
  <si>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077/2013
1º aditivo</t>
  </si>
  <si>
    <t>051/2013
1º aditivo</t>
  </si>
  <si>
    <t>056/2013
1º aditivo</t>
  </si>
  <si>
    <t>057/2013
1º aditivo</t>
  </si>
  <si>
    <t>057/2013
3º aditivo</t>
  </si>
  <si>
    <t>063/2013
2º aditivo</t>
  </si>
  <si>
    <t>063/2013
4º aditivo</t>
  </si>
  <si>
    <t>064/2013
2º aditivo</t>
  </si>
  <si>
    <t>069/2013
1º aditivo</t>
  </si>
  <si>
    <t>066/2013
1º aditivo</t>
  </si>
  <si>
    <t>007/2011
1º aditivo</t>
  </si>
  <si>
    <t>007/2011
2º aditivo</t>
  </si>
  <si>
    <t>007/2011
3º aditivo</t>
  </si>
  <si>
    <t>007/2011
4º aditivo</t>
  </si>
  <si>
    <t>86/2014                             2º aditivo</t>
  </si>
  <si>
    <t>309/2014</t>
  </si>
  <si>
    <t>TP nº                                033/2014</t>
  </si>
  <si>
    <t>069/2014
3º aditvo</t>
  </si>
  <si>
    <t>007/2011
5º aditivo</t>
  </si>
  <si>
    <t>IVAN SOUZA DE HOLANDA</t>
  </si>
  <si>
    <t>68/22014                    1º aditivo</t>
  </si>
  <si>
    <t>PARAISO CONSTRUÇÕES LTDA-ME</t>
  </si>
  <si>
    <t>051/2013
3º aditivo</t>
  </si>
  <si>
    <t xml:space="preserve">051/2013
</t>
  </si>
  <si>
    <t>Menor Preço</t>
  </si>
  <si>
    <t>Reforma do mercado do XV</t>
  </si>
  <si>
    <t>Menor preço</t>
  </si>
  <si>
    <t>388.451-58/2012</t>
  </si>
  <si>
    <t>176/PCN/2012 
SICONV 770747/2012</t>
  </si>
  <si>
    <t xml:space="preserve"> DEMONSTRATIVO DE LICITAÇÕES, CONTRATOS  E OBRAS CONTRATADAS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</si>
  <si>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</si>
  <si>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</si>
  <si>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</si>
  <si>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</si>
  <si>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</si>
  <si>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</si>
  <si>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</si>
  <si>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</si>
  <si>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</si>
  <si>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</si>
  <si>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</si>
  <si>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</si>
  <si>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</si>
  <si>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</si>
  <si>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</si>
  <si>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</si>
  <si>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</si>
  <si>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</si>
  <si>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</si>
  <si>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</si>
  <si>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</si>
  <si>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</si>
  <si>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</si>
  <si>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</si>
  <si>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</si>
  <si>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</si>
  <si>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</si>
  <si>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</si>
  <si>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</si>
  <si>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</si>
  <si>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</si>
  <si>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</si>
  <si>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</si>
  <si>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</si>
  <si>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</si>
  <si>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</si>
  <si>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</si>
  <si>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</si>
  <si>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</si>
  <si>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</si>
  <si>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</si>
  <si>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</si>
  <si>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</si>
  <si>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</si>
  <si>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</si>
  <si>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</si>
  <si>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</si>
  <si>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</si>
  <si>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</si>
  <si>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</si>
  <si>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</si>
  <si>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</si>
  <si>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</si>
  <si>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</si>
  <si>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</si>
  <si>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</si>
  <si>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</si>
  <si>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</si>
  <si>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</si>
  <si>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</si>
  <si>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</si>
  <si>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</si>
  <si>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</si>
  <si>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</si>
  <si>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</si>
  <si>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</si>
  <si>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</si>
  <si>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</si>
  <si>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</si>
  <si>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(l)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</si>
  <si>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</si>
  <si>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</si>
  <si>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</si>
  <si>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</si>
  <si>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</si>
  <si>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</si>
  <si>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</si>
  <si>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</si>
  <si>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</si>
  <si>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</si>
  <si>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</si>
  <si>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</si>
  <si>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</si>
  <si>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</si>
  <si>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</si>
  <si>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</si>
  <si>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</si>
  <si>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</si>
  <si>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</si>
  <si>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</si>
  <si>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</si>
  <si>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</si>
  <si>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</si>
  <si>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</si>
  <si>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</si>
  <si>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</si>
  <si>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</si>
  <si>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</si>
  <si>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 xml:space="preserve"> 010/2014</t>
  </si>
  <si>
    <t xml:space="preserve">10.211.050/0001-71 </t>
  </si>
  <si>
    <t xml:space="preserve"> 012/2014</t>
  </si>
  <si>
    <t xml:space="preserve"> 013/2014</t>
  </si>
  <si>
    <t xml:space="preserve">03.481.275/0001 - 82 </t>
  </si>
  <si>
    <t>04.593.893/0001-87</t>
  </si>
  <si>
    <t>MCIDADES</t>
  </si>
  <si>
    <t>01.832.327/0001-92</t>
  </si>
  <si>
    <t>ME</t>
  </si>
  <si>
    <t>014/2013</t>
  </si>
  <si>
    <t>11315
11334</t>
  </si>
  <si>
    <t>03.587.444/0001-63</t>
  </si>
  <si>
    <t xml:space="preserve">10.587.373/0001-64 </t>
  </si>
  <si>
    <t>DEFESA</t>
  </si>
  <si>
    <t>05.687.069/0001-59</t>
  </si>
  <si>
    <t>84.329.069/0001-59</t>
  </si>
  <si>
    <t xml:space="preserve"> 060/2014</t>
  </si>
  <si>
    <t xml:space="preserve">03.587.444/0001-63 </t>
  </si>
  <si>
    <t>MINISTÉRIO DO DESENVOLVIMENTO SOCIAL</t>
  </si>
  <si>
    <t>17/2014</t>
  </si>
  <si>
    <t>00.484.230/0001-73</t>
  </si>
  <si>
    <t>1.004.466-71/2013</t>
  </si>
  <si>
    <t xml:space="preserve"> 139/2014</t>
  </si>
  <si>
    <t>13/2013</t>
  </si>
  <si>
    <t>84.329.069/0001-53</t>
  </si>
  <si>
    <t>230/PCN/2013</t>
  </si>
  <si>
    <t xml:space="preserve"> 15/2013</t>
  </si>
  <si>
    <t>15/2013</t>
  </si>
  <si>
    <t>01.013.446/001-19</t>
  </si>
  <si>
    <t>23/2014</t>
  </si>
  <si>
    <t>09.179.549/0001-60</t>
  </si>
  <si>
    <t>nº                                033/2014</t>
  </si>
  <si>
    <t xml:space="preserve">05.618.633/0001-81 </t>
  </si>
  <si>
    <t>1.012.676-33/2013 (SICONV 788271/2013</t>
  </si>
  <si>
    <t>63.593.594/0001-01</t>
  </si>
  <si>
    <t>11.641.902/0001-23</t>
  </si>
  <si>
    <t>CR 350.955-41/2011</t>
  </si>
  <si>
    <t>MCULTURA</t>
  </si>
  <si>
    <t>nº 002/2013
Proc. 225/2013</t>
  </si>
  <si>
    <t>04.396.920/0001-21</t>
  </si>
  <si>
    <t>Nº 015/2013
Proc. 311/2013</t>
  </si>
  <si>
    <t>06.122.117/0001-24</t>
  </si>
  <si>
    <t>CR 1003852-53/2013</t>
  </si>
  <si>
    <t>MINISTÉRIO DO TURISMO</t>
  </si>
  <si>
    <t>017/2014
4º aditivo</t>
  </si>
  <si>
    <t xml:space="preserve"> 412/2013</t>
  </si>
  <si>
    <t xml:space="preserve">03.692.641/0001-42 </t>
  </si>
  <si>
    <t>01.287.024/0001-36</t>
  </si>
  <si>
    <t xml:space="preserve"> 05/2010</t>
  </si>
  <si>
    <t>84.313.063/0001-98</t>
  </si>
  <si>
    <t>TC 363.237-17/2011</t>
  </si>
  <si>
    <t xml:space="preserve"> 10/2014
Proc. 96/2014</t>
  </si>
  <si>
    <t xml:space="preserve">05.928.420/0001-56 </t>
  </si>
  <si>
    <t xml:space="preserve"> 38/2014</t>
  </si>
  <si>
    <t>Nº. 005/2014</t>
  </si>
  <si>
    <t>14.268.627/0001-32</t>
  </si>
  <si>
    <t>207.281.072-87</t>
  </si>
  <si>
    <t xml:space="preserve">14.368.005/001-86 </t>
  </si>
  <si>
    <t xml:space="preserve">03.722.222/0001-06 </t>
  </si>
  <si>
    <t>CR 350.957-60/2011</t>
  </si>
  <si>
    <t xml:space="preserve">09.310.828/0001-10 </t>
  </si>
  <si>
    <t xml:space="preserve">Termo de Compromisso Nº 352.927-32/2011 (PAC 2)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</si>
  <si>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</si>
  <si>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</si>
  <si>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</si>
  <si>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</si>
  <si>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</si>
  <si>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</si>
  <si>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</si>
  <si>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</si>
  <si>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</si>
  <si>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</si>
  <si>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</si>
  <si>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</si>
  <si>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 xml:space="preserve"> SRP</t>
  </si>
  <si>
    <t xml:space="preserve"> SRP 105/2014</t>
  </si>
  <si>
    <t>10.827.208/0001-32</t>
  </si>
  <si>
    <t>07.471.301/0001-42</t>
  </si>
  <si>
    <t>63.598.676/0001- 49</t>
  </si>
  <si>
    <t xml:space="preserve"> INEXIGIBILIDADE</t>
  </si>
  <si>
    <t>04.518.601/0001-41</t>
  </si>
  <si>
    <t>350.164-79/2011</t>
  </si>
  <si>
    <t>ART. 25, LEI nº 8.666/93</t>
  </si>
  <si>
    <t>LEI nº 8.666/93</t>
  </si>
  <si>
    <t xml:space="preserve"> CR 265.393-44/2008</t>
  </si>
  <si>
    <t>03.488.438/0001-59</t>
  </si>
  <si>
    <t>08.542.189/0001-56</t>
  </si>
  <si>
    <t>ART. 24, LEI nº 8.666/93</t>
  </si>
  <si>
    <t xml:space="preserve"> 20/2014</t>
  </si>
  <si>
    <t>Contrato de Financiamento PAC PRÓ – TRANSPORTE Nº 408.501-98/2013.</t>
  </si>
  <si>
    <t>34.700.153/0001-63</t>
  </si>
  <si>
    <t>CONVÊNIO Nº 503/PCN/2012.</t>
  </si>
  <si>
    <t>04.065.033/0001-70</t>
  </si>
  <si>
    <t>4/4/2003</t>
  </si>
  <si>
    <t>DISPENSA EM RAZÃO DO VALOR</t>
  </si>
  <si>
    <t>003/2015</t>
  </si>
  <si>
    <t>CONVITE</t>
  </si>
  <si>
    <t>Construção do campo society, na rua Maria das Dores, conjunto Esperança</t>
  </si>
  <si>
    <t>004/2015</t>
  </si>
  <si>
    <t>006/2015</t>
  </si>
  <si>
    <t>011/2015</t>
  </si>
  <si>
    <t>012/2015</t>
  </si>
  <si>
    <t>016/2015</t>
  </si>
  <si>
    <t>017/2015</t>
  </si>
  <si>
    <t>COLUNA CONSTRUÇÕES E COMÉRCIO LTDA</t>
  </si>
  <si>
    <t>Ampliação do centro de capacitação e gestão municipal, isaura parente</t>
  </si>
  <si>
    <t>SERVIÇOS DE CONSTRUÇÃO DE CAMPO SOCIETY, NO BAIRRO HABITAR BRASIL</t>
  </si>
  <si>
    <t>Construção do espaço de Esporte e Lazer no Bairro Belo Jardim</t>
  </si>
  <si>
    <t>RETRO CONSTRUÇÕES E COMÉRCIO LTDA</t>
  </si>
  <si>
    <t>RETRO CONSTRUÇÕES E COMERCIO LTDA</t>
  </si>
  <si>
    <t>Construção de quadra poliesportiva no bairro Carandá</t>
  </si>
  <si>
    <t>CR 1006728-60/2013</t>
  </si>
  <si>
    <t>Convênio 145/PCN/2013</t>
  </si>
  <si>
    <t>CR.1004899-50/2013-SICONV 784157/2013</t>
  </si>
  <si>
    <t>667/PCN/2013</t>
  </si>
  <si>
    <t>1004901-15/2013</t>
  </si>
  <si>
    <t>TP</t>
  </si>
  <si>
    <t>CONCORRÊNCIA</t>
  </si>
  <si>
    <t>Revitalização do mercado do Bosque - 1ª etapa</t>
  </si>
  <si>
    <t>Construção do centro de iniciação ao esporte</t>
  </si>
  <si>
    <t>018/2015</t>
  </si>
  <si>
    <t>019/2015</t>
  </si>
  <si>
    <t>1</t>
  </si>
  <si>
    <t>656/PCN/2013</t>
  </si>
  <si>
    <t>TC 425.754-17/2014</t>
  </si>
  <si>
    <t>44905100</t>
  </si>
  <si>
    <t>33903900</t>
  </si>
  <si>
    <t>013/2015</t>
  </si>
  <si>
    <t>084/2015</t>
  </si>
  <si>
    <t>WEVERTON DE OLIVEIRA DA SILVA</t>
  </si>
  <si>
    <t>015/2015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</si>
  <si>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</si>
  <si>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</si>
  <si>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001/2015</t>
  </si>
  <si>
    <t>Manutenção preventiva e corretiva da plataforma elevatória hidráulica instalada na SEOP</t>
  </si>
  <si>
    <t>002/2015</t>
  </si>
  <si>
    <t>007/2015</t>
  </si>
  <si>
    <t>008/2015</t>
  </si>
  <si>
    <t>972.448.482-34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</si>
  <si>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</si>
  <si>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</si>
  <si>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</si>
  <si>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</si>
  <si>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</si>
  <si>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</si>
  <si>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</si>
  <si>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017/2014
5º aditivo</t>
  </si>
  <si>
    <t>017/2014
6º aditivo</t>
  </si>
  <si>
    <t>112/2014
1º aditivo</t>
  </si>
  <si>
    <t>112/2014
2º aditivo</t>
  </si>
  <si>
    <t>112/2014
3º aditivo</t>
  </si>
  <si>
    <t>112/2014
4º aditivo</t>
  </si>
  <si>
    <t>123/2014                     1º aditivo</t>
  </si>
  <si>
    <t>123/2014                     2º aditivo</t>
  </si>
  <si>
    <t>26/12/14.</t>
  </si>
  <si>
    <t>115/2014
 1º aditivo</t>
  </si>
  <si>
    <t>115/2014
 2º aditivo</t>
  </si>
  <si>
    <t>118/2014
1º aditivo</t>
  </si>
  <si>
    <t>033/2014
1º aditivo</t>
  </si>
  <si>
    <t>052/2014
2º aditivo</t>
  </si>
  <si>
    <t>030/2014               4º aditivo</t>
  </si>
  <si>
    <t>030/2014               5º aditivo</t>
  </si>
  <si>
    <t>030/2014               6º aditivo</t>
  </si>
  <si>
    <t>075/2014
2º aditivo</t>
  </si>
  <si>
    <t>075/2014
3º aditivo</t>
  </si>
  <si>
    <t>069/2014
4º aditvo</t>
  </si>
  <si>
    <t>069/2014
5º aditvo</t>
  </si>
  <si>
    <t>067/2014
1º aditivo</t>
  </si>
  <si>
    <t>067/2014
2º aditivo</t>
  </si>
  <si>
    <t>067/2014
3º aditivo</t>
  </si>
  <si>
    <t>067/2014
4º aditivo</t>
  </si>
  <si>
    <t>067/2014
5º aditivo</t>
  </si>
  <si>
    <t>067/2014
6º aditivo</t>
  </si>
  <si>
    <t>076/2014
3º aditivo</t>
  </si>
  <si>
    <t>86/2014                             3º aditivo</t>
  </si>
  <si>
    <t>87/2014
2º aditivo</t>
  </si>
  <si>
    <t>88/2014
2º aditivo</t>
  </si>
  <si>
    <t>89/2014
2º aditivo</t>
  </si>
  <si>
    <t>114/2014
1º aditivo</t>
  </si>
  <si>
    <t>114/2014
2º aditivo</t>
  </si>
  <si>
    <t>004/2015               1º aditivo</t>
  </si>
  <si>
    <t>024/2014</t>
  </si>
  <si>
    <t xml:space="preserve">001/2015 </t>
  </si>
  <si>
    <t xml:space="preserve">002/2015 </t>
  </si>
  <si>
    <t xml:space="preserve">405/2014 </t>
  </si>
  <si>
    <t xml:space="preserve">348/2014 </t>
  </si>
  <si>
    <t xml:space="preserve">366/2014 </t>
  </si>
  <si>
    <t>341/2014</t>
  </si>
  <si>
    <t>318/2014</t>
  </si>
  <si>
    <t xml:space="preserve">019/2014 </t>
  </si>
  <si>
    <t xml:space="preserve">003/2015 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</si>
  <si>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</si>
  <si>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</si>
  <si>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</si>
  <si>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</si>
  <si>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</si>
  <si>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</si>
  <si>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ATA DE REGISTRO DE PREÇOS Nº 015/2014</t>
  </si>
  <si>
    <t>SESP</t>
  </si>
  <si>
    <t>0022122-0/2013</t>
  </si>
  <si>
    <t xml:space="preserve">1121/2013     </t>
  </si>
  <si>
    <t xml:space="preserve">217/2014 </t>
  </si>
  <si>
    <t xml:space="preserve">064/2014 </t>
  </si>
  <si>
    <t>Dispensa de Licitação nº 021/2011</t>
  </si>
  <si>
    <t>DISPENSA DE LICITAÇÃO Nº005</t>
  </si>
  <si>
    <t>1248</t>
  </si>
  <si>
    <t>Dispensa de Licitação nº 003/2014</t>
  </si>
  <si>
    <t>DISPENSA DE LICITAÇÃO Nº 005/2014</t>
  </si>
  <si>
    <t>Dispensa de Licitação nº 004/2014</t>
  </si>
  <si>
    <t>Dispensa de Licitação nº 007/2014</t>
  </si>
  <si>
    <t>DISPENSA DE LICITAÇÃO Nº 003/2015</t>
  </si>
  <si>
    <t>2250/2014</t>
  </si>
  <si>
    <t>Locação de Equipamentos de Informática e Eletroeletrônico, com Manutenção e Reposição de Peças se necessário</t>
  </si>
  <si>
    <t>ART. 24, XXII, LEI nº 8.666/93</t>
  </si>
  <si>
    <t>DISPENSA</t>
  </si>
  <si>
    <t>1º aditivo</t>
  </si>
  <si>
    <t>2º aditivo</t>
  </si>
  <si>
    <t>Ministério da Defesa</t>
  </si>
  <si>
    <t>Ministério do Esporte</t>
  </si>
  <si>
    <t>MESPORTE</t>
  </si>
  <si>
    <t>Construção de espaço de esporte e lazer no Universitário</t>
  </si>
  <si>
    <t>147/PCN/2013
SICONV 786120/2013</t>
  </si>
  <si>
    <t>Motivo de ordem técnica, impreterível para a consecução do interesse público visado na contratação</t>
  </si>
  <si>
    <t>Obra</t>
  </si>
  <si>
    <t>empreitada por preço unitário</t>
  </si>
  <si>
    <t>75/2015</t>
  </si>
  <si>
    <t>Serviço de Recuperação de Calçadas - etapa 5 - lote 02</t>
  </si>
  <si>
    <t>20/2015</t>
  </si>
  <si>
    <t>GT EMPREITEIRA CONSTRUÇÃO E COMÉRCIO LTDA</t>
  </si>
  <si>
    <t>11539</t>
  </si>
  <si>
    <t>098/2013
4º aditivo</t>
  </si>
  <si>
    <t>063/2013
3º aditivo</t>
  </si>
  <si>
    <t>063/2013
5º aditivo</t>
  </si>
  <si>
    <t>035/2011
6º aditivo</t>
  </si>
  <si>
    <t>050/2012
1º aditivo</t>
  </si>
  <si>
    <t>050/2012
9 º aditivo</t>
  </si>
  <si>
    <t>050/2012
5º aditivo</t>
  </si>
  <si>
    <t>11.132</t>
  </si>
  <si>
    <t>096/2013
1º aditivo</t>
  </si>
  <si>
    <t>11412                       11.414</t>
  </si>
  <si>
    <t>11.281</t>
  </si>
  <si>
    <t>11.487</t>
  </si>
  <si>
    <t>11.456</t>
  </si>
  <si>
    <t>11.504</t>
  </si>
  <si>
    <t>11.274</t>
  </si>
  <si>
    <t>11.499</t>
  </si>
  <si>
    <t>1.412</t>
  </si>
  <si>
    <t>Dispensa de Licitação 2011</t>
  </si>
  <si>
    <t>10.841</t>
  </si>
  <si>
    <t>080/2015</t>
  </si>
  <si>
    <t xml:space="preserve"> SRP 019/2015</t>
  </si>
  <si>
    <t>Pregão SRP 019/2015</t>
  </si>
  <si>
    <t>Fornecimento de Equipamentos para Academias ao Livre</t>
  </si>
  <si>
    <t>021/2015</t>
  </si>
  <si>
    <t>MURILO BRACHT MALAGUTTI - EIRELI</t>
  </si>
  <si>
    <t xml:space="preserve">03.222.596/0001- 62 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</si>
  <si>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</si>
  <si>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</si>
  <si>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</si>
  <si>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</si>
  <si>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</si>
  <si>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</si>
  <si>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126/2015</t>
  </si>
  <si>
    <t>005/2015</t>
  </si>
  <si>
    <t>Construção de Praça e  Quadra Poliesportiva, Localizada na Avenida 02,  Residencial Santa Cruz</t>
  </si>
  <si>
    <t>024/2015</t>
  </si>
  <si>
    <t>IMOBILIARIA MANUELLA CONSTRUÇÕES E COMÉRCIO - EIRELE</t>
  </si>
  <si>
    <t xml:space="preserve">04.600.599/0001-55 </t>
  </si>
  <si>
    <t>132/2015</t>
  </si>
  <si>
    <t>Construção de Quadra Poliesportiva Localizada na Vila Jerusalém</t>
  </si>
  <si>
    <t>023/2015</t>
  </si>
  <si>
    <t>GT- EMPREITEIRA CONSTRUÇÃO E COMÉRCIO LTDA</t>
  </si>
  <si>
    <t>05.208.084/0001-77</t>
  </si>
  <si>
    <t>075/2014
4º aditivo</t>
  </si>
  <si>
    <t>l</t>
  </si>
  <si>
    <t>077/2015</t>
  </si>
  <si>
    <t>Recuperação de calçadas, Etapa 05 - lote 03</t>
  </si>
  <si>
    <t>030/2015</t>
  </si>
  <si>
    <t>SARAIVA E SILVA SERVIÇOS E COMÉRCIO LTDA</t>
  </si>
  <si>
    <t>11.964.271/0001-83</t>
  </si>
  <si>
    <t>Pregão Presencial</t>
  </si>
  <si>
    <t>064/2013
4º aditivo</t>
  </si>
  <si>
    <t>017/2014
7º aditivo</t>
  </si>
  <si>
    <t>116/2014      1º aditivo</t>
  </si>
  <si>
    <t>066/2013
2º aditivo</t>
  </si>
  <si>
    <t>076/2014
4º aditivo</t>
  </si>
  <si>
    <t>069/2013
2º aditivo</t>
  </si>
  <si>
    <t>063/2013
6º aditivo</t>
  </si>
  <si>
    <t>88/2014
3º aditivo</t>
  </si>
  <si>
    <t>89/2014
3º aditivo</t>
  </si>
  <si>
    <t>0005990-5/2014</t>
  </si>
  <si>
    <t>Aquisição de Água Mineral, Água Potável, Vasilhame para Água de 20 litros e Botija de Gás Liquefeito de Petróleo</t>
  </si>
  <si>
    <t>025/2015</t>
  </si>
  <si>
    <t>R. MARTINS DA COSTA - ME</t>
  </si>
  <si>
    <t>04.590.435/0001-94</t>
  </si>
  <si>
    <t>012/2014</t>
  </si>
  <si>
    <t xml:space="preserve">Detran </t>
  </si>
  <si>
    <t>076/2015</t>
  </si>
  <si>
    <t>Recuperação de calçadas, Etapa 05 - lote 04</t>
  </si>
  <si>
    <t>031/2015</t>
  </si>
  <si>
    <t>112/2014
5º aditivo</t>
  </si>
  <si>
    <t>050/2012
12º aditivo</t>
  </si>
  <si>
    <t>121/2014        1º aditivo</t>
  </si>
  <si>
    <t>86/2014                             4º aditivo</t>
  </si>
  <si>
    <t>Construção do Mercado do Peixe, no Município de Rio Branco – Acre.</t>
  </si>
  <si>
    <t>049/2015</t>
  </si>
  <si>
    <t>R. M. CONSTRUÇÕES LTDA</t>
  </si>
  <si>
    <t>028/2015</t>
  </si>
  <si>
    <t>11.495</t>
  </si>
  <si>
    <t xml:space="preserve">08.731.640/0001-83  </t>
  </si>
  <si>
    <t>11.557</t>
  </si>
  <si>
    <t>138/2015</t>
  </si>
  <si>
    <t>RDC 1/2014</t>
  </si>
  <si>
    <t>M. S. M INDUSTRIAL</t>
  </si>
  <si>
    <t>029/2015</t>
  </si>
  <si>
    <t xml:space="preserve">05.394.853/0001-79 </t>
  </si>
  <si>
    <t>069/2014
6º aditvo</t>
  </si>
  <si>
    <t>Apostilamento</t>
  </si>
  <si>
    <t>Reajuste em referência ao art. 3º, § 1º da Lei nº 10.192 de 14 de fevereiro de 2001</t>
  </si>
  <si>
    <r>
      <rPr>
        <b/>
        <sz val="10"/>
        <rFont val="Arial"/>
        <family val="2"/>
      </rPr>
      <t>Francisco das Chagas Muniz Ribeiro</t>
    </r>
    <r>
      <rPr>
        <sz val="10"/>
        <rFont val="Arial"/>
        <family val="2"/>
      </rPr>
      <t xml:space="preserve">
Diretor do Departamento de Administração e Financeiro</t>
    </r>
  </si>
  <si>
    <t>Contrato de Financiamento PAC PRÓ – TRANSPORTE Nº 408.501-98/2013</t>
  </si>
  <si>
    <t>87/2014
3º aditivo</t>
  </si>
  <si>
    <t>715326,56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</si>
  <si>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</si>
  <si>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 xml:space="preserve">128/2015 </t>
  </si>
  <si>
    <t>CONSÓRCIO MONT CARLO CONSTRUÇÕES</t>
  </si>
  <si>
    <t>032/2015</t>
  </si>
  <si>
    <t>22.575.143/00001-64</t>
  </si>
  <si>
    <t>REVITALIZAÇÃO DA 1ª ETAPA DO CALÇADÃO DA ORLA DO RIO ACRE</t>
  </si>
  <si>
    <t>CR 1.009.827-92/2013</t>
  </si>
  <si>
    <t>034/2015</t>
  </si>
  <si>
    <t>EURO CONSTRUÇOES LTDA</t>
  </si>
  <si>
    <t>Construção de Quadra Poliesportivano Bairro Juarez Távora</t>
  </si>
  <si>
    <t>365/2014</t>
  </si>
  <si>
    <t>CR - 1006728-60/2013</t>
  </si>
  <si>
    <t>CR - 1.004.175-04/2013</t>
  </si>
  <si>
    <t>CR - 1010637-94/2013</t>
  </si>
  <si>
    <t>CR - 1004902-30/2013</t>
  </si>
  <si>
    <t>035/2015</t>
  </si>
  <si>
    <t xml:space="preserve">399/2014 </t>
  </si>
  <si>
    <t>Construção de Microterminal Urbano, no Bairro São Francisco</t>
  </si>
  <si>
    <t>CR - 1.015.478-55/2014</t>
  </si>
  <si>
    <t>038/2015</t>
  </si>
  <si>
    <t>ACRE COMÉRCIO IMPORTAÇÃO E EXPORTAÇÃO</t>
  </si>
  <si>
    <t>Aquisição de Equipamentos, Mobiliários e Materiais, para Estruturação do Centro de Artes e Esportes Unificados/CEU’S</t>
  </si>
  <si>
    <t>TC - 363.237-17/2011</t>
  </si>
  <si>
    <t>13.831.827/0001-99</t>
  </si>
  <si>
    <t xml:space="preserve">092/2015 </t>
  </si>
  <si>
    <t>009/2015</t>
  </si>
  <si>
    <t>Serviços de Pavimentação de Corredores de Transporte Coletivo, no Município de Rio Branco – Acre.</t>
  </si>
  <si>
    <t>11.524</t>
  </si>
  <si>
    <t>16/016/2015</t>
  </si>
  <si>
    <t>11.574</t>
  </si>
  <si>
    <t>017/2014
8º aditivo</t>
  </si>
  <si>
    <t>86/2014                             5º aditivo</t>
  </si>
  <si>
    <t>115/2014
 3º aditivo</t>
  </si>
  <si>
    <t>096/2014
1º aditivo</t>
  </si>
  <si>
    <t>085/2014</t>
  </si>
  <si>
    <t>WAGNER &amp; SILVA LTDA</t>
  </si>
  <si>
    <t>84.312.602/0001-74</t>
  </si>
  <si>
    <t>Contratação de Empresa Especializada na Prestação de Serviços de Manutenção e Reposição de Peças de Condicionadores de Ar, tipo Janela e Split</t>
  </si>
  <si>
    <t>04/06/2014</t>
  </si>
  <si>
    <t xml:space="preserve">29042/2013 </t>
  </si>
  <si>
    <t>085/2014
1º aditivo</t>
  </si>
  <si>
    <t>03/06/2015</t>
  </si>
  <si>
    <t>017/2015                1º aditivo</t>
  </si>
  <si>
    <t>ADESÃO  SRP</t>
  </si>
  <si>
    <t>Secretaria Municipal de Saúde - SEMAS</t>
  </si>
  <si>
    <t>11585                                            11.586</t>
  </si>
  <si>
    <t>10/2014</t>
  </si>
  <si>
    <t>32/2015
1º aditivo</t>
  </si>
  <si>
    <t>050/2012
13º aditivo</t>
  </si>
  <si>
    <t>026/2014
1º aditivo</t>
  </si>
  <si>
    <t xml:space="preserve"> 2º Apostilamento</t>
  </si>
  <si>
    <t>023/2015 
1º aditivo</t>
  </si>
  <si>
    <t>022/2015 
 1º  aditivo</t>
  </si>
  <si>
    <t>02.629.212/0001-68</t>
  </si>
  <si>
    <t>123/2014                     3º aditivo</t>
  </si>
  <si>
    <t>11537 -11.597</t>
  </si>
  <si>
    <t>166/2015</t>
  </si>
  <si>
    <t>Serviços de Expansão do Sistema de Iluminação Pública do Município de Rio Branco, com a Implantação de 1600 (mil e seiscentos) novos pontos de Iluminação Pública.</t>
  </si>
  <si>
    <t>044/2015</t>
  </si>
  <si>
    <t>OM &amp; CIA LTDA</t>
  </si>
  <si>
    <t>09..636.544/0001-19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</si>
  <si>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</si>
  <si>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</si>
  <si>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</si>
  <si>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</si>
  <si>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</si>
  <si>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</si>
  <si>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</si>
  <si>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</si>
  <si>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</si>
  <si>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01</t>
  </si>
  <si>
    <t>249/2015</t>
  </si>
  <si>
    <t>Reforma da Praça do Bairro xavier Maia</t>
  </si>
  <si>
    <t>041/2015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</si>
  <si>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</si>
  <si>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</si>
  <si>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</si>
  <si>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</si>
  <si>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</si>
  <si>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</si>
  <si>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</si>
  <si>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</si>
  <si>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</si>
  <si>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</si>
  <si>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017/2014     9º aditivo</t>
  </si>
  <si>
    <t>114/2014
3º aditivo</t>
  </si>
  <si>
    <t>114/2014
4º aditivo</t>
  </si>
  <si>
    <t>114/2014
5º aditivo</t>
  </si>
  <si>
    <t>056/2013
2º aditivo</t>
  </si>
  <si>
    <t>011/2015               1º aditivo</t>
  </si>
  <si>
    <t>076/2014
5º aditivo</t>
  </si>
  <si>
    <t>065/2013
1º aditivo</t>
  </si>
  <si>
    <t>87/2014
4º aditivo</t>
  </si>
  <si>
    <t>88/2014
4º aditivo</t>
  </si>
  <si>
    <t>89/2014
4º aditivo</t>
  </si>
  <si>
    <t>1º apostilamento</t>
  </si>
  <si>
    <t>018/2015
 1º aditivo</t>
  </si>
  <si>
    <t>Calha Norte</t>
  </si>
  <si>
    <t>Convênio 230/PCN/2013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</si>
  <si>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</si>
  <si>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</si>
  <si>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</si>
  <si>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</si>
  <si>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</si>
  <si>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</si>
  <si>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112/2014
6º aditivo</t>
  </si>
  <si>
    <t>057/2013
5º aditivo</t>
  </si>
  <si>
    <t>056/2013
3º aditivo</t>
  </si>
  <si>
    <t>006/2014
3º aditivo</t>
  </si>
  <si>
    <t>029/2015
1º aditivo</t>
  </si>
  <si>
    <t>018/2015
 2º aditivo</t>
  </si>
  <si>
    <t>123/2014                     4º aditivo</t>
  </si>
  <si>
    <t>017/2014     10º aditivo</t>
  </si>
  <si>
    <t>006/2015               1º aditivo</t>
  </si>
  <si>
    <t>038/2015
1º aditivo</t>
  </si>
  <si>
    <t>209/2015</t>
  </si>
  <si>
    <t>Aquisição de Material de Consumo e Suprimento de Infomática</t>
  </si>
  <si>
    <t>J. S CORDEIRO - EPP</t>
  </si>
  <si>
    <t>046/2015</t>
  </si>
  <si>
    <t>18.255.882/0001-00</t>
  </si>
  <si>
    <t>Pregão P resencial para Registro de Preço</t>
  </si>
  <si>
    <t>D. C. DA SILVA MILANIN</t>
  </si>
  <si>
    <t>050/2015</t>
  </si>
  <si>
    <t>02.629.202/0001-68</t>
  </si>
  <si>
    <t>020/2015
 1º aditivo</t>
  </si>
  <si>
    <t>Construção de Quiosque  no Conjunto Xavier Maia</t>
  </si>
  <si>
    <t>051/2015</t>
  </si>
  <si>
    <t>F. ALMEIDA DA SILVA - ME</t>
  </si>
  <si>
    <t>012/2015
1º aditivo</t>
  </si>
  <si>
    <t>016/2015
1º aditivo</t>
  </si>
  <si>
    <t>216/2015</t>
  </si>
  <si>
    <t>012/2015
2º aditivo</t>
  </si>
  <si>
    <t>012/2015
3º aditivo</t>
  </si>
  <si>
    <t>4.787/2015</t>
  </si>
  <si>
    <t>390/2014</t>
  </si>
  <si>
    <t>Locação de Impressoras Multifuncionais a Laser, Jato de Tinta com Sistema Bulk Ink e Fotocopiadoras</t>
  </si>
  <si>
    <t>052/2015</t>
  </si>
  <si>
    <t>DUX COMÉRCIO REPRESENTAÇÕES IMPORTAÇÕES E EXPORTAÇÃO LTDA</t>
  </si>
  <si>
    <t xml:space="preserve">05.502.105/0001 - 62  </t>
  </si>
  <si>
    <t>055/2015</t>
  </si>
  <si>
    <t>SEMSA</t>
  </si>
  <si>
    <t>11515 - 11.522 - 11.533 - 11.543</t>
  </si>
  <si>
    <t>004/2015               2º aditivo</t>
  </si>
  <si>
    <t>004/2015               3º aditivo</t>
  </si>
  <si>
    <t>210/08/2015</t>
  </si>
  <si>
    <t>064/2013
5º aditivo</t>
  </si>
  <si>
    <t>126/2014                     1º aditivo</t>
  </si>
  <si>
    <t>034/2015 
1º aditivo</t>
  </si>
  <si>
    <t>OBRA PARALISADA EM 20/07/2015</t>
  </si>
  <si>
    <t>114/2014
6º aditivo</t>
  </si>
  <si>
    <t>035/2011
7º aditivo</t>
  </si>
  <si>
    <t>125/2014
1º aditivo</t>
  </si>
  <si>
    <t>030/2015
 1º aditivo</t>
  </si>
  <si>
    <t>075/2014
5º aditivo</t>
  </si>
  <si>
    <t>069/2014
7º aditvo</t>
  </si>
  <si>
    <t>069/2014
8º aditvo</t>
  </si>
  <si>
    <t>046/2015
1º aditivo</t>
  </si>
  <si>
    <t>Serviços de Confecção, Entregue e Instalação de Elementos de Comunicação Visual para Diversos Prédios e Espaços públicos</t>
  </si>
  <si>
    <t>Serviços de  Confecção, Entregue e Instalação de Elementos de Comunicação Visual para Diversos Prédios e Espaços públicos</t>
  </si>
  <si>
    <t>045/2015
1º aditivo</t>
  </si>
  <si>
    <t>035/2015 
1º aditivo</t>
  </si>
  <si>
    <t>029/2015
2º aditivo</t>
  </si>
  <si>
    <t>045/2015
2º aditivo</t>
  </si>
  <si>
    <t>68/22014                    2º aditivo</t>
  </si>
  <si>
    <t>112/2014
7º aditivo</t>
  </si>
  <si>
    <t>069/2014
9º aditvo</t>
  </si>
  <si>
    <t>046/2015
2º aditivo</t>
  </si>
  <si>
    <t>046/2015
3º aditivo</t>
  </si>
  <si>
    <t>046/2015
4º aditivo</t>
  </si>
  <si>
    <t>076/2014
6º aditivo</t>
  </si>
  <si>
    <t>069/2013
3º aditivo</t>
  </si>
  <si>
    <t>16/01/016</t>
  </si>
  <si>
    <t>89/2014
5º aditivo</t>
  </si>
  <si>
    <t>89/2014
6º aditivo</t>
  </si>
  <si>
    <t>88/2014
5º aditivo</t>
  </si>
  <si>
    <t>88/2014
6º aditivo</t>
  </si>
  <si>
    <t>87/2014
5º aditivo</t>
  </si>
  <si>
    <t>86/2014                             6º aditivo</t>
  </si>
  <si>
    <t>210/02/2016</t>
  </si>
  <si>
    <t>076/2014
7º aditivo</t>
  </si>
  <si>
    <t>022/2015 
 2º  aditivo</t>
  </si>
  <si>
    <t>031/2015
 1º aditivo</t>
  </si>
  <si>
    <t>123/2014                     5º aditivo</t>
  </si>
  <si>
    <t>121/2014        2º aditivo</t>
  </si>
  <si>
    <t>050/2012
14º aditivo</t>
  </si>
  <si>
    <t>051/2013
6º aditivo</t>
  </si>
  <si>
    <t>066/2013
3º aditivo</t>
  </si>
  <si>
    <t>077/2013
2º aditivo</t>
  </si>
  <si>
    <t>043/2015 
1º aditivo</t>
  </si>
  <si>
    <t>017/2015                2º aditivo</t>
  </si>
  <si>
    <t>024/2015 
1º aditivo</t>
  </si>
  <si>
    <t>038/2015
2º aditivo</t>
  </si>
  <si>
    <t>006/2015               2º aditivo</t>
  </si>
  <si>
    <t>006/2015               3º aditivo</t>
  </si>
  <si>
    <t>01/11/201</t>
  </si>
  <si>
    <t>118/2014
2º aditivo</t>
  </si>
  <si>
    <t>006/2015               4º aditivo</t>
  </si>
  <si>
    <t>056/2015</t>
  </si>
  <si>
    <t>264/2015</t>
  </si>
  <si>
    <t>RDC Nº 005/2015</t>
  </si>
  <si>
    <t>Serviços de Interligação (Galeria em Concreto) entre os Bairros Clafate e Laélia Alcântara, no Municipio de Rio Branco/Acre</t>
  </si>
  <si>
    <t>11.630</t>
  </si>
  <si>
    <t>PROENGE PROJETOS E CONSTRUÇÕES LTDA</t>
  </si>
  <si>
    <t>00.525.007/0001-27</t>
  </si>
  <si>
    <t>11.697</t>
  </si>
  <si>
    <t>68/22014                    3º aditivo</t>
  </si>
  <si>
    <t>31/08/2015 - Nº 11.630</t>
  </si>
  <si>
    <t>058/2015</t>
  </si>
  <si>
    <t>Serviços de Interligação entre os Conjuntos Ilson Ribeiro e Aroeira no Município de Rio Branco /Acre.</t>
  </si>
  <si>
    <t>RDC Nº 006/2015</t>
  </si>
  <si>
    <t>RDC 006/2015</t>
  </si>
  <si>
    <t>RDC 005/2015</t>
  </si>
  <si>
    <t>263/2015</t>
  </si>
  <si>
    <t>11.705</t>
  </si>
  <si>
    <t>279/2015</t>
  </si>
  <si>
    <t>Reforma da Praça no Conjunto Tucumã</t>
  </si>
  <si>
    <t>01/10/2015 - Nº 11.653</t>
  </si>
  <si>
    <t>059/2015</t>
  </si>
  <si>
    <t>MK CONSTRUÇÕES EIRELI - ME</t>
  </si>
  <si>
    <t>22.982.161/0001-60</t>
  </si>
  <si>
    <t>060/2015</t>
  </si>
  <si>
    <t>016/2015
2º aditivo</t>
  </si>
  <si>
    <t>016/2015
3º aditivo</t>
  </si>
  <si>
    <t>126/2014                     2º aditivo</t>
  </si>
  <si>
    <t>025/2015
1º aditivo</t>
  </si>
  <si>
    <t>013/2015
1º aditivo</t>
  </si>
  <si>
    <t>32/2015
2º aditivo</t>
  </si>
  <si>
    <t>019/2015
 1º aditivo</t>
  </si>
  <si>
    <t>18/12/20115</t>
  </si>
  <si>
    <t>067/2014
7º aditivo</t>
  </si>
  <si>
    <t>007/2011
6º aditivo</t>
  </si>
  <si>
    <t>035/2015 
2º aditivo</t>
  </si>
  <si>
    <t>39/2015
1º aditivo</t>
  </si>
  <si>
    <t>017/2014     11º aditivo</t>
  </si>
  <si>
    <t>017/2014     12º aditivo</t>
  </si>
  <si>
    <t>035/2011
8º aditivo</t>
  </si>
  <si>
    <t>033/2014
2º aditivo</t>
  </si>
  <si>
    <t>033/2014
3º aditivo</t>
  </si>
  <si>
    <t>098/2013
5º aditivo</t>
  </si>
  <si>
    <t>006/2015               5º aditivo</t>
  </si>
  <si>
    <t>012/2015
4º aditivo</t>
  </si>
  <si>
    <t>038/2015
3º aditivo</t>
  </si>
  <si>
    <t>075/2014
6º aditivo</t>
  </si>
  <si>
    <t>046/2015
5º aditivo</t>
  </si>
  <si>
    <t>114/2014
7º aditivo</t>
  </si>
  <si>
    <t>123/2014                     6º aditivo</t>
  </si>
  <si>
    <t>Construção de passarela na encosta do Rio Acre</t>
  </si>
  <si>
    <t>053/2015</t>
  </si>
  <si>
    <t>MK CONSTRUTORA EIRELE - ME</t>
  </si>
  <si>
    <t>Complementação da Revitalização do Mercado do Bosque – 2ª Etapa</t>
  </si>
  <si>
    <t>ÂNCORA CONSTRUÇÃO CIVIL LTDA</t>
  </si>
  <si>
    <t>054/2015</t>
  </si>
  <si>
    <t>ELITE ENGENHARIA LTDA</t>
  </si>
  <si>
    <t>Prestação de Serviços de Supervisão Técnica, Consultoria e Gerenciamento das Obras e Projetos</t>
  </si>
  <si>
    <t>026/2014
2º aditivo</t>
  </si>
  <si>
    <t>032/2014
1º aditivo</t>
  </si>
  <si>
    <t>034/2014
1º aditivo</t>
  </si>
  <si>
    <t>059/2014
1º aditivo</t>
  </si>
  <si>
    <t>060/2014
1º aditivo</t>
  </si>
  <si>
    <t>277/2015</t>
  </si>
  <si>
    <t>Reforma da praça, no Conjunta Tucumã</t>
  </si>
  <si>
    <t>CR  362.951-59/2011</t>
  </si>
  <si>
    <t>280/2015</t>
  </si>
  <si>
    <t>Obra Paralisada em 12/08/2015 - Por falto do Repasse do Convênio</t>
  </si>
  <si>
    <t>Obra Paralisada em 13/08/2015  - Por Falto do Repasse do Convênio</t>
  </si>
  <si>
    <t>Obra Paralisada em 14/09/2015 - Por incompatibilidade de Orçamento Mediante Contenção de Despesas</t>
  </si>
  <si>
    <t>Obra Paralisada em 10/09/2014 - Aguardando Aquisição e Instalação da ETE</t>
  </si>
  <si>
    <r>
      <rPr>
        <b/>
        <sz val="10"/>
        <rFont val="Arial"/>
        <family val="2"/>
      </rPr>
      <t>Ana Claudia Ramos da Cunha</t>
    </r>
    <r>
      <rPr>
        <sz val="10"/>
        <rFont val="Arial"/>
        <family val="2"/>
      </rPr>
      <t xml:space="preserve">
Secretária Municipal de Obras Públicas</t>
    </r>
  </si>
  <si>
    <t>075/2013
3º aditivo</t>
  </si>
  <si>
    <t>Executado até 2015</t>
  </si>
  <si>
    <t xml:space="preserve"> Executado no Exercício 2016</t>
  </si>
  <si>
    <t>076/2014
8º aditivo</t>
  </si>
  <si>
    <t>87/2014
6º aditivo</t>
  </si>
  <si>
    <t>88/2014
7º aditivo</t>
  </si>
  <si>
    <t>89/2014
7º aditivo</t>
  </si>
  <si>
    <t>0</t>
  </si>
  <si>
    <t>016/2015
4º aditivo</t>
  </si>
  <si>
    <t>017/2015
3º aditivo</t>
  </si>
  <si>
    <t>034/2015 
2º aditivo</t>
  </si>
  <si>
    <t>043/2015 
2º aditivo</t>
  </si>
  <si>
    <t>043/2015 
3º aditivo</t>
  </si>
  <si>
    <t>059/2015 
1º aditivo</t>
  </si>
  <si>
    <t>053/2015 
1º aditivo</t>
  </si>
  <si>
    <t>Serviços de Manutenção de Elementos  Metálicos de Espaços e Prédios Públicos</t>
  </si>
  <si>
    <t>Construção de Passarela para Pedestre em Madeira, Lote 01, Localizada na Rua Botafogo, Bairro da Paz</t>
  </si>
  <si>
    <t>Construção de Passarela para Pedestre em Madeira, Lote 02, Localizada na Rua do Ferro Velho, s/nº, Bairro Recanto dos Buritis, no Município de Rio Branco - Acre</t>
  </si>
  <si>
    <t>Construção de Passarela para Pedestre em Madeira, Lote 03, Localizada na Travessa São Bento, s/nº, Bairro Recanto dos Buritis, no Município de Rio Branco - Acre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</si>
  <si>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</si>
  <si>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</si>
  <si>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</si>
  <si>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</si>
  <si>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</si>
  <si>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</si>
  <si>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069/2014
10º aditvo</t>
  </si>
  <si>
    <t>018/2015
 3º aditivo</t>
  </si>
  <si>
    <t>018/2015
4º aditivo</t>
  </si>
  <si>
    <t>018/2015
 5º aditivo</t>
  </si>
  <si>
    <t>020/2015
2º aditivo</t>
  </si>
  <si>
    <t>030/2015
2º aditivo</t>
  </si>
  <si>
    <t>Serviços Remanescentes de Urbanização do Bairro Nova Esperança</t>
  </si>
  <si>
    <t>EMOT CONSTRUÇÕES LTDA</t>
  </si>
  <si>
    <t>023/2016</t>
  </si>
  <si>
    <t>030/2014               7º aditivo</t>
  </si>
  <si>
    <t>030/2014               8º aditivo</t>
  </si>
  <si>
    <t>030/2014               9º aditivo</t>
  </si>
  <si>
    <t>030/2014               10º aditivo</t>
  </si>
  <si>
    <t>030/2014               11º aditivo</t>
  </si>
  <si>
    <t>038/2015
4º aditivo</t>
  </si>
  <si>
    <t>046/2015
6º aditivo</t>
  </si>
  <si>
    <t>046/2015
7º aditivo</t>
  </si>
  <si>
    <t>046/2015
8º aditivo</t>
  </si>
  <si>
    <t>046/2015
9º aditivo</t>
  </si>
  <si>
    <t>Aquisição de lâmpadas e luminárias de led para os Serviços de Iluminação Pública</t>
  </si>
  <si>
    <t>Aquisição de lâmpadas e Luminárias de Led para os Serviços de Iluminação Pública</t>
  </si>
  <si>
    <t>Contratação de Pessoa Jurídica e/ou Física para prestação de serviços de transporte, providos de condutores habilitados e todos os custos necessários à execução, às expensas integrais da CONTRATADA, destinados ao transporte exclusivo a serviço da Seop</t>
  </si>
  <si>
    <t>CONSTRUTEC PROJETOS E OBRAS DE ENGENHARIA CIVIL LTDA</t>
  </si>
  <si>
    <t>ILUMATIC S/A ILUMINAÇÃO E ELETROMETALÚRGICA</t>
  </si>
  <si>
    <t>KM COSTA - ME</t>
  </si>
  <si>
    <t>ALMERINDA OLIVEIRA DA SILVA</t>
  </si>
  <si>
    <t>A. M. DE SOUZAFELIX – ME</t>
  </si>
  <si>
    <t>MARIA ALZENIR CORDEIRO FRANCO</t>
  </si>
  <si>
    <t>ROSANY BUSSONS BATISTA</t>
  </si>
  <si>
    <t>ANDRÉ ROCHA DE SOUZA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</si>
  <si>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</si>
  <si>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</si>
  <si>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</si>
  <si>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</si>
  <si>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</si>
  <si>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</si>
  <si>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</si>
  <si>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</si>
  <si>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012/2016</t>
  </si>
  <si>
    <t>013/2016</t>
  </si>
  <si>
    <t>014/2016</t>
  </si>
  <si>
    <t>015/2016</t>
  </si>
  <si>
    <t>016/2016</t>
  </si>
  <si>
    <t>017/2016</t>
  </si>
  <si>
    <t>018/2016</t>
  </si>
  <si>
    <t>063/2013
7º aditivo</t>
  </si>
  <si>
    <t>063/2013
8º aditivo</t>
  </si>
  <si>
    <t>056/2015
1º aditivo</t>
  </si>
  <si>
    <t>Serviço de interligação entre os bairros Boa União e Glória</t>
  </si>
  <si>
    <t>Qualificação da Rua Minas Gerais (Segmento entre a Rua Leblon e Avenida Ceará)</t>
  </si>
  <si>
    <t>Qualificação da Rua Rio de Janeiro (Segmento entre a Rua Omar Sabino e Rua Pernambuco)</t>
  </si>
  <si>
    <t>019/2016</t>
  </si>
  <si>
    <t>021/2016</t>
  </si>
  <si>
    <t>022/2016</t>
  </si>
  <si>
    <t>CONSÓRCIO EURO E J &amp; L – COMPOSTA PELAS EMPRESAS EURO CONSTRUÇÕES LTDA E CONSTRUTORA J &amp; L LTDA</t>
  </si>
  <si>
    <t>CONSÓRCIO SÃO JORGE, COMPOSTA PELAS EMPRESAS SÃO JORGE CONSTRUTURA LTDA E PROENGE PROJETOS E CONSTRUÇÕES LTDA</t>
  </si>
  <si>
    <t>114/2014
8º aditivo</t>
  </si>
  <si>
    <t>077/2013
3º aditivo</t>
  </si>
  <si>
    <t>035/2015 
3º aditivo</t>
  </si>
  <si>
    <t>050/2012
15º aditivo</t>
  </si>
  <si>
    <t>114/2014
9º aditivo</t>
  </si>
  <si>
    <t>118/2014
3º aditivo</t>
  </si>
  <si>
    <t>123/201
7º aditivo</t>
  </si>
  <si>
    <t>017/2014
13º aditivo</t>
  </si>
  <si>
    <t>112/2014
8º aditivo</t>
  </si>
  <si>
    <t>Serviços de Melhoramento, Recuperação e Pavimentação de Vias Urbanas</t>
  </si>
  <si>
    <t>EMPRESA MUNICIPAL DE URBANIZAÇÃO DE RIO BRANCO - EMURB</t>
  </si>
  <si>
    <t>33903900
44905100</t>
  </si>
  <si>
    <t>Em andamento em 2016</t>
  </si>
  <si>
    <t>Concluída em 2016</t>
  </si>
  <si>
    <t>1445/2015</t>
  </si>
  <si>
    <t>024/2015 
2º adtivo</t>
  </si>
  <si>
    <t>077/2013
4º aditivo</t>
  </si>
  <si>
    <t>076/2014
9º aditivo</t>
  </si>
  <si>
    <t>076/2014
10º aditivo</t>
  </si>
  <si>
    <t>31/03/2016</t>
  </si>
  <si>
    <t>018/2015
 6º aditivo</t>
  </si>
  <si>
    <t>096/2013
2º aditivo</t>
  </si>
  <si>
    <t>022/2015 
 3º  aditivo</t>
  </si>
  <si>
    <t>315/2015</t>
  </si>
  <si>
    <t>11.706</t>
  </si>
  <si>
    <t>331/2015</t>
  </si>
  <si>
    <t>03.200.207/0001-06</t>
  </si>
  <si>
    <t>11.739</t>
  </si>
  <si>
    <t>297/2015</t>
  </si>
  <si>
    <t>11.748</t>
  </si>
  <si>
    <t>CR- Nº 794022/2013</t>
  </si>
  <si>
    <t>195/2015</t>
  </si>
  <si>
    <t>072/2015</t>
  </si>
  <si>
    <t xml:space="preserve"> 07.791.333/0001-25 </t>
  </si>
  <si>
    <t>11.769</t>
  </si>
  <si>
    <t>11.742</t>
  </si>
  <si>
    <t xml:space="preserve">61.276.226/0001-04 </t>
  </si>
  <si>
    <t xml:space="preserve">20.784.174/0001-08 </t>
  </si>
  <si>
    <t>12.005.360/0001-65</t>
  </si>
  <si>
    <t>300/2015</t>
  </si>
  <si>
    <t>11.682</t>
  </si>
  <si>
    <t>378/2015</t>
  </si>
  <si>
    <t>014/2015</t>
  </si>
  <si>
    <t>916.869.112-20</t>
  </si>
  <si>
    <t>11.741</t>
  </si>
  <si>
    <t>018.804.302-07</t>
  </si>
  <si>
    <t>732.982.712-68</t>
  </si>
  <si>
    <t>412.168.652-72</t>
  </si>
  <si>
    <t>22.702.776/0001-96</t>
  </si>
  <si>
    <t>196.038.352-34</t>
  </si>
  <si>
    <t>197.332.242-00</t>
  </si>
  <si>
    <t>575.858.812-15</t>
  </si>
  <si>
    <t>196.757.042-68</t>
  </si>
  <si>
    <t>884.415.982-15</t>
  </si>
  <si>
    <t>359.667.182-53</t>
  </si>
  <si>
    <t>011.337.272-80</t>
  </si>
  <si>
    <t>265/2015</t>
  </si>
  <si>
    <t>RDC 010/2015</t>
  </si>
  <si>
    <t>01/10/2015 - Nº 11.638</t>
  </si>
  <si>
    <t>11.746</t>
  </si>
  <si>
    <t>RDC 009/2015</t>
  </si>
  <si>
    <t>259/2015</t>
  </si>
  <si>
    <t xml:space="preserve">84.315.613/0001-08 </t>
  </si>
  <si>
    <t>01/10/2015 - Nº 11.631</t>
  </si>
  <si>
    <t>286/2015</t>
  </si>
  <si>
    <t>RDC 008/2015</t>
  </si>
  <si>
    <t>11.750</t>
  </si>
  <si>
    <t>11.632</t>
  </si>
  <si>
    <t>057/2015</t>
  </si>
  <si>
    <t>11.689</t>
  </si>
  <si>
    <t>CONC Nº 008/2015</t>
  </si>
  <si>
    <t xml:space="preserve">08.909.332/0001-03 </t>
  </si>
  <si>
    <t>11.753</t>
  </si>
  <si>
    <t xml:space="preserve">Em conformidade o art. 57, § 1º  e art. 65, § 1º, inciso I, letra “b Lei 8.666/93 </t>
  </si>
  <si>
    <t>Concorrência Nº 002/2016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</si>
  <si>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</si>
  <si>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</si>
  <si>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</si>
  <si>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</si>
  <si>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</si>
  <si>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</si>
  <si>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</si>
  <si>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025/2016</t>
  </si>
  <si>
    <t>Serv. De Manutenção em Cerca de Madeira em Espaços Públicos</t>
  </si>
  <si>
    <t>029/2016</t>
  </si>
  <si>
    <t>Serv. De Drenagem com Const. de Calçadas, Meio Fio e Sarjestas em vias Pavimentadas</t>
  </si>
  <si>
    <t>027/2016</t>
  </si>
  <si>
    <t>11.768</t>
  </si>
  <si>
    <t>CV Nº 509/PCN/2014</t>
  </si>
  <si>
    <t>058/2016</t>
  </si>
  <si>
    <t>11.767</t>
  </si>
  <si>
    <t>267/2015</t>
  </si>
  <si>
    <t>TP - POR TÉCNICA E PREÇO</t>
  </si>
  <si>
    <t>prestação de Serviços Técnicos na Elaboraçaõ de Projetos Executivos de Engenharia para Qualificação de Vias e Interligações dos Bairros</t>
  </si>
  <si>
    <t>026/2016</t>
  </si>
  <si>
    <t xml:space="preserve">03.692.641/0001- 42 </t>
  </si>
  <si>
    <t>01e 08</t>
  </si>
  <si>
    <t>028/2016</t>
  </si>
  <si>
    <t>262/2015</t>
  </si>
  <si>
    <t>RDC 004/2015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</si>
  <si>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</si>
  <si>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</si>
  <si>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</si>
  <si>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</si>
  <si>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</si>
  <si>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RDC 007/2015</t>
  </si>
  <si>
    <t>Interligação entre os Conjuntos Tucumã e Primavera</t>
  </si>
  <si>
    <t>030/2016</t>
  </si>
  <si>
    <t>11.681</t>
  </si>
  <si>
    <t>11.651</t>
  </si>
  <si>
    <t>11.745</t>
  </si>
  <si>
    <t>11.641</t>
  </si>
  <si>
    <t>11.740</t>
  </si>
  <si>
    <t>034/2016</t>
  </si>
  <si>
    <t>Const de um Campo de Grama Sintética. Localizada na Rua Guilhermino Pessoa - Bairro Universitário</t>
  </si>
  <si>
    <t>EURO CONST</t>
  </si>
  <si>
    <t xml:space="preserve">05.687.069/0001-59 </t>
  </si>
  <si>
    <t>11.773</t>
  </si>
  <si>
    <t>CR Nº 804954/2001 – OP.  Caixa Nº 1.015.201-99/2014.</t>
  </si>
  <si>
    <t>26/102/2015</t>
  </si>
  <si>
    <t xml:space="preserve">AINDA NÃO TEM O.S </t>
  </si>
  <si>
    <t>Aditivo atendendo ao dispoto no o art. 57, § 1º, da lei 8.666/93</t>
  </si>
  <si>
    <t xml:space="preserve">Aditivo atendendo ao dispoto no Art. 57, § 1º , inciso IV, e alínea "b" do inciso I do Art. 65, ambos disposto da Lei 8.666/93 </t>
  </si>
  <si>
    <t xml:space="preserve">Aditivo atendendo ao dispoto no art. 57, § 1º da Lei 8.666/93 </t>
  </si>
  <si>
    <t>Aditivo atendendo ao dispoto no o art. 57, § 1º, inciso IV, da lei 8.666/93</t>
  </si>
  <si>
    <t>Aditivo atendendo ao dispoto no o art. 65, § 1º, inciso I, da lei 8.666/93</t>
  </si>
  <si>
    <t xml:space="preserve">Aditivo atendendo ao dispoto no art. 57, § 1º , inciso IV, da Lei 8.666/93 </t>
  </si>
  <si>
    <t xml:space="preserve">Aditivo atendendo ao dispoto no art. 65, § 1º, inciso I, letra “b” da Lei 8.666/93 e suas alterações.     </t>
  </si>
  <si>
    <t>Aditivo atendendo ao dispoto no Art. 57, § 1º , inciso IV, e alínea "b" do inciso I do Art. 65, ambos disposto da Lei 8.666/93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</si>
  <si>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</si>
  <si>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</si>
  <si>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</si>
  <si>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57, § 1º, inciso IV, da lei 8.666/93, aguardando os tramites da reprogramação dos valores</t>
  </si>
  <si>
    <t>Aditivo atendendo ao dispoto no o art. 65 e 57, § 1º, inciso I, alínea "b", da lei 8.666/93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</si>
  <si>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</si>
  <si>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</si>
  <si>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</si>
  <si>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 xml:space="preserve">Aditivo atendendo ao dispoto no art. 57, § 1º, inciso IV, da Lei 8.666/93 e suas alterações posteriores.     </t>
  </si>
  <si>
    <t xml:space="preserve">Aditivo atendendo ao dispoto no art. 57, § 1º  Lei 8.666/93 e suas alterações </t>
  </si>
  <si>
    <t>Aditivo atendendo ao dispoto no o art. 57, § 1º,  da lei 8.666/93</t>
  </si>
  <si>
    <t>Aditivo atendendo ao dispoto no o art. 40, inciso XI, da lei 8.666/93</t>
  </si>
  <si>
    <t>Aditivo atendendo ao dispoto no o art. 65, § 1º, inciso I, alínea b, da lei 8.666/93</t>
  </si>
  <si>
    <t>Aditivo atendendo ao dispoto no art. 57, § 1º da Lei 8.666/93</t>
  </si>
  <si>
    <t>Aditivo atendendo ao dispoto no o art. 57, § 1º, inciso III da lei 8.666/93</t>
  </si>
  <si>
    <t xml:space="preserve"> Aditivo atendendo ao dispoto no o art. 57, § 1º,  da Lei 8.666/93 </t>
  </si>
  <si>
    <t>412.794 -16/2015</t>
  </si>
  <si>
    <t>412.794.16/2015</t>
  </si>
  <si>
    <t>Instalação de gradil de proteção na cobertura dos quiosques no bairro solar</t>
  </si>
  <si>
    <t>Construção de cerca quadriculada no parque Capitão Ciriaco</t>
  </si>
  <si>
    <t>Reforma de cerca na Avenida Ceará</t>
  </si>
  <si>
    <t>Construção de abrigo para lanche prósximo ao Hemoacre</t>
  </si>
  <si>
    <t>Pintura dos porticos do Vale do Açaí</t>
  </si>
  <si>
    <t>Aquisição de Jornal Pagina 20</t>
  </si>
  <si>
    <t>Reforma da escola Vovó Mocinha</t>
  </si>
  <si>
    <t>COOPERATIVA DE TRABALHADORES DA CONSTRUÇÃO CIVIL E INFRAESTRUTURA DO ESTADO DO ACRE - COOPCEIA</t>
  </si>
  <si>
    <t>R. M. TERRAPLANAGEM E COMERCIO LTDA</t>
  </si>
  <si>
    <t>MUNDIAL CONSTRUÇÕES LTDA - ME</t>
  </si>
  <si>
    <t>MOTA &amp; MOTA LTDA</t>
  </si>
  <si>
    <t>T. F. DE NASCIMENTO - ME</t>
  </si>
  <si>
    <t>M. SOARES DANTAS</t>
  </si>
  <si>
    <t>CONSTRUTORA MANUELLA - EIRELI - EPP</t>
  </si>
  <si>
    <t>10.940.181/0001-90</t>
  </si>
  <si>
    <t>20.094.760/0001-12</t>
  </si>
  <si>
    <t>18.818.216/0001-24</t>
  </si>
  <si>
    <t>Manutenção em obras de arte especiais (pontes de madeira), passarelas e escadarias de madeira</t>
  </si>
  <si>
    <t>APURINÃ - LTDA - ME</t>
  </si>
  <si>
    <t>035/2014</t>
  </si>
  <si>
    <t>036/2014</t>
  </si>
  <si>
    <t>037/2014</t>
  </si>
  <si>
    <t>038/2014</t>
  </si>
  <si>
    <t>039/2014</t>
  </si>
  <si>
    <t>040/2014</t>
  </si>
  <si>
    <t>041/2014</t>
  </si>
  <si>
    <t>042/2014</t>
  </si>
  <si>
    <t>043/2014</t>
  </si>
  <si>
    <t>044/2014</t>
  </si>
  <si>
    <t>048/2014</t>
  </si>
  <si>
    <t>049/2014</t>
  </si>
  <si>
    <t>057/2014</t>
  </si>
  <si>
    <t>058/2014</t>
  </si>
  <si>
    <t>066/2014</t>
  </si>
  <si>
    <t>080/2014</t>
  </si>
  <si>
    <t>081/2014</t>
  </si>
  <si>
    <t>082/2014</t>
  </si>
  <si>
    <t>083/2014</t>
  </si>
  <si>
    <t>84/2014</t>
  </si>
  <si>
    <t>102/2014</t>
  </si>
  <si>
    <t xml:space="preserve">Contratação de pessoa jurídica para prestação de serviços especializados de locação de veículo automotor, provido de condutores habilitados </t>
  </si>
  <si>
    <t>Contratação de Pessoa Física para prestação de serviços de transporte, dispondo de veículo com capacidade para transportar 05(cinco) passageiros</t>
  </si>
  <si>
    <t>THIAGO COUTINHO DA SILVA</t>
  </si>
  <si>
    <t>PHALMIERYS KONIGSPALME DE ALENCAR PALMEIRAS</t>
  </si>
  <si>
    <t>RONEY FELIX DE LIMA</t>
  </si>
  <si>
    <t>ADRIANA DA SILVA FARIAS</t>
  </si>
  <si>
    <t>GLEICIANE ANGELO DE SOUZA SILVA</t>
  </si>
  <si>
    <t>MARIA ELVIRA DIAS SOAREZ</t>
  </si>
  <si>
    <t>WILKER MARTINS DA SILVA</t>
  </si>
  <si>
    <t>MARIA DA GLÓRIA RODRIGUES</t>
  </si>
  <si>
    <t>TAYLANE PEREIRA DA SILVA DE LIMA</t>
  </si>
  <si>
    <t>PAMALA MENEZES BEZERRA</t>
  </si>
  <si>
    <t>ANTONIA ALVES DE OLIVEIRA</t>
  </si>
  <si>
    <t>MARIA AUXILIADORA MOREIRA DE SOUZA</t>
  </si>
  <si>
    <t>MARIA JUCILEIDE FLORENTINA LEMOS DA SILVA</t>
  </si>
  <si>
    <t>JOSÉ AMURIM DE MESQUITA FILHO</t>
  </si>
  <si>
    <t>ADVILSON DA SILVA ARAÚJO</t>
  </si>
  <si>
    <t>PREGÂO</t>
  </si>
  <si>
    <t>33903600</t>
  </si>
  <si>
    <t>012.890.462-39</t>
  </si>
  <si>
    <t>892.815.352-20</t>
  </si>
  <si>
    <t>349.697.358-75</t>
  </si>
  <si>
    <t>931.941.532-34</t>
  </si>
  <si>
    <t>943.885.982-91</t>
  </si>
  <si>
    <t>183.042.142-53</t>
  </si>
  <si>
    <t>882.319.502-06</t>
  </si>
  <si>
    <t>078.693.392-53</t>
  </si>
  <si>
    <t>018.248.582-05</t>
  </si>
  <si>
    <t>712.971.542-15</t>
  </si>
  <si>
    <t>339.862.312-34</t>
  </si>
  <si>
    <t>017.707.432-94</t>
  </si>
  <si>
    <t>629.610.392-15</t>
  </si>
  <si>
    <t xml:space="preserve"> 52/2015</t>
  </si>
  <si>
    <t xml:space="preserve"> 8/2014</t>
  </si>
  <si>
    <t xml:space="preserve"> 52/2014</t>
  </si>
  <si>
    <t>82/2014</t>
  </si>
  <si>
    <t xml:space="preserve"> 52/014</t>
  </si>
  <si>
    <t>001/PCN/2014</t>
  </si>
  <si>
    <t>350.956-56/2011</t>
  </si>
  <si>
    <t xml:space="preserve">Adittivo atendendo ao disposto no art. 65, § 1º, inciso I, letra “b” da Lei 8.666/93 e suas alterações.     </t>
  </si>
  <si>
    <t>Aditivo atendendo ao disposto no o art. 57, § 1º, inciso IV, da lei 8.666/93</t>
  </si>
  <si>
    <t>Aditivo atendendo ao disposto no o art. 57, § 1º, inciso II, da lei 8.666/93</t>
  </si>
  <si>
    <t xml:space="preserve">Aditivo em Conf. com Art. 57, § 1º, inciso I, letra “b” da Lei 8.666/93 e suas alterações.     </t>
  </si>
  <si>
    <t xml:space="preserve">em conformidade com art. 57, § 1º, inciso I, letra “b” da Lei 8.666/93 e suas alterações.     </t>
  </si>
  <si>
    <t xml:space="preserve">Aditivo em Conf. com art. 57, § 1º, inciso I, letra “b” da Lei 8.666/93 e suas alterações.     </t>
  </si>
  <si>
    <t xml:space="preserve">Aditivo em Conf. com art. 57, § 1º, inciso IV  e art. 65, § 1º, inciso I, letra “b” da Lei 8.666/93 </t>
  </si>
  <si>
    <t xml:space="preserve">Aditivo em Conf. com art. 57, § 1º, inciso da Lei 8.666/93 </t>
  </si>
  <si>
    <t xml:space="preserve">Aditivo em conformidade com art. 65, § 1º, inciso I, letra “b” da Lei 8.666/93 </t>
  </si>
  <si>
    <t xml:space="preserve">Aditivo em conformidade com art. 57, § 1º, inciso I, letra “b” da Lei 8.666/93 </t>
  </si>
  <si>
    <t>86/2014                             1º aditivo</t>
  </si>
  <si>
    <t>11334</t>
  </si>
  <si>
    <t xml:space="preserve">Aditivo de Relocação em conformidade com art. 58, I  da Lei 8.666/93 </t>
  </si>
  <si>
    <t xml:space="preserve">Aditivo em conformidade com art. 57, § 1º , inciso IV da Lei 8.666/93 </t>
  </si>
  <si>
    <t xml:space="preserve">Aditivo em conformidade com art. 57, § 1º da Lei 8.666/93 e suas alterações posteriores.   </t>
  </si>
  <si>
    <t xml:space="preserve">Aditivo em conformidade com art. 57, § 1º da Lei 8.666/93 e suas alterações posteriores.     </t>
  </si>
  <si>
    <t xml:space="preserve">em conformidade com art. 65, § 1º, inciso I, letra “b” da Lei 8.666/93 e suas alterações.     </t>
  </si>
  <si>
    <t xml:space="preserve">Aditivo em conformidade com art. 65, § 1º, inciso I, letra “b” da Lei 8.666/93 e suas alterações.     </t>
  </si>
  <si>
    <t xml:space="preserve">Aditivo em conformidade com art. 57, § 1º da Lei 8.666/93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</si>
  <si>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</si>
  <si>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</si>
  <si>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 xml:space="preserve">Aditivo em conformidade com art. 57, § 1º, inciso IV, da Lei 8.666/93 e suas alterações posteriores.     </t>
  </si>
  <si>
    <t>Aditivo em conformidade com art. 65, § 1º, inciso I, letra “b” da Lei 8.666/93 e suas alterações</t>
  </si>
  <si>
    <t>011/2015               2º aditivo</t>
  </si>
  <si>
    <t xml:space="preserve">Aditivo  em conformidade com art. 57, § 1º da Lei 8.666/93 e suas alterações posteriores.   </t>
  </si>
  <si>
    <t>11.729</t>
  </si>
  <si>
    <t>25/01/25016</t>
  </si>
  <si>
    <t xml:space="preserve">Aditivo em onformidade com art. 57, § 1º , inciso IV, da Lei 8.666/93 e suas alterações posteriores.     </t>
  </si>
  <si>
    <t xml:space="preserve">Aditivo em conformidade com art. 57, § 1º , inciso IV, da Lei 8.666/93 e suas alterações posteriores.     </t>
  </si>
  <si>
    <t>Aditivoem conformidade com a alínea “b”, do inciso I e  § 1º  do  art. 65  e  57, § 1º e da Lei 8.666/93 e suas alterações</t>
  </si>
  <si>
    <t>023/2015 
2º aditivo</t>
  </si>
  <si>
    <t xml:space="preserve">Aditivo em conformidade art. 57, § 1º , inciso IV, da Lei 8.666/93 e suas alterações posteriores.     </t>
  </si>
  <si>
    <t>11.590</t>
  </si>
  <si>
    <t>11.774</t>
  </si>
  <si>
    <t xml:space="preserve">Aditivo em conformidade com art. 57, § 1º, inciso I, letra “b” da Lei 8.666/93 e suas alterações.     </t>
  </si>
  <si>
    <t xml:space="preserve">Adtivo em conformidade com art. 57, § 1º da Lei 8.666/93 e suas alterações posteriores.     </t>
  </si>
  <si>
    <t>Aditivo em conformidade com alínea “b” do inciso I, § 1º e  inciso II, do § 2º, do art. 65 da Lei 8.666/93 e suas alterações</t>
  </si>
  <si>
    <t xml:space="preserve">Aditivo em conformidade com art. 57, da Lei 8.666/93 e suas alterações posteriores.     </t>
  </si>
  <si>
    <t>11.516</t>
  </si>
  <si>
    <t>11.659</t>
  </si>
  <si>
    <t>11.601</t>
  </si>
  <si>
    <t>11.712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</si>
  <si>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</si>
  <si>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</si>
  <si>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</si>
  <si>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</si>
  <si>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</si>
  <si>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</si>
  <si>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</si>
  <si>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</si>
  <si>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</si>
  <si>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</si>
  <si>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</si>
  <si>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</si>
  <si>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</si>
  <si>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</si>
  <si>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</si>
  <si>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</si>
  <si>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 xml:space="preserve">Aditivo em conformidade com art. 57, § 1º , inciso IV, e Art. 65, inciso I, alínea (b), § 1º  da Lei 8.666/93     </t>
  </si>
  <si>
    <t>10/11/2015</t>
  </si>
  <si>
    <t>08/11/2016</t>
  </si>
  <si>
    <t>10/03/2016</t>
  </si>
  <si>
    <t>29/03/2016</t>
  </si>
  <si>
    <t>NT</t>
  </si>
  <si>
    <t>25/01/2016</t>
  </si>
  <si>
    <t>31/12/2016</t>
  </si>
  <si>
    <t>11.548</t>
  </si>
  <si>
    <t>11.494</t>
  </si>
  <si>
    <t>11.515</t>
  </si>
  <si>
    <t>11.529</t>
  </si>
  <si>
    <t>11.534</t>
  </si>
  <si>
    <t>TP Nº 001/2015</t>
  </si>
  <si>
    <t>11.534 - 11.577</t>
  </si>
  <si>
    <t>11639</t>
  </si>
  <si>
    <t>11555</t>
  </si>
  <si>
    <t>Obra Paralisada em 21/08/2015  até 27/03/2016, restando 32 dias de parazo de execução conforme o cronograma. Sendo reinicada em 28/03/2016.</t>
  </si>
  <si>
    <t>Obra Paralisada em 11/09/2015  até 17/04/2016, restando 12 dias de parazo de execução conforme o cronograma. Sendo reinicada em 18/04/2016.</t>
  </si>
  <si>
    <t>017/2014
14º aditivo</t>
  </si>
  <si>
    <t>11.786</t>
  </si>
  <si>
    <t xml:space="preserve">Aditivo em conformidade com art. 57, § 1º, da Lei 8.666/93 e suas alterações.     </t>
  </si>
  <si>
    <t>035/2011
9º aditivo</t>
  </si>
  <si>
    <t>043/2015 
4º aditivo</t>
  </si>
  <si>
    <t>11.787</t>
  </si>
  <si>
    <t>006/2015               6º aditivo</t>
  </si>
  <si>
    <t>006/2015               7º aditivo</t>
  </si>
  <si>
    <t xml:space="preserve">Aditivo em conformidade com art. 57, § 1º, da Lei 8.666/93 e suas alterações posteriores.     </t>
  </si>
  <si>
    <t>123/201
8º aditivo</t>
  </si>
  <si>
    <t>11724                            11.783</t>
  </si>
  <si>
    <t>88/2014
8º aditivo</t>
  </si>
  <si>
    <t>11.781</t>
  </si>
  <si>
    <t>89/2014
8º aditivo</t>
  </si>
  <si>
    <t>87/2014
7º aditivo</t>
  </si>
  <si>
    <t>031/2015
 2º aditivo</t>
  </si>
  <si>
    <t>031/2015
 3º aditivo</t>
  </si>
  <si>
    <t>11.777</t>
  </si>
  <si>
    <t>001/2016 
1º aditivo</t>
  </si>
  <si>
    <t>002/2016 
1º aditivo</t>
  </si>
  <si>
    <t>021/2016
1º aditivo</t>
  </si>
  <si>
    <t>11.775</t>
  </si>
  <si>
    <t xml:space="preserve">Aditivo emconformidade com art. 65, § 1º, inciso I, letra “b” da Lei 8.666/93 e suas alterações.     </t>
  </si>
  <si>
    <t>024/2015 
3º adtivo</t>
  </si>
  <si>
    <t>125/2014
2º aditivo</t>
  </si>
  <si>
    <t>11.792</t>
  </si>
  <si>
    <t>059/2015 
2º aditivo</t>
  </si>
  <si>
    <t>059/2015 
3º aditivo</t>
  </si>
  <si>
    <t>11.789</t>
  </si>
  <si>
    <t>121/2014        3º aditivo</t>
  </si>
  <si>
    <t>015/2015          
1º aditivo</t>
  </si>
  <si>
    <t>06/04/20174</t>
  </si>
  <si>
    <t>052/2014
3º aditivo</t>
  </si>
  <si>
    <t xml:space="preserve">Aditivo em Conf. com Art. 57, § 1º, da Lei 8.666/93 e suas alterações.     </t>
  </si>
  <si>
    <t>051/2013
7º aditivo</t>
  </si>
  <si>
    <t>055/2015
1º aditivo</t>
  </si>
  <si>
    <t>064/2013
6º aditivo</t>
  </si>
  <si>
    <t>019/2015
 2º aditivo</t>
  </si>
  <si>
    <t>055/2016/Seop</t>
  </si>
  <si>
    <t>Dispensa</t>
  </si>
  <si>
    <t>Serviços de Melhoramento, Pavimentação e Recuperação de Vias Urbanas</t>
  </si>
  <si>
    <t>031/2016</t>
  </si>
  <si>
    <t>Lei Federal nº 8.666/93, inciso VIII Art 24</t>
  </si>
  <si>
    <t>094/2016</t>
  </si>
  <si>
    <t>Reforma e Adequação de Espaços em Prédios Públicos Vinculadom a Secretaria Municipal de Finanças</t>
  </si>
  <si>
    <t>N. W. construções e Comércio Vitória Ltda</t>
  </si>
  <si>
    <t>23.256.272/0001-52</t>
  </si>
  <si>
    <t>Obra Paralisada em 12/08/2015 até o dia 10/01/2016, restando 106  dias de parazo de execução conforme o cronograma. Sendo reinicada em 11/01/2016.</t>
  </si>
  <si>
    <t>011/2015               3º aditivo</t>
  </si>
  <si>
    <t>120/2016</t>
  </si>
  <si>
    <t>Construção de uma Área de Lazer no Bairro Chico Mendes</t>
  </si>
  <si>
    <t>033/2016</t>
  </si>
  <si>
    <t>11.791</t>
  </si>
  <si>
    <t>CR Nº 805099/2014</t>
  </si>
  <si>
    <t>11.796</t>
  </si>
  <si>
    <t>Aquisição de 20 TL diario de obras, 1000 capas de processo e 100 pastas destinadas a atender a SEOP</t>
  </si>
  <si>
    <t>JAQUELINE C. DE OLIVEIRA (GRAFICA EDIT. BRITO)</t>
  </si>
  <si>
    <t>Serviço de fechamento em mourão de concreto  com arame liso na area verde da rua Santa Luzia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</si>
  <si>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65, § 1º, inciso I, letra “b” da Lei 8.666/93 e suas alterações.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</si>
  <si>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inciso IV, da Lei 8.666/93 e suas alterações posteriores.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</si>
  <si>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alínea “b”, do inciso I e  § 1º  do  art. 65 da Lei 8.666/93 e suas alterações.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</si>
  <si>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 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</si>
  <si>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</si>
  <si>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 e art. 65, § 1º, inciso I, letra “b” da Lei 8.666/93 da Lei 8.666/93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</si>
  <si>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alínea “b”, do inciso I e § 1º do  art. 65 da Lei 8.666/93 e suas alterações.     </t>
    </r>
  </si>
  <si>
    <t>11753</t>
  </si>
  <si>
    <t>Reajuste</t>
  </si>
  <si>
    <t>MDEFESA</t>
  </si>
  <si>
    <t>CR 255.098-59/2008</t>
  </si>
  <si>
    <t>MTURISMO</t>
  </si>
  <si>
    <t>PAC Mobilidade Médias Cidades</t>
  </si>
  <si>
    <t xml:space="preserve">22.982.161/0001-60 </t>
  </si>
  <si>
    <t>01.030.305/0001-09</t>
  </si>
  <si>
    <t>07.622.497/0001-29</t>
  </si>
  <si>
    <t>04.523.619/0001-31</t>
  </si>
  <si>
    <t>04.600.599/0001-55</t>
  </si>
  <si>
    <t>06.916.063/0001-79</t>
  </si>
  <si>
    <t>RESOLUÇÃO Nº 87, DE 28 DE NOVEMBRO DE 2013 - TRIBUNAL DE CONTAS DO ESTADO DO ACRE</t>
  </si>
  <si>
    <t>Manual de Referência - Anexos IV, VI, VII e VIII</t>
  </si>
  <si>
    <t>Serviços de Construção de Piso para Instalação de Academia ao Ar Livre, na Rua Epaminondas Jácome – Centro</t>
  </si>
  <si>
    <t>FERRONORTE IMPORTAÇÃO E EXPORTAÇAÕ LTDA</t>
  </si>
  <si>
    <t>035/2016</t>
  </si>
  <si>
    <t>036/2015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</si>
  <si>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</si>
  <si>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</si>
  <si>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</si>
  <si>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</si>
  <si>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</si>
  <si>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39/2016</t>
  </si>
  <si>
    <t>Elaboração de Projetos Executivos de Engenharia para Determinação das Obras Necessárias à Recuperação/Contenção de Trechos de Margens de Rio Acre e dos Igarapés São Francisco e Dias Martins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</si>
  <si>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</si>
  <si>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</si>
  <si>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</si>
  <si>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</si>
  <si>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</si>
  <si>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</si>
  <si>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</si>
  <si>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Serviços de manutenção de academias ao ar livre</t>
  </si>
  <si>
    <t>048/2016</t>
  </si>
  <si>
    <t>Serviço de Uurbanização com drenagem, construção de calçadas e meio fio no conjunto Jardim São Francisco em vias urbanas pavimentadas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</si>
  <si>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</si>
  <si>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</si>
  <si>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Serviços de Recuperação da Margem Esquerda do Rio Acre, no Bairro da Base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</si>
  <si>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</si>
  <si>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</si>
  <si>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</si>
  <si>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</si>
  <si>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045/2016</t>
  </si>
  <si>
    <t>Serviços de Interligação entre os Bairros Baixada da Habitasa e Cadeia Velha</t>
  </si>
  <si>
    <t>082/2013</t>
  </si>
  <si>
    <t>Construção do Microterminal Urbano no bairro Floresta</t>
  </si>
  <si>
    <t>COLUNA CONSTRUÇÕES E COMERCIO LTDA</t>
  </si>
  <si>
    <t>Implantação de sistema de coleta individual de esgoto, no bairro Vila da Amizade</t>
  </si>
  <si>
    <t>Reforma de academias ao ar livre no bairro Belo Jardim, Manoel Julião, Horto Florestal e Bela Vista</t>
  </si>
  <si>
    <t>Serviço de manutenção e aferição de equipamento topográfico nível geométrico</t>
  </si>
  <si>
    <t>CONSTRUMED COMERCIO E SERVIÇOS - EIRELI-ME</t>
  </si>
  <si>
    <t>GPS - AGRIMENSORA - EIRELI - EPP</t>
  </si>
  <si>
    <t>057/2015
1º aditivo</t>
  </si>
  <si>
    <t>082/2013
1º aditivo</t>
  </si>
  <si>
    <t>035/2016
1º aditivo</t>
  </si>
  <si>
    <t>202/2016</t>
  </si>
  <si>
    <t>Construção de Quadrilhodromo, Localizado na Rodovia BR 364</t>
  </si>
  <si>
    <t>11.811</t>
  </si>
  <si>
    <t>055/2016</t>
  </si>
  <si>
    <t>29/06/201</t>
  </si>
  <si>
    <t>096/2014
2º aditivo</t>
  </si>
  <si>
    <t xml:space="preserve">Aditivo feitoem conformidade com a alínea "bʺ, inciso I, e § 1º do art. 65 da Lei 8.666/93 e suas alterações posteriores. </t>
  </si>
  <si>
    <t>Termo de Reajuste</t>
  </si>
  <si>
    <t>096/2014
3º aditivo</t>
  </si>
  <si>
    <t xml:space="preserve">Aditivo feito em conformidade com inciso II, art. 57, da Lei 8.666/93 e suas alterações.     </t>
  </si>
  <si>
    <t>TP Nº 010/2016</t>
  </si>
  <si>
    <t>Construção de um Quadrilhodromo, Localizado na Rodovia BR 364, no Município de Rio Branco/Acre.</t>
  </si>
  <si>
    <t>05.618.633/00001-81</t>
  </si>
  <si>
    <t>11.837</t>
  </si>
  <si>
    <t>047/2016</t>
  </si>
  <si>
    <t>050/2016</t>
  </si>
  <si>
    <t>230/2015</t>
  </si>
  <si>
    <t>077/2016</t>
  </si>
  <si>
    <t>Pregão Presencial p/ Registro de Preço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</si>
  <si>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</si>
  <si>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</si>
  <si>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</si>
  <si>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</si>
  <si>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</si>
  <si>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032/2016
2º aditivo</t>
  </si>
  <si>
    <t>032/2016
1º aditivo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</si>
  <si>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</si>
  <si>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</si>
  <si>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</si>
  <si>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</si>
  <si>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>006/2014
34 aditivo</t>
  </si>
  <si>
    <t xml:space="preserve">Aditivo em conformidade com art. 57, § 1º  e  art. da Lei 8.666/93 e suas alterações.     </t>
  </si>
  <si>
    <t>174/2016</t>
  </si>
  <si>
    <t>057/2016</t>
  </si>
  <si>
    <t xml:space="preserve">Prestação de Serviços de Reprografia, Plotagem, Encadernação, Plastificação, Confecção de Chaves, Carimbos, Confecção de Crachás e Banners </t>
  </si>
  <si>
    <t>11.801</t>
  </si>
  <si>
    <t>GRUPO E - IMP. E EXP. LTDA</t>
  </si>
  <si>
    <t>17.410.071/0001-65</t>
  </si>
  <si>
    <t>11.818</t>
  </si>
  <si>
    <t>046/2016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</si>
  <si>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</si>
  <si>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</si>
  <si>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</si>
  <si>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</si>
  <si>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</si>
  <si>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</si>
  <si>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</si>
  <si>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1º TERMO DE REAJUSTE</t>
  </si>
  <si>
    <t>060/2014
2º aditivo</t>
  </si>
  <si>
    <t>052/2014
4º aditivo</t>
  </si>
  <si>
    <t>119/2014
1º aditivo</t>
  </si>
  <si>
    <t>Aditivo atendendo ao dispoto no o art. 57, § 1º,inciso I, da lei 8.666/93</t>
  </si>
  <si>
    <t>057/2013
6º aditivo</t>
  </si>
  <si>
    <t>028/2016
1º aditivo</t>
  </si>
  <si>
    <t>Aditivo atendendo ao dispoto no o art. 57, § 1º, inciso I, da lei 8.666/93</t>
  </si>
  <si>
    <t>019/2016
1º aditivo</t>
  </si>
  <si>
    <t>011/2015               4º aditivo</t>
  </si>
  <si>
    <t>060/2015 
1º aditivo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</si>
  <si>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</si>
  <si>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</si>
  <si>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</si>
  <si>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</si>
  <si>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</si>
  <si>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</si>
  <si>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</si>
  <si>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11740</t>
  </si>
  <si>
    <t>032/2016</t>
  </si>
  <si>
    <t>11.631</t>
  </si>
  <si>
    <t>11.643</t>
  </si>
  <si>
    <t>126/2014                     3º aditivo</t>
  </si>
  <si>
    <t>058/2015
1º aditivo</t>
  </si>
  <si>
    <t>056/2015
2º aditivo</t>
  </si>
  <si>
    <t>060/2014
3º aditivo</t>
  </si>
  <si>
    <t>085/2014
2º aditivo</t>
  </si>
  <si>
    <t xml:space="preserve">   </t>
  </si>
  <si>
    <t xml:space="preserve">Aditivo em conformidade com inciso II, do art. 57, e a alínea "bʺ, do  inciso I, e § 1º do art. 65 da Lei 8.666/93 e suas alterações posteriores. </t>
  </si>
  <si>
    <t>017/2015
4º aditivo</t>
  </si>
  <si>
    <t>018/2015
 7º aditivo</t>
  </si>
  <si>
    <t>075/2014
7º aditivo</t>
  </si>
  <si>
    <t>035/2016
2º aditivo</t>
  </si>
  <si>
    <t>Aditivo atendendo ao dispoto no o art. 65, § 1º, inciso II da lei 8.666/93</t>
  </si>
  <si>
    <t>030/2016
1º aditivo</t>
  </si>
  <si>
    <t>026/2016 
1º aditivo</t>
  </si>
  <si>
    <t>035/2015 
4º aditivo</t>
  </si>
  <si>
    <t>029/2015
3º aditivo</t>
  </si>
  <si>
    <t xml:space="preserve">Aditivo em conformidade com art. 57, § 1º, inciso I, da Lei 8.666/93 e suas alterações.     </t>
  </si>
  <si>
    <t>03.690.909/0001-07</t>
  </si>
  <si>
    <t>091/2016</t>
  </si>
  <si>
    <t>11.805</t>
  </si>
  <si>
    <t>03/07/2016</t>
  </si>
  <si>
    <t>089/2016</t>
  </si>
  <si>
    <t>11.800</t>
  </si>
  <si>
    <t xml:space="preserve">05.531.473/0001-39 </t>
  </si>
  <si>
    <t>11.808</t>
  </si>
  <si>
    <t>090/2016</t>
  </si>
  <si>
    <t>17/2016</t>
  </si>
  <si>
    <t>092/2016</t>
  </si>
  <si>
    <t>TP - POR TÉCNICA E PREÇO Nº 006/2016</t>
  </si>
  <si>
    <t>Contrato Rescindido em 11 de abril de 2016</t>
  </si>
  <si>
    <t>Contrato Rescindido em 18 de março de 2016</t>
  </si>
  <si>
    <t>Contrato Rescindido 13 de abril de 2016</t>
  </si>
  <si>
    <t>Contrato Rescindido em 23 de maio de 2016</t>
  </si>
  <si>
    <t>Contrato Rescindido em 28 de março de 2016</t>
  </si>
  <si>
    <t>Contrato Rescindido em 10 de maio de 2016</t>
  </si>
  <si>
    <t>Contrato Rescindido em 07 de março de 2016</t>
  </si>
  <si>
    <t>RDC Nº 003/2015</t>
  </si>
  <si>
    <t>261/2015</t>
  </si>
  <si>
    <t>11.627</t>
  </si>
  <si>
    <t>11.798</t>
  </si>
  <si>
    <t>658/2016</t>
  </si>
  <si>
    <t>Execução dos Serviços Remanescentes de Construção de Quadra Poliesportiva na Vila Jerusalém, no Município de Rio Branco – Acre.</t>
  </si>
  <si>
    <t>11.817</t>
  </si>
  <si>
    <t>1.381</t>
  </si>
  <si>
    <t>007/2013</t>
  </si>
  <si>
    <t>Dispensa de Licitação</t>
  </si>
  <si>
    <t>30/09/2015</t>
  </si>
  <si>
    <t>11.146</t>
  </si>
  <si>
    <t>30/09/2016</t>
  </si>
  <si>
    <t>26/02/2014</t>
  </si>
  <si>
    <t>082/2013
2º aditivo</t>
  </si>
  <si>
    <t>082/2013
3º aditivo</t>
  </si>
  <si>
    <t>082/2013
4º aditivo</t>
  </si>
  <si>
    <t>082/2013
5º aditivo</t>
  </si>
  <si>
    <t>082/2013
6º aditivo</t>
  </si>
  <si>
    <t xml:space="preserve"> Aditivo atendendo ao dispoto no o art. 65, § 1º,  da Lei 8.666/93 </t>
  </si>
  <si>
    <t>082/2013
7º aditivo</t>
  </si>
  <si>
    <t>11495</t>
  </si>
  <si>
    <t>11.776</t>
  </si>
  <si>
    <t xml:space="preserve">17.495.419/0001-64 </t>
  </si>
  <si>
    <t>11810</t>
  </si>
  <si>
    <t>11.810</t>
  </si>
  <si>
    <t>127/2016</t>
  </si>
  <si>
    <t>11.813</t>
  </si>
  <si>
    <t>141/2016</t>
  </si>
  <si>
    <t>11.782</t>
  </si>
  <si>
    <t xml:space="preserve">10.211.050/0001- 71 </t>
  </si>
  <si>
    <t>Construção do Micro Terminal no Bairro Adalberto Sena</t>
  </si>
  <si>
    <t>86/2014                             7º aditivo</t>
  </si>
  <si>
    <t>86/2014                             8º aditivo</t>
  </si>
  <si>
    <t>049/2016</t>
  </si>
  <si>
    <t>189/2016</t>
  </si>
  <si>
    <t>Construção de um Quadrilhodromo, Localizado na Rua São Mateus, Bairro Habitar Brasil, no Município de Rio Branco – Acre.</t>
  </si>
  <si>
    <t>11.804</t>
  </si>
  <si>
    <t>11.821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</si>
  <si>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</si>
  <si>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</si>
  <si>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</si>
  <si>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</si>
  <si>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</si>
  <si>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</si>
  <si>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</si>
  <si>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</si>
  <si>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</si>
  <si>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TC Nº 350.956-56/2011.</t>
  </si>
  <si>
    <t>RDC Nº 003/2016</t>
  </si>
  <si>
    <t>123/2016</t>
  </si>
  <si>
    <t xml:space="preserve">Execução de Serviços Remanescentes de Urbanização dos Bairros Vila a Acre e Vila da Amizade – Lote 01, no Município de Rio Branco/AC. </t>
  </si>
  <si>
    <t>053/2016</t>
  </si>
  <si>
    <t>ÁBACO ENGENHARIA CONSTRUÇÕES E COMÉRCIO LTDA</t>
  </si>
  <si>
    <t xml:space="preserve">63.593.594/0001-01 </t>
  </si>
  <si>
    <t>11.832</t>
  </si>
  <si>
    <t xml:space="preserve">TC Nº 350.957-60/2011 </t>
  </si>
  <si>
    <t>054/2016</t>
  </si>
  <si>
    <t>Conc Nº 011/2016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</si>
  <si>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</si>
  <si>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</si>
  <si>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</si>
  <si>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</si>
  <si>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</si>
  <si>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</si>
  <si>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</si>
  <si>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</si>
  <si>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RDC Nº 002/2016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</si>
  <si>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</si>
  <si>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</si>
  <si>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</si>
  <si>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</si>
  <si>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</si>
  <si>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Apostilamento em conformidade ao ART. 3º § 1º da Lei nº 10.192, de 14/02/01</t>
  </si>
  <si>
    <t>Apostilamento em conformidade ART. 3º § 1º da Lei nº 10.192, de 14/02/01</t>
  </si>
  <si>
    <t>L073/201</t>
  </si>
  <si>
    <t>153/2014</t>
  </si>
  <si>
    <t>16/2014</t>
  </si>
  <si>
    <t>TP. 16/2014</t>
  </si>
  <si>
    <t>Construção de quadra de grama sintética no bairro Raimundo Melo</t>
  </si>
  <si>
    <t>073/2014</t>
  </si>
  <si>
    <t>073/2014
1º aditivo</t>
  </si>
  <si>
    <t>073/2014
2º aditivo</t>
  </si>
  <si>
    <t>073/2014
3º aditivo</t>
  </si>
  <si>
    <t>073/2014
4º aditivo</t>
  </si>
  <si>
    <t>073/2014
5º aditivo</t>
  </si>
  <si>
    <t>073/2014
6º aditivo</t>
  </si>
  <si>
    <t>073/2014
7º aditivo</t>
  </si>
  <si>
    <t>073/2014
8º aditivo</t>
  </si>
  <si>
    <t>11.644                                11.850</t>
  </si>
  <si>
    <t>073/2014
9º aditivo</t>
  </si>
  <si>
    <t>022/2015 
 4º  aditivo</t>
  </si>
  <si>
    <t>054/2015
1º aditivo</t>
  </si>
  <si>
    <t>11.851                11.853</t>
  </si>
  <si>
    <t>3.100,10</t>
  </si>
  <si>
    <t>11803                         11.850</t>
  </si>
  <si>
    <t>032/2016
3º aditivo</t>
  </si>
  <si>
    <t xml:space="preserve">Aditivo em conformidade com art. 57, § 1º, da Lei 8.666/93 e art. 65, § 1º, inciso II, letra “b” da Lei 8.666/93 e suas alterações.     </t>
  </si>
  <si>
    <t>049/2016
2º aditivo</t>
  </si>
  <si>
    <t>049/2016
1º aditivo</t>
  </si>
  <si>
    <t xml:space="preserve"> Aditivo em conformidade com art. 65, § 1º, inciso II, letra “b” da Lei 8.666/93 e suas alterações.     </t>
  </si>
  <si>
    <t>PRESTAÇÃO DE CONTAS MENSAL - EXERCÍCIO 2016</t>
  </si>
  <si>
    <t>017/2015
5º aditivo</t>
  </si>
  <si>
    <t>004/2015               5º aditivo</t>
  </si>
  <si>
    <t>051/2013
8º aditivo</t>
  </si>
  <si>
    <t>043/2015 
5º aditivo</t>
  </si>
  <si>
    <t>112/2014
9º aditivo</t>
  </si>
  <si>
    <t>055/2016
1º aditivo</t>
  </si>
  <si>
    <t>033/2016
1º aditivo</t>
  </si>
  <si>
    <t>2º Termo de Reajuste</t>
  </si>
  <si>
    <t>Apostilamento em conformidade ao art. 3º § 1º da Lei nº 10.192, de 14/02/01</t>
  </si>
  <si>
    <t>Apostilamento feito em conformidade Art. 3º § 1º, da Lei 10.192/2001</t>
  </si>
  <si>
    <t>RDC Nº 008/2016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</si>
  <si>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</si>
  <si>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</si>
  <si>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</si>
  <si>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</si>
  <si>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TC nº 350.955-41/2011.</t>
  </si>
  <si>
    <t>RDC Nº 009/2016</t>
  </si>
  <si>
    <t>Serviços Remanescentes de Urbanização da Poligonal Baixada I (Bairros Bahia Velha, Glória e Pista) - Calçadas e Guias, no Município de Rio Branco/Acre.</t>
  </si>
  <si>
    <t>217/2016</t>
  </si>
  <si>
    <t>11.845</t>
  </si>
  <si>
    <t>203/2016</t>
  </si>
  <si>
    <t>059/2016</t>
  </si>
  <si>
    <t xml:space="preserve">Instalação de Rede de Nylon em Quadra Poliesportiva, Localizada na Rua Primavera, Bairro Belo Jardim, no Município de Rio Branco – Acre. </t>
  </si>
  <si>
    <t>061/2016</t>
  </si>
  <si>
    <t>11.815</t>
  </si>
  <si>
    <t>N.W.CONSTRUÇÕES</t>
  </si>
  <si>
    <t xml:space="preserve">23.256.272/0001-52 </t>
  </si>
  <si>
    <t>060/2016</t>
  </si>
  <si>
    <t>Conc Nº 014/2016</t>
  </si>
  <si>
    <t>198/2016</t>
  </si>
  <si>
    <t>Serviços de Urbanização de Canal em Bairros da Baixada da Sobral, no Município de Rio Branco – Acre.</t>
  </si>
  <si>
    <t>06</t>
  </si>
  <si>
    <t>TC Nº  350.955-41/2011</t>
  </si>
  <si>
    <t>034/2016
1º aditivo</t>
  </si>
  <si>
    <t>126/2014                  4 º aditivo</t>
  </si>
  <si>
    <t>034/2015 
3º aditivo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</si>
  <si>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da Lei 8.666/93 e suas alterações posteriores.     </t>
    </r>
  </si>
  <si>
    <t>119/2014
2º aditivo</t>
  </si>
  <si>
    <t>004/2015
4º aditivo</t>
  </si>
  <si>
    <t>87/2014
8º aditivo</t>
  </si>
  <si>
    <t>88/2014
9º aditivo</t>
  </si>
  <si>
    <t>89/2014
9º aditivo</t>
  </si>
  <si>
    <t>112/2014
10º aditivo</t>
  </si>
  <si>
    <t>026/2014
4º aditivo</t>
  </si>
  <si>
    <t>Reforma do Centro Comunitário no Conjunto Xavier Maia</t>
  </si>
  <si>
    <t>Assinatura de jornal A Gazeta</t>
  </si>
  <si>
    <t>Construção de unidade habitacional no bairro Ivete Vargas</t>
  </si>
  <si>
    <t>Curso avançado Aspectos polêmicos sobre fiscalização e aditivos em contratos de obras públicas</t>
  </si>
  <si>
    <t>Conserto de placa fonte da Central Telefônica 141 digital Intelbrás da SEOP</t>
  </si>
  <si>
    <t>R. FERREIRA DE ALBUQUERQUE - ME</t>
  </si>
  <si>
    <t>TERRA ARTES E PROPAGANDA LTDA</t>
  </si>
  <si>
    <t>INOVE SOLUÇÕES EM CAPACITAÇÃO E EVENTOS LTDA</t>
  </si>
  <si>
    <t>M M CONSTRUTORA LTDA</t>
  </si>
  <si>
    <t>07.216.220/0001-04</t>
  </si>
  <si>
    <t>07.552.182/0001-52</t>
  </si>
  <si>
    <t>23.880.650/0001-74</t>
  </si>
  <si>
    <t>84.329.101/0001-09</t>
  </si>
  <si>
    <t>09.072.288/0001-84</t>
  </si>
  <si>
    <t>Serviços de Ampliação de Quiosques na Vila Betel localizada na Estrada do Calafate, Bairro Floresta, no Município de Rio Branco – Acre.</t>
  </si>
  <si>
    <t>119/2014
3º aditivo</t>
  </si>
  <si>
    <t>030/2015
3º aditivo</t>
  </si>
  <si>
    <t>030/2015
4º aditivo</t>
  </si>
  <si>
    <t>031/2015
 4º aditivo</t>
  </si>
  <si>
    <t>031/2015
 5º aditivo</t>
  </si>
  <si>
    <t xml:space="preserve">Aditivo atendendo ao dispoto no art. 57, § 1º,  da Lei 8.666/93 </t>
  </si>
  <si>
    <t>055/2016
2º aditivo</t>
  </si>
  <si>
    <t>055/2016
3º aditivo</t>
  </si>
  <si>
    <t>11.874                                     11.877</t>
  </si>
  <si>
    <t>011/2015               5º aditivo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</si>
  <si>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</si>
  <si>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</si>
  <si>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</si>
  <si>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</si>
  <si>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</si>
  <si>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</si>
  <si>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</si>
  <si>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</si>
  <si>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86/2014                             9º aditivo</t>
  </si>
  <si>
    <t>060/2016
1º aditivo</t>
  </si>
  <si>
    <t>043/2016
1º aditivo</t>
  </si>
  <si>
    <t>045/2016
1º aditivo</t>
  </si>
  <si>
    <t>044/2016
1º aditivo</t>
  </si>
  <si>
    <t>035/2016
3º aditivo</t>
  </si>
  <si>
    <t>035/2016
4º aditivo</t>
  </si>
  <si>
    <t>028/2015
 1º aditivo</t>
  </si>
  <si>
    <t>028/2015
 2º aditivo</t>
  </si>
  <si>
    <t>028/2015
 3º aditivo</t>
  </si>
  <si>
    <t>019/2016
2º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</si>
  <si>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</si>
  <si>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</si>
  <si>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</si>
  <si>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</si>
  <si>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</si>
  <si>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</si>
  <si>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</si>
  <si>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056/2015
3º aditivo</t>
  </si>
  <si>
    <t xml:space="preserve">Aditivo em conformidade com art. 57, § 1º, e art. 65, § 1º, inciso II, alínea b,  Lei 8.666/93 e suas alterações posteriores.     </t>
  </si>
  <si>
    <t>1º Termo de Reajuste</t>
  </si>
  <si>
    <t>Concorrência Nº 011/2011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</si>
  <si>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</si>
  <si>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</si>
  <si>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</si>
  <si>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</si>
  <si>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</si>
  <si>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</si>
  <si>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</si>
  <si>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</si>
  <si>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</si>
  <si>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</si>
  <si>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</si>
  <si>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</si>
  <si>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</si>
  <si>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</si>
  <si>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</si>
  <si>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</si>
  <si>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</si>
  <si>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</si>
  <si>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</si>
  <si>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</si>
  <si>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</si>
  <si>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DIA 03/11/2014 A OBRA FOI PARALISADA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</si>
  <si>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</si>
  <si>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</si>
  <si>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</si>
  <si>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</si>
  <si>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</si>
  <si>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</si>
  <si>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</si>
  <si>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</si>
  <si>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</si>
  <si>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</si>
  <si>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EM 24/10/2014 OBRA FOI PARALISADA</t>
  </si>
  <si>
    <t>031/2014
6º aditivo</t>
  </si>
  <si>
    <t>031/2014
7º aditivo</t>
  </si>
  <si>
    <t>031/2014
8º aditivo</t>
  </si>
  <si>
    <t>EM  01/09/2015 REINICIO DA OBRA</t>
  </si>
  <si>
    <t>0801/2016</t>
  </si>
  <si>
    <t>031/2014
9º aditivo</t>
  </si>
  <si>
    <t>031/2014
10º aditivo</t>
  </si>
  <si>
    <t>035/2016
5º aditivo</t>
  </si>
  <si>
    <t>100/2016</t>
  </si>
  <si>
    <t>Conc. Nº 010/2016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</si>
  <si>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</si>
  <si>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</si>
  <si>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</si>
  <si>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</si>
  <si>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 xml:space="preserve">449051.00  </t>
  </si>
  <si>
    <t xml:space="preserve">Reforma parcial do prédio da lavanderia popular localizada no bairro Cidade Nova </t>
  </si>
  <si>
    <t>D. J. CONSTRUÇÕES E EMPREENDIMENTOS LTDA</t>
  </si>
  <si>
    <t>Construção de pavimentação em tijolo maciço na rua A, conjunto Castelo Branco</t>
  </si>
  <si>
    <t>CONSTRU - MED COMERCIO E SERVIÇOS - EIRELI - ME</t>
  </si>
  <si>
    <t>CONCORRENCIA</t>
  </si>
  <si>
    <t>RDC</t>
  </si>
  <si>
    <t>PREGAO SRP</t>
  </si>
  <si>
    <t>INEXIGIBILIDADE</t>
  </si>
  <si>
    <t>DISPENSA VALOR</t>
  </si>
  <si>
    <t>Em confomidade com art. 65, § 1º inciso I,  letra "bʺ da Lei 8.666/93, que visa escoimar divergências de quantitativos observados entre o projeto aprovado e a planilha licitada</t>
  </si>
  <si>
    <t>Em confomidade com art. 65, § 1º inciso I,  letra "bʺ da Lei 8.666/93, a reprogramação compreende ajustes de quantitativos  dos serviços da planilha orçamentária contratada</t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</si>
  <si>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§ 1º, inciso I, letra “b” da Lei 8.666/93 e suas alterações.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</si>
  <si>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inciso I, alínea b,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</si>
  <si>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 alínea "bʺ, inciso I, e § 1º do art. 65 da Lei 8.666/93 e suas alterações posteriores.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</si>
  <si>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da Lei 8.666/93 e suas alterações posteriores.     </t>
    </r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</si>
  <si>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</si>
  <si>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MUNICIPAL DE OBRAS PÚBLICAS - SEOP</t>
    </r>
  </si>
  <si>
    <r>
      <t xml:space="preserve">MÊS/ANO: </t>
    </r>
    <r>
      <rPr>
        <b/>
        <sz val="11"/>
        <rFont val="Arial"/>
        <family val="2"/>
      </rPr>
      <t>JANEIRO A AGOSTO/2016</t>
    </r>
  </si>
  <si>
    <r>
      <t xml:space="preserve">DATA DA ÚLTIMA ATUALIZAÇÃO: </t>
    </r>
    <r>
      <rPr>
        <b/>
        <sz val="11"/>
        <rFont val="Arial"/>
        <family val="2"/>
      </rPr>
      <t>31/08/2016</t>
    </r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</si>
  <si>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</si>
  <si>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</si>
  <si>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</si>
  <si>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</si>
  <si>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</si>
  <si>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</si>
  <si>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</si>
  <si>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</si>
  <si>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</si>
  <si>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</si>
  <si>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</si>
  <si>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</si>
  <si>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</si>
  <si>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</si>
  <si>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</si>
  <si>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</si>
  <si>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</si>
  <si>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</si>
  <si>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</si>
  <si>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</si>
  <si>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</si>
  <si>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</si>
  <si>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</si>
  <si>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</si>
  <si>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</si>
  <si>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</si>
  <si>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</si>
  <si>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</si>
  <si>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</si>
  <si>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</si>
  <si>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</si>
  <si>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</si>
  <si>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</si>
  <si>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</si>
  <si>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</si>
  <si>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</si>
  <si>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</si>
  <si>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</si>
  <si>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</si>
  <si>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</si>
  <si>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</si>
  <si>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</si>
  <si>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</si>
  <si>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</si>
  <si>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</si>
  <si>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</si>
  <si>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</si>
  <si>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</si>
  <si>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</si>
  <si>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</si>
  <si>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</si>
  <si>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</si>
  <si>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</si>
  <si>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</si>
  <si>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</si>
  <si>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</si>
  <si>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</si>
  <si>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</si>
  <si>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</si>
  <si>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</si>
  <si>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</si>
  <si>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</si>
  <si>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</si>
  <si>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</si>
  <si>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</si>
  <si>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</si>
  <si>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</si>
  <si>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</si>
  <si>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</si>
  <si>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</si>
  <si>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</si>
  <si>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</si>
  <si>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</si>
  <si>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</si>
  <si>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</si>
  <si>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</si>
  <si>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</si>
  <si>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</si>
  <si>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</si>
  <si>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</si>
  <si>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</si>
  <si>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</si>
  <si>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</si>
  <si>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</si>
  <si>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</si>
  <si>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</si>
  <si>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</si>
  <si>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</si>
  <si>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</si>
  <si>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</si>
  <si>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</si>
  <si>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</si>
  <si>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</si>
  <si>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</si>
  <si>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</si>
  <si>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</si>
  <si>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</si>
  <si>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</si>
  <si>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</si>
  <si>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</si>
  <si>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</si>
  <si>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</si>
  <si>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</si>
  <si>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</si>
  <si>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</si>
  <si>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</si>
  <si>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</si>
  <si>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</si>
  <si>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</si>
  <si>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</si>
  <si>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</si>
  <si>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</si>
  <si>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</si>
  <si>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</si>
  <si>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</si>
  <si>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</si>
  <si>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</si>
  <si>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</si>
  <si>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</si>
  <si>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</si>
  <si>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</si>
  <si>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</si>
  <si>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</si>
  <si>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</si>
  <si>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</si>
  <si>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</si>
  <si>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</si>
  <si>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</si>
  <si>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</si>
  <si>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</si>
  <si>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</si>
  <si>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</si>
  <si>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</si>
  <si>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</si>
  <si>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</si>
  <si>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</si>
  <si>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</si>
  <si>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</si>
  <si>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</si>
  <si>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</si>
  <si>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</si>
  <si>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</si>
  <si>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</si>
  <si>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</si>
  <si>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</si>
  <si>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</si>
  <si>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</si>
  <si>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</si>
  <si>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</si>
  <si>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</si>
  <si>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</si>
  <si>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</si>
  <si>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159</t>
  </si>
  <si>
    <t>160</t>
  </si>
  <si>
    <t>161</t>
  </si>
  <si>
    <t>162</t>
  </si>
  <si>
    <t>163</t>
  </si>
  <si>
    <t>164</t>
  </si>
  <si>
    <t>165</t>
  </si>
  <si>
    <t>168</t>
  </si>
  <si>
    <t>166</t>
  </si>
  <si>
    <t>167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</si>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</sst>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3">
    <xf numFmtId="0" fontId="0" fillId="0" borderId="0" xfId="0"/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justify" vertical="center"/>
    </xf>
    <xf numFmtId="164" fontId="2" fillId="0" borderId="1" xfId="1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2" fillId="0" borderId="0" xfId="1" applyFont="1" applyFill="1" applyAlignment="1">
      <alignment vertical="center"/>
    </xf>
    <xf numFmtId="14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9" fontId="2" fillId="0" borderId="0" xfId="2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4" fontId="5" fillId="0" borderId="0" xfId="0" applyNumberFormat="1" applyFont="1" applyFill="1" applyAlignment="1">
      <alignment vertical="center"/>
    </xf>
    <xf numFmtId="43" fontId="5" fillId="0" borderId="0" xfId="1" applyFont="1" applyFill="1" applyAlignment="1">
      <alignment horizontal="center" vertical="center"/>
    </xf>
    <xf numFmtId="43" fontId="5" fillId="0" borderId="0" xfId="1" applyFont="1" applyFill="1" applyAlignment="1">
      <alignment vertical="center"/>
    </xf>
    <xf numFmtId="164" fontId="5" fillId="0" borderId="0" xfId="1" applyNumberFormat="1" applyFont="1" applyFill="1" applyAlignment="1">
      <alignment vertical="center"/>
    </xf>
    <xf numFmtId="9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14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left" vertical="center"/>
    </xf>
    <xf numFmtId="43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9" fontId="3" fillId="0" borderId="6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47625</xdr:rowOff>
    </xdr:from>
    <xdr:to>
      <xdr:col>1</xdr:col>
      <xdr:colOff>790574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47625"/>
          <a:ext cx="476249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LAN-SEDOP/CONTRATOS%20VIGENTES/CONTROLE_DE_PAGAMENTOS_2016%20-%20Rev.009-QD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ZOS-VALORES"/>
      <sheetName val="QDD"/>
      <sheetName val="RESUMO-FONTE 1"/>
    </sheetNames>
    <sheetDataSet>
      <sheetData sheetId="0">
        <row r="7">
          <cell r="D7" t="str">
            <v>001/2012</v>
          </cell>
          <cell r="G7" t="str">
            <v>Construção de 08 sobrados geminados no Bairro Ilson Ribeiro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75"/>
  <sheetViews>
    <sheetView tabSelected="1" zoomScaleNormal="100" zoomScaleSheetLayoutView="100" workbookViewId="0">
      <selection activeCell="A14" sqref="A14:BD14"/>
    </sheetView>
  </sheetViews>
  <sheetFormatPr defaultColWidth="9.140625" defaultRowHeight="12.75" x14ac:dyDescent="0.25"/>
  <cols>
    <col min="1" max="1" width="7.140625" style="77" customWidth="1"/>
    <col min="2" max="2" width="14.5703125" style="77" customWidth="1"/>
    <col min="3" max="3" width="11.5703125" style="77" customWidth="1"/>
    <col min="4" max="4" width="12.5703125" style="77" customWidth="1"/>
    <col min="5" max="5" width="13.7109375" style="77" customWidth="1"/>
    <col min="6" max="6" width="25.140625" style="77" customWidth="1"/>
    <col min="7" max="7" width="13.140625" style="77" customWidth="1"/>
    <col min="8" max="8" width="11" style="26" customWidth="1"/>
    <col min="9" max="9" width="24" style="25" customWidth="1"/>
    <col min="10" max="10" width="19.85546875" style="77" customWidth="1"/>
    <col min="11" max="11" width="11.28515625" style="23" customWidth="1"/>
    <col min="12" max="12" width="18.28515625" style="27" customWidth="1"/>
    <col min="13" max="13" width="12.42578125" style="77" customWidth="1"/>
    <col min="14" max="14" width="12.42578125" style="23" customWidth="1"/>
    <col min="15" max="15" width="13.85546875" style="23" customWidth="1"/>
    <col min="16" max="16" width="10.5703125" style="77" customWidth="1"/>
    <col min="17" max="17" width="19" style="77" customWidth="1"/>
    <col min="18" max="18" width="11.7109375" style="77" customWidth="1"/>
    <col min="19" max="19" width="19.5703125" style="58" customWidth="1"/>
    <col min="20" max="20" width="14" style="25" customWidth="1"/>
    <col min="21" max="21" width="10.5703125" style="20" customWidth="1"/>
    <col min="22" max="22" width="12.140625" style="23" customWidth="1"/>
    <col min="23" max="23" width="15.5703125" style="78" customWidth="1"/>
    <col min="24" max="24" width="42.42578125" style="20" customWidth="1"/>
    <col min="25" max="25" width="13.7109375" style="23" customWidth="1"/>
    <col min="26" max="26" width="12.28515625" style="23" customWidth="1"/>
    <col min="27" max="28" width="10.5703125" style="79" customWidth="1"/>
    <col min="29" max="30" width="16.140625" style="58" customWidth="1"/>
    <col min="31" max="31" width="21" style="58" customWidth="1"/>
    <col min="32" max="32" width="18.7109375" style="58" customWidth="1"/>
    <col min="33" max="33" width="19" style="58" customWidth="1"/>
    <col min="34" max="34" width="20.85546875" style="58" customWidth="1"/>
    <col min="35" max="35" width="11.5703125" style="20" customWidth="1"/>
    <col min="36" max="36" width="13.85546875" style="20" customWidth="1"/>
    <col min="37" max="37" width="33.140625" style="20" customWidth="1"/>
    <col min="38" max="38" width="14.28515625" style="20" customWidth="1"/>
    <col min="39" max="39" width="16" style="20" customWidth="1"/>
    <col min="40" max="40" width="15.5703125" style="20" customWidth="1"/>
    <col min="41" max="41" width="13.85546875" style="25" customWidth="1"/>
    <col min="42" max="42" width="13.7109375" style="24" customWidth="1"/>
    <col min="43" max="43" width="13.28515625" style="25" customWidth="1"/>
    <col min="44" max="44" width="12.28515625" style="20" customWidth="1"/>
    <col min="45" max="45" width="9.140625" style="20" customWidth="1"/>
    <col min="46" max="46" width="17" style="22" customWidth="1"/>
    <col min="47" max="47" width="15.42578125" style="23" customWidth="1"/>
    <col min="48" max="48" width="14.85546875" style="23" customWidth="1"/>
    <col min="49" max="49" width="10.140625" style="20" customWidth="1"/>
    <col min="50" max="50" width="9.140625" style="20" customWidth="1"/>
    <col min="51" max="51" width="13" style="23" customWidth="1"/>
    <col min="52" max="52" width="10.5703125" style="20" customWidth="1"/>
    <col min="53" max="53" width="10.140625" style="20" customWidth="1"/>
    <col min="54" max="55" width="11.5703125" style="24" customWidth="1"/>
    <col min="56" max="56" width="55.28515625" style="22" customWidth="1"/>
    <col min="57" max="16384" width="9.140625" style="20"/>
  </cols>
  <sheetData>
    <row r="1" spans="1:57" s="19" customFormat="1" ht="14.25" x14ac:dyDescent="0.25">
      <c r="A1" s="96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</row>
    <row r="2" spans="1:57" s="19" customFormat="1" ht="14.25" x14ac:dyDescent="0.25">
      <c r="A2" s="96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</row>
    <row r="3" spans="1:57" s="19" customFormat="1" ht="14.25" x14ac:dyDescent="0.25">
      <c r="A3" s="96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</row>
    <row r="4" spans="1:57" s="19" customFormat="1" ht="15" x14ac:dyDescent="0.25">
      <c r="A4" s="95" t="s">
        <v>1855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</row>
    <row r="5" spans="1:57" s="19" customFormat="1" ht="14.25" x14ac:dyDescent="0.25">
      <c r="A5" s="96"/>
      <c r="B5" s="96"/>
      <c r="C5" s="96"/>
      <c r="D5" s="96"/>
      <c r="E5" s="96"/>
      <c r="F5" s="96"/>
      <c r="G5" s="96"/>
      <c r="H5" s="97"/>
      <c r="I5" s="98"/>
      <c r="J5" s="96"/>
      <c r="K5" s="99"/>
      <c r="L5" s="100"/>
      <c r="M5" s="96"/>
      <c r="N5" s="99"/>
      <c r="O5" s="99"/>
      <c r="P5" s="96"/>
      <c r="Q5" s="96"/>
      <c r="R5" s="96"/>
      <c r="S5" s="101"/>
      <c r="T5" s="98"/>
      <c r="V5" s="99"/>
      <c r="W5" s="102"/>
      <c r="Y5" s="99"/>
      <c r="Z5" s="99"/>
      <c r="AA5" s="103"/>
      <c r="AB5" s="103"/>
      <c r="AC5" s="101"/>
      <c r="AD5" s="101"/>
      <c r="AE5" s="101"/>
      <c r="AF5" s="101"/>
      <c r="AG5" s="101"/>
      <c r="AH5" s="101"/>
      <c r="AO5" s="98"/>
      <c r="AP5" s="104"/>
      <c r="AQ5" s="98"/>
      <c r="AT5" s="105"/>
      <c r="AU5" s="99"/>
      <c r="AV5" s="99"/>
      <c r="AY5" s="99"/>
      <c r="BB5" s="104"/>
      <c r="BC5" s="104"/>
      <c r="BD5" s="105"/>
    </row>
    <row r="6" spans="1:57" s="106" customFormat="1" ht="15" x14ac:dyDescent="0.25">
      <c r="A6" s="106" t="s">
        <v>1692</v>
      </c>
      <c r="AT6" s="107"/>
      <c r="AU6" s="108"/>
      <c r="AV6" s="108"/>
      <c r="AY6" s="108"/>
      <c r="BB6" s="109"/>
      <c r="BC6" s="109"/>
      <c r="BD6" s="107"/>
    </row>
    <row r="7" spans="1:57" s="19" customFormat="1" ht="14.25" x14ac:dyDescent="0.25">
      <c r="A7" s="19" t="s">
        <v>1443</v>
      </c>
      <c r="K7" s="110"/>
      <c r="L7" s="111"/>
      <c r="M7" s="91"/>
      <c r="N7" s="110"/>
      <c r="O7" s="110"/>
      <c r="P7" s="91"/>
      <c r="Q7" s="91"/>
      <c r="R7" s="91"/>
      <c r="S7" s="111"/>
      <c r="T7" s="104"/>
      <c r="U7" s="91"/>
      <c r="V7" s="110"/>
      <c r="W7" s="112"/>
      <c r="X7" s="91"/>
      <c r="Y7" s="110"/>
      <c r="Z7" s="110"/>
      <c r="AA7" s="91"/>
      <c r="AB7" s="91"/>
      <c r="AC7" s="111"/>
      <c r="AD7" s="111"/>
      <c r="AE7" s="111"/>
      <c r="AF7" s="111"/>
      <c r="AG7" s="111"/>
      <c r="AH7" s="111"/>
      <c r="AI7" s="91"/>
      <c r="AJ7" s="91"/>
      <c r="AK7" s="91"/>
      <c r="AL7" s="91"/>
      <c r="AM7" s="91"/>
      <c r="AN7" s="91"/>
      <c r="AO7" s="98"/>
      <c r="AP7" s="104"/>
      <c r="AQ7" s="98"/>
      <c r="AR7" s="91"/>
      <c r="AS7" s="91"/>
      <c r="AT7" s="105"/>
      <c r="AU7" s="99"/>
      <c r="AV7" s="99"/>
      <c r="AY7" s="99"/>
      <c r="BB7" s="104"/>
      <c r="BC7" s="104"/>
      <c r="BD7" s="105"/>
    </row>
    <row r="8" spans="1:57" s="19" customFormat="1" ht="14.25" x14ac:dyDescent="0.25">
      <c r="A8" s="19" t="s">
        <v>1444</v>
      </c>
      <c r="G8" s="91"/>
      <c r="H8" s="97"/>
      <c r="I8" s="104"/>
      <c r="J8" s="91"/>
      <c r="K8" s="110"/>
      <c r="L8" s="111"/>
      <c r="M8" s="91"/>
      <c r="N8" s="110"/>
      <c r="O8" s="110"/>
      <c r="P8" s="91"/>
      <c r="Q8" s="91"/>
      <c r="R8" s="91"/>
      <c r="S8" s="111"/>
      <c r="T8" s="104"/>
      <c r="U8" s="91"/>
      <c r="V8" s="110"/>
      <c r="W8" s="112"/>
      <c r="X8" s="91"/>
      <c r="Y8" s="110"/>
      <c r="Z8" s="110"/>
      <c r="AA8" s="91"/>
      <c r="AB8" s="91"/>
      <c r="AC8" s="111"/>
      <c r="AD8" s="111"/>
      <c r="AE8" s="111"/>
      <c r="AF8" s="111"/>
      <c r="AG8" s="111"/>
      <c r="AH8" s="111"/>
      <c r="AI8" s="91"/>
      <c r="AJ8" s="91"/>
      <c r="AK8" s="91"/>
      <c r="AL8" s="91"/>
      <c r="AM8" s="91"/>
      <c r="AN8" s="91"/>
      <c r="AO8" s="98"/>
      <c r="AP8" s="104"/>
      <c r="AQ8" s="98"/>
      <c r="AR8" s="91"/>
      <c r="AS8" s="91"/>
      <c r="AT8" s="105"/>
      <c r="AU8" s="99"/>
      <c r="AV8" s="99"/>
      <c r="AY8" s="99"/>
      <c r="BB8" s="104"/>
      <c r="BC8" s="104"/>
      <c r="BD8" s="105"/>
    </row>
    <row r="9" spans="1:57" s="19" customFormat="1" ht="14.25" x14ac:dyDescent="0.25">
      <c r="B9" s="98"/>
      <c r="C9" s="98"/>
      <c r="D9" s="104"/>
      <c r="E9" s="104"/>
      <c r="G9" s="104"/>
      <c r="H9" s="97"/>
      <c r="I9" s="104"/>
      <c r="J9" s="104"/>
      <c r="K9" s="113"/>
      <c r="L9" s="100"/>
      <c r="M9" s="104"/>
      <c r="N9" s="113"/>
      <c r="O9" s="113"/>
      <c r="P9" s="104"/>
      <c r="Q9" s="104"/>
      <c r="R9" s="104"/>
      <c r="S9" s="100"/>
      <c r="T9" s="104"/>
      <c r="U9" s="104"/>
      <c r="V9" s="113"/>
      <c r="W9" s="114"/>
      <c r="X9" s="104"/>
      <c r="Y9" s="113"/>
      <c r="Z9" s="113"/>
      <c r="AA9" s="104"/>
      <c r="AB9" s="104"/>
      <c r="AC9" s="100"/>
      <c r="AD9" s="100"/>
      <c r="AE9" s="100"/>
      <c r="AF9" s="100"/>
      <c r="AG9" s="100"/>
      <c r="AH9" s="100"/>
      <c r="AI9" s="104"/>
      <c r="AJ9" s="104"/>
      <c r="AK9" s="104"/>
      <c r="AL9" s="104"/>
      <c r="AM9" s="104"/>
      <c r="AN9" s="104"/>
      <c r="AO9" s="98"/>
      <c r="AP9" s="104"/>
      <c r="AQ9" s="98"/>
      <c r="AR9" s="104"/>
      <c r="AS9" s="104"/>
      <c r="AT9" s="105"/>
      <c r="AU9" s="99"/>
      <c r="AV9" s="99"/>
      <c r="AY9" s="99"/>
      <c r="BB9" s="104"/>
      <c r="BC9" s="104"/>
      <c r="BD9" s="105"/>
    </row>
    <row r="10" spans="1:57" s="19" customFormat="1" ht="15" x14ac:dyDescent="0.25">
      <c r="A10" s="115" t="s">
        <v>1856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T10" s="105"/>
      <c r="AU10" s="99"/>
      <c r="AV10" s="99"/>
      <c r="AY10" s="99"/>
      <c r="BB10" s="104"/>
      <c r="BC10" s="104"/>
      <c r="BD10" s="105"/>
    </row>
    <row r="11" spans="1:57" s="19" customFormat="1" ht="15" x14ac:dyDescent="0.25">
      <c r="A11" s="115" t="s">
        <v>1857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T11" s="105"/>
      <c r="AU11" s="99"/>
      <c r="AV11" s="99"/>
      <c r="AY11" s="99"/>
      <c r="BB11" s="104"/>
      <c r="BC11" s="104"/>
      <c r="BD11" s="105"/>
    </row>
    <row r="12" spans="1:57" s="19" customFormat="1" ht="15" x14ac:dyDescent="0.25">
      <c r="A12" s="115" t="s">
        <v>1858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T12" s="105"/>
      <c r="AU12" s="99"/>
      <c r="AV12" s="99"/>
      <c r="AY12" s="99"/>
      <c r="BB12" s="104"/>
      <c r="BC12" s="104"/>
      <c r="BD12" s="105"/>
    </row>
    <row r="13" spans="1:57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20"/>
    </row>
    <row r="14" spans="1:57" s="93" customFormat="1" ht="15.75" customHeight="1" thickBot="1" x14ac:dyDescent="0.3">
      <c r="A14" s="92" t="s">
        <v>292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</row>
    <row r="15" spans="1:57" ht="15.75" customHeight="1" x14ac:dyDescent="0.25">
      <c r="A15" s="127" t="s">
        <v>14</v>
      </c>
      <c r="B15" s="128" t="s">
        <v>293</v>
      </c>
      <c r="C15" s="128"/>
      <c r="D15" s="128"/>
      <c r="E15" s="128"/>
      <c r="F15" s="128"/>
      <c r="G15" s="128"/>
      <c r="H15" s="128" t="s">
        <v>294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 t="s">
        <v>295</v>
      </c>
      <c r="AJ15" s="128"/>
      <c r="AK15" s="128"/>
      <c r="AL15" s="128"/>
      <c r="AM15" s="128" t="s">
        <v>296</v>
      </c>
      <c r="AN15" s="128"/>
      <c r="AO15" s="128"/>
      <c r="AP15" s="128"/>
      <c r="AQ15" s="128"/>
      <c r="AR15" s="128"/>
      <c r="AS15" s="128" t="s">
        <v>297</v>
      </c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9"/>
    </row>
    <row r="16" spans="1:57" ht="15.75" customHeight="1" x14ac:dyDescent="0.25">
      <c r="A16" s="130"/>
      <c r="B16" s="29"/>
      <c r="C16" s="29"/>
      <c r="D16" s="29"/>
      <c r="E16" s="29"/>
      <c r="F16" s="29"/>
      <c r="G16" s="29"/>
      <c r="H16" s="29" t="s">
        <v>298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 t="s">
        <v>299</v>
      </c>
      <c r="V16" s="29"/>
      <c r="W16" s="29"/>
      <c r="X16" s="29"/>
      <c r="Y16" s="29"/>
      <c r="Z16" s="29"/>
      <c r="AA16" s="29"/>
      <c r="AB16" s="29"/>
      <c r="AC16" s="29"/>
      <c r="AD16" s="29"/>
      <c r="AE16" s="30" t="s">
        <v>300</v>
      </c>
      <c r="AF16" s="30"/>
      <c r="AG16" s="30"/>
      <c r="AH16" s="30"/>
      <c r="AI16" s="29" t="s">
        <v>301</v>
      </c>
      <c r="AJ16" s="29" t="s">
        <v>302</v>
      </c>
      <c r="AK16" s="29" t="s">
        <v>303</v>
      </c>
      <c r="AL16" s="29" t="s">
        <v>304</v>
      </c>
      <c r="AM16" s="29" t="s">
        <v>13</v>
      </c>
      <c r="AN16" s="29" t="s">
        <v>305</v>
      </c>
      <c r="AO16" s="116" t="s">
        <v>306</v>
      </c>
      <c r="AP16" s="29" t="s">
        <v>307</v>
      </c>
      <c r="AQ16" s="116" t="s">
        <v>308</v>
      </c>
      <c r="AR16" s="29" t="s">
        <v>307</v>
      </c>
      <c r="AS16" s="29" t="s">
        <v>10</v>
      </c>
      <c r="AT16" s="29" t="s">
        <v>309</v>
      </c>
      <c r="AU16" s="117" t="s">
        <v>310</v>
      </c>
      <c r="AV16" s="117"/>
      <c r="AW16" s="117"/>
      <c r="AX16" s="117" t="s">
        <v>8</v>
      </c>
      <c r="AY16" s="117"/>
      <c r="AZ16" s="29" t="s">
        <v>1076</v>
      </c>
      <c r="BA16" s="29" t="s">
        <v>1075</v>
      </c>
      <c r="BB16" s="117" t="s">
        <v>311</v>
      </c>
      <c r="BC16" s="117"/>
      <c r="BD16" s="131"/>
    </row>
    <row r="17" spans="1:56" s="24" customFormat="1" ht="38.25" x14ac:dyDescent="0.25">
      <c r="A17" s="130"/>
      <c r="B17" s="118" t="s">
        <v>312</v>
      </c>
      <c r="C17" s="118" t="s">
        <v>313</v>
      </c>
      <c r="D17" s="118" t="s">
        <v>4</v>
      </c>
      <c r="E17" s="118" t="s">
        <v>10</v>
      </c>
      <c r="F17" s="118" t="s">
        <v>0</v>
      </c>
      <c r="G17" s="118" t="s">
        <v>314</v>
      </c>
      <c r="H17" s="119" t="s">
        <v>16</v>
      </c>
      <c r="I17" s="118" t="s">
        <v>5</v>
      </c>
      <c r="J17" s="118" t="s">
        <v>315</v>
      </c>
      <c r="K17" s="120" t="s">
        <v>316</v>
      </c>
      <c r="L17" s="61" t="s">
        <v>317</v>
      </c>
      <c r="M17" s="118" t="s">
        <v>318</v>
      </c>
      <c r="N17" s="120" t="s">
        <v>319</v>
      </c>
      <c r="O17" s="120" t="s">
        <v>320</v>
      </c>
      <c r="P17" s="118" t="s">
        <v>2</v>
      </c>
      <c r="Q17" s="118" t="s">
        <v>321</v>
      </c>
      <c r="R17" s="118" t="s">
        <v>322</v>
      </c>
      <c r="S17" s="61" t="s">
        <v>12</v>
      </c>
      <c r="T17" s="118" t="s">
        <v>6</v>
      </c>
      <c r="U17" s="57" t="s">
        <v>323</v>
      </c>
      <c r="V17" s="120" t="s">
        <v>316</v>
      </c>
      <c r="W17" s="121" t="s">
        <v>318</v>
      </c>
      <c r="X17" s="57" t="s">
        <v>324</v>
      </c>
      <c r="Y17" s="120" t="s">
        <v>319</v>
      </c>
      <c r="Z17" s="120" t="s">
        <v>320</v>
      </c>
      <c r="AA17" s="60" t="s">
        <v>325</v>
      </c>
      <c r="AB17" s="60" t="s">
        <v>326</v>
      </c>
      <c r="AC17" s="61" t="s">
        <v>327</v>
      </c>
      <c r="AD17" s="61" t="s">
        <v>328</v>
      </c>
      <c r="AE17" s="61" t="s">
        <v>329</v>
      </c>
      <c r="AF17" s="61" t="s">
        <v>983</v>
      </c>
      <c r="AG17" s="61" t="s">
        <v>984</v>
      </c>
      <c r="AH17" s="61" t="s">
        <v>330</v>
      </c>
      <c r="AI17" s="29"/>
      <c r="AJ17" s="29"/>
      <c r="AK17" s="29"/>
      <c r="AL17" s="29"/>
      <c r="AM17" s="29"/>
      <c r="AN17" s="29"/>
      <c r="AO17" s="116"/>
      <c r="AP17" s="29"/>
      <c r="AQ17" s="116"/>
      <c r="AR17" s="29"/>
      <c r="AS17" s="29"/>
      <c r="AT17" s="29"/>
      <c r="AU17" s="122" t="s">
        <v>1</v>
      </c>
      <c r="AV17" s="122" t="s">
        <v>7</v>
      </c>
      <c r="AW17" s="123" t="s">
        <v>11</v>
      </c>
      <c r="AX17" s="123" t="s">
        <v>9</v>
      </c>
      <c r="AY17" s="120" t="s">
        <v>331</v>
      </c>
      <c r="AZ17" s="29"/>
      <c r="BA17" s="29"/>
      <c r="BB17" s="123" t="s">
        <v>1</v>
      </c>
      <c r="BC17" s="123" t="s">
        <v>332</v>
      </c>
      <c r="BD17" s="132" t="s">
        <v>3</v>
      </c>
    </row>
    <row r="18" spans="1:56" ht="13.5" thickBot="1" x14ac:dyDescent="0.3">
      <c r="A18" s="133"/>
      <c r="B18" s="134" t="s">
        <v>333</v>
      </c>
      <c r="C18" s="134" t="s">
        <v>334</v>
      </c>
      <c r="D18" s="134" t="s">
        <v>335</v>
      </c>
      <c r="E18" s="134" t="s">
        <v>336</v>
      </c>
      <c r="F18" s="135" t="s">
        <v>337</v>
      </c>
      <c r="G18" s="134" t="s">
        <v>338</v>
      </c>
      <c r="H18" s="136" t="s">
        <v>339</v>
      </c>
      <c r="I18" s="134" t="s">
        <v>340</v>
      </c>
      <c r="J18" s="134" t="s">
        <v>341</v>
      </c>
      <c r="K18" s="137" t="s">
        <v>342</v>
      </c>
      <c r="L18" s="138" t="s">
        <v>343</v>
      </c>
      <c r="M18" s="134" t="s">
        <v>344</v>
      </c>
      <c r="N18" s="137" t="s">
        <v>345</v>
      </c>
      <c r="O18" s="137" t="s">
        <v>346</v>
      </c>
      <c r="P18" s="134" t="s">
        <v>347</v>
      </c>
      <c r="Q18" s="134" t="s">
        <v>348</v>
      </c>
      <c r="R18" s="134" t="s">
        <v>349</v>
      </c>
      <c r="S18" s="138" t="s">
        <v>350</v>
      </c>
      <c r="T18" s="134" t="s">
        <v>351</v>
      </c>
      <c r="U18" s="139" t="s">
        <v>352</v>
      </c>
      <c r="V18" s="137" t="s">
        <v>353</v>
      </c>
      <c r="W18" s="140" t="s">
        <v>354</v>
      </c>
      <c r="X18" s="139" t="s">
        <v>355</v>
      </c>
      <c r="Y18" s="137" t="s">
        <v>356</v>
      </c>
      <c r="Z18" s="137" t="s">
        <v>357</v>
      </c>
      <c r="AA18" s="141" t="s">
        <v>358</v>
      </c>
      <c r="AB18" s="141" t="s">
        <v>359</v>
      </c>
      <c r="AC18" s="138" t="s">
        <v>360</v>
      </c>
      <c r="AD18" s="138" t="s">
        <v>361</v>
      </c>
      <c r="AE18" s="138" t="s">
        <v>362</v>
      </c>
      <c r="AF18" s="138" t="s">
        <v>363</v>
      </c>
      <c r="AG18" s="138" t="s">
        <v>364</v>
      </c>
      <c r="AH18" s="138" t="s">
        <v>365</v>
      </c>
      <c r="AI18" s="139" t="s">
        <v>366</v>
      </c>
      <c r="AJ18" s="139" t="s">
        <v>367</v>
      </c>
      <c r="AK18" s="139" t="s">
        <v>368</v>
      </c>
      <c r="AL18" s="139" t="s">
        <v>369</v>
      </c>
      <c r="AM18" s="142" t="s">
        <v>370</v>
      </c>
      <c r="AN18" s="142" t="s">
        <v>371</v>
      </c>
      <c r="AO18" s="143" t="s">
        <v>372</v>
      </c>
      <c r="AP18" s="142" t="s">
        <v>373</v>
      </c>
      <c r="AQ18" s="143" t="s">
        <v>374</v>
      </c>
      <c r="AR18" s="142" t="s">
        <v>375</v>
      </c>
      <c r="AS18" s="142" t="s">
        <v>376</v>
      </c>
      <c r="AT18" s="139" t="s">
        <v>377</v>
      </c>
      <c r="AU18" s="144" t="s">
        <v>378</v>
      </c>
      <c r="AV18" s="144" t="s">
        <v>379</v>
      </c>
      <c r="AW18" s="142" t="s">
        <v>380</v>
      </c>
      <c r="AX18" s="142" t="s">
        <v>381</v>
      </c>
      <c r="AY18" s="144" t="s">
        <v>382</v>
      </c>
      <c r="AZ18" s="142" t="s">
        <v>383</v>
      </c>
      <c r="BA18" s="142" t="s">
        <v>384</v>
      </c>
      <c r="BB18" s="142" t="s">
        <v>385</v>
      </c>
      <c r="BC18" s="142" t="s">
        <v>386</v>
      </c>
      <c r="BD18" s="145" t="s">
        <v>387</v>
      </c>
    </row>
    <row r="19" spans="1:56" ht="36.75" customHeight="1" x14ac:dyDescent="0.25">
      <c r="A19" s="171" t="s">
        <v>513</v>
      </c>
      <c r="B19" s="172" t="s">
        <v>187</v>
      </c>
      <c r="C19" s="16" t="s">
        <v>391</v>
      </c>
      <c r="D19" s="16" t="s">
        <v>188</v>
      </c>
      <c r="E19" s="16" t="s">
        <v>287</v>
      </c>
      <c r="F19" s="16" t="s">
        <v>189</v>
      </c>
      <c r="G19" s="16"/>
      <c r="H19" s="18" t="s">
        <v>190</v>
      </c>
      <c r="I19" s="16" t="s">
        <v>158</v>
      </c>
      <c r="J19" s="16" t="s">
        <v>392</v>
      </c>
      <c r="K19" s="17">
        <v>41892</v>
      </c>
      <c r="L19" s="15">
        <v>131679</v>
      </c>
      <c r="M19" s="16">
        <v>11391</v>
      </c>
      <c r="N19" s="17">
        <v>41893</v>
      </c>
      <c r="O19" s="17">
        <v>42072</v>
      </c>
      <c r="P19" s="16">
        <v>1</v>
      </c>
      <c r="Q19" s="16"/>
      <c r="R19" s="16"/>
      <c r="S19" s="15"/>
      <c r="T19" s="16" t="s">
        <v>517</v>
      </c>
      <c r="U19" s="47"/>
      <c r="V19" s="14"/>
      <c r="W19" s="66"/>
      <c r="X19" s="47"/>
      <c r="Y19" s="14"/>
      <c r="Z19" s="14"/>
      <c r="AA19" s="67">
        <f>AC19/L19</f>
        <v>0.24991889367325085</v>
      </c>
      <c r="AB19" s="67">
        <f>AD19/M19</f>
        <v>0</v>
      </c>
      <c r="AC19" s="13">
        <f>SUM(AC20:AC21)</f>
        <v>32909.07</v>
      </c>
      <c r="AD19" s="13">
        <f>SUM(AD20:AD21)</f>
        <v>0</v>
      </c>
      <c r="AE19" s="15">
        <f>L19-AD19+AC19</f>
        <v>164588.07</v>
      </c>
      <c r="AF19" s="15">
        <v>152786.68</v>
      </c>
      <c r="AG19" s="15">
        <v>11801.42</v>
      </c>
      <c r="AH19" s="15">
        <f t="shared" ref="AH19:AH27" si="0">AF19+AG19</f>
        <v>164588.1</v>
      </c>
      <c r="AI19" s="124"/>
      <c r="AJ19" s="124"/>
      <c r="AK19" s="124"/>
      <c r="AL19" s="124"/>
      <c r="AM19" s="124"/>
      <c r="AN19" s="124"/>
      <c r="AO19" s="12"/>
      <c r="AP19" s="125"/>
      <c r="AQ19" s="12"/>
      <c r="AR19" s="124"/>
      <c r="AS19" s="47" t="s">
        <v>614</v>
      </c>
      <c r="AT19" s="47" t="s">
        <v>615</v>
      </c>
      <c r="AU19" s="126">
        <v>41893</v>
      </c>
      <c r="AV19" s="126">
        <v>42072</v>
      </c>
      <c r="AW19" s="53"/>
      <c r="AX19" s="53"/>
      <c r="AY19" s="126">
        <v>41893</v>
      </c>
      <c r="AZ19" s="53"/>
      <c r="BA19" s="53" t="s">
        <v>388</v>
      </c>
      <c r="BB19" s="53"/>
      <c r="BC19" s="53"/>
      <c r="BD19" s="15"/>
    </row>
    <row r="20" spans="1:56" ht="36.75" customHeight="1" x14ac:dyDescent="0.25">
      <c r="A20" s="164"/>
      <c r="B20" s="157"/>
      <c r="C20" s="32"/>
      <c r="D20" s="32"/>
      <c r="E20" s="32"/>
      <c r="F20" s="32"/>
      <c r="G20" s="32"/>
      <c r="H20" s="63"/>
      <c r="I20" s="32"/>
      <c r="J20" s="32"/>
      <c r="K20" s="64"/>
      <c r="L20" s="65"/>
      <c r="M20" s="32"/>
      <c r="N20" s="64"/>
      <c r="O20" s="64"/>
      <c r="P20" s="32"/>
      <c r="Q20" s="32"/>
      <c r="R20" s="32"/>
      <c r="S20" s="65"/>
      <c r="T20" s="32"/>
      <c r="U20" s="9" t="s">
        <v>548</v>
      </c>
      <c r="V20" s="10">
        <v>42068</v>
      </c>
      <c r="W20" s="11">
        <v>11537</v>
      </c>
      <c r="X20" s="37" t="s">
        <v>1184</v>
      </c>
      <c r="Y20" s="10">
        <v>42072</v>
      </c>
      <c r="Z20" s="10">
        <v>42251</v>
      </c>
      <c r="AA20" s="1"/>
      <c r="AB20" s="1"/>
      <c r="AC20" s="8"/>
      <c r="AD20" s="8"/>
      <c r="AE20" s="65"/>
      <c r="AF20" s="65">
        <v>0</v>
      </c>
      <c r="AG20" s="65"/>
      <c r="AH20" s="65">
        <f t="shared" si="0"/>
        <v>0</v>
      </c>
      <c r="AI20" s="3"/>
      <c r="AJ20" s="3"/>
      <c r="AK20" s="3"/>
      <c r="AL20" s="3"/>
      <c r="AM20" s="3"/>
      <c r="AN20" s="3"/>
      <c r="AO20" s="5"/>
      <c r="AP20" s="36"/>
      <c r="AQ20" s="5"/>
      <c r="AR20" s="3"/>
      <c r="AS20" s="9"/>
      <c r="AT20" s="9"/>
      <c r="AU20" s="6">
        <v>42072</v>
      </c>
      <c r="AV20" s="6">
        <v>42251</v>
      </c>
      <c r="AW20" s="7"/>
      <c r="AX20" s="7"/>
      <c r="AY20" s="6"/>
      <c r="AZ20" s="7"/>
      <c r="BA20" s="7"/>
      <c r="BB20" s="7"/>
      <c r="BC20" s="7"/>
      <c r="BD20" s="65"/>
    </row>
    <row r="21" spans="1:56" ht="36.75" customHeight="1" x14ac:dyDescent="0.25">
      <c r="A21" s="164"/>
      <c r="B21" s="157"/>
      <c r="C21" s="32"/>
      <c r="D21" s="32"/>
      <c r="E21" s="32"/>
      <c r="F21" s="32"/>
      <c r="G21" s="32"/>
      <c r="H21" s="63"/>
      <c r="I21" s="32"/>
      <c r="J21" s="32"/>
      <c r="K21" s="64"/>
      <c r="L21" s="65"/>
      <c r="M21" s="32"/>
      <c r="N21" s="64"/>
      <c r="O21" s="64"/>
      <c r="P21" s="32"/>
      <c r="Q21" s="32"/>
      <c r="R21" s="32"/>
      <c r="S21" s="65"/>
      <c r="T21" s="32"/>
      <c r="U21" s="9" t="s">
        <v>909</v>
      </c>
      <c r="V21" s="10">
        <v>42251</v>
      </c>
      <c r="W21" s="11">
        <v>11642</v>
      </c>
      <c r="X21" s="41" t="s">
        <v>1185</v>
      </c>
      <c r="Y21" s="10">
        <v>42252</v>
      </c>
      <c r="Z21" s="10">
        <v>42431</v>
      </c>
      <c r="AA21" s="1"/>
      <c r="AB21" s="1"/>
      <c r="AC21" s="8">
        <v>32909.07</v>
      </c>
      <c r="AD21" s="8"/>
      <c r="AE21" s="65"/>
      <c r="AF21" s="65"/>
      <c r="AG21" s="65"/>
      <c r="AH21" s="65"/>
      <c r="AI21" s="3"/>
      <c r="AJ21" s="3"/>
      <c r="AK21" s="3"/>
      <c r="AL21" s="3"/>
      <c r="AM21" s="3"/>
      <c r="AN21" s="3"/>
      <c r="AO21" s="5"/>
      <c r="AP21" s="36"/>
      <c r="AQ21" s="5"/>
      <c r="AR21" s="3"/>
      <c r="AS21" s="9"/>
      <c r="AT21" s="9"/>
      <c r="AU21" s="6">
        <v>42252</v>
      </c>
      <c r="AV21" s="6">
        <v>42431</v>
      </c>
      <c r="AW21" s="7"/>
      <c r="AX21" s="7"/>
      <c r="AY21" s="6"/>
      <c r="AZ21" s="7"/>
      <c r="BA21" s="7"/>
      <c r="BB21" s="7"/>
      <c r="BC21" s="7"/>
      <c r="BD21" s="65"/>
    </row>
    <row r="22" spans="1:56" ht="36.75" customHeight="1" x14ac:dyDescent="0.25">
      <c r="A22" s="164"/>
      <c r="B22" s="157"/>
      <c r="C22" s="32"/>
      <c r="D22" s="32"/>
      <c r="E22" s="32"/>
      <c r="F22" s="32"/>
      <c r="G22" s="32"/>
      <c r="H22" s="63"/>
      <c r="I22" s="32"/>
      <c r="J22" s="32"/>
      <c r="K22" s="64"/>
      <c r="L22" s="65"/>
      <c r="M22" s="32"/>
      <c r="N22" s="64"/>
      <c r="O22" s="64"/>
      <c r="P22" s="32"/>
      <c r="Q22" s="32"/>
      <c r="R22" s="32"/>
      <c r="S22" s="65"/>
      <c r="T22" s="32"/>
      <c r="U22" s="9" t="s">
        <v>1068</v>
      </c>
      <c r="V22" s="10">
        <v>42432</v>
      </c>
      <c r="W22" s="11">
        <v>11768</v>
      </c>
      <c r="X22" s="37" t="s">
        <v>1184</v>
      </c>
      <c r="Y22" s="10">
        <v>42432</v>
      </c>
      <c r="Z22" s="10">
        <v>42491</v>
      </c>
      <c r="AA22" s="1"/>
      <c r="AB22" s="1"/>
      <c r="AC22" s="8"/>
      <c r="AD22" s="8"/>
      <c r="AE22" s="65"/>
      <c r="AF22" s="65"/>
      <c r="AG22" s="65"/>
      <c r="AH22" s="65"/>
      <c r="AI22" s="3"/>
      <c r="AJ22" s="3"/>
      <c r="AK22" s="3"/>
      <c r="AL22" s="3"/>
      <c r="AM22" s="3"/>
      <c r="AN22" s="3"/>
      <c r="AO22" s="5"/>
      <c r="AP22" s="36"/>
      <c r="AQ22" s="5"/>
      <c r="AR22" s="3"/>
      <c r="AS22" s="9"/>
      <c r="AT22" s="9"/>
      <c r="AU22" s="6"/>
      <c r="AV22" s="6"/>
      <c r="AW22" s="7"/>
      <c r="AX22" s="7"/>
      <c r="AY22" s="6"/>
      <c r="AZ22" s="7"/>
      <c r="BA22" s="7"/>
      <c r="BB22" s="7"/>
      <c r="BC22" s="7"/>
      <c r="BD22" s="65"/>
    </row>
    <row r="23" spans="1:56" ht="35.25" customHeight="1" x14ac:dyDescent="0.25">
      <c r="A23" s="164" t="s">
        <v>1859</v>
      </c>
      <c r="B23" s="157" t="s">
        <v>191</v>
      </c>
      <c r="C23" s="32" t="s">
        <v>393</v>
      </c>
      <c r="D23" s="32" t="s">
        <v>192</v>
      </c>
      <c r="E23" s="32" t="s">
        <v>287</v>
      </c>
      <c r="F23" s="32" t="s">
        <v>193</v>
      </c>
      <c r="G23" s="32"/>
      <c r="H23" s="32" t="s">
        <v>194</v>
      </c>
      <c r="I23" s="32" t="s">
        <v>243</v>
      </c>
      <c r="J23" s="32" t="s">
        <v>389</v>
      </c>
      <c r="K23" s="64">
        <v>41906</v>
      </c>
      <c r="L23" s="65">
        <v>64011.76</v>
      </c>
      <c r="M23" s="32">
        <v>11400</v>
      </c>
      <c r="N23" s="64"/>
      <c r="O23" s="64"/>
      <c r="P23" s="32">
        <v>1</v>
      </c>
      <c r="Q23" s="32"/>
      <c r="R23" s="32"/>
      <c r="S23" s="65"/>
      <c r="T23" s="32">
        <v>44905100</v>
      </c>
      <c r="U23" s="5"/>
      <c r="V23" s="10"/>
      <c r="W23" s="11"/>
      <c r="X23" s="9"/>
      <c r="Y23" s="38"/>
      <c r="Z23" s="38"/>
      <c r="AA23" s="1"/>
      <c r="AB23" s="1"/>
      <c r="AC23" s="8"/>
      <c r="AD23" s="8"/>
      <c r="AE23" s="65">
        <f>L23-AD23+AC23</f>
        <v>64011.76</v>
      </c>
      <c r="AF23" s="65">
        <v>0</v>
      </c>
      <c r="AG23" s="65">
        <v>0</v>
      </c>
      <c r="AH23" s="65">
        <f>AF23+AG23</f>
        <v>0</v>
      </c>
      <c r="AI23" s="3"/>
      <c r="AJ23" s="3"/>
      <c r="AK23" s="3"/>
      <c r="AL23" s="3"/>
      <c r="AM23" s="3"/>
      <c r="AN23" s="3"/>
      <c r="AO23" s="5"/>
      <c r="AP23" s="36"/>
      <c r="AQ23" s="5"/>
      <c r="AR23" s="3"/>
      <c r="AS23" s="9" t="s">
        <v>614</v>
      </c>
      <c r="AT23" s="9" t="s">
        <v>615</v>
      </c>
      <c r="AU23" s="6"/>
      <c r="AV23" s="6"/>
      <c r="AW23" s="7"/>
      <c r="AX23" s="7"/>
      <c r="AY23" s="6"/>
      <c r="AZ23" s="7"/>
      <c r="BA23" s="7"/>
      <c r="BB23" s="7"/>
      <c r="BC23" s="7"/>
      <c r="BD23" s="8"/>
    </row>
    <row r="24" spans="1:56" ht="35.25" customHeight="1" x14ac:dyDescent="0.25">
      <c r="A24" s="164"/>
      <c r="B24" s="157"/>
      <c r="C24" s="32"/>
      <c r="D24" s="32"/>
      <c r="E24" s="32"/>
      <c r="F24" s="32"/>
      <c r="G24" s="32"/>
      <c r="H24" s="32"/>
      <c r="I24" s="32"/>
      <c r="J24" s="32"/>
      <c r="K24" s="64"/>
      <c r="L24" s="65"/>
      <c r="M24" s="32"/>
      <c r="N24" s="64"/>
      <c r="O24" s="64"/>
      <c r="P24" s="32"/>
      <c r="Q24" s="32"/>
      <c r="R24" s="32"/>
      <c r="S24" s="65"/>
      <c r="T24" s="32"/>
      <c r="U24" s="9" t="s">
        <v>1536</v>
      </c>
      <c r="V24" s="10">
        <v>42545</v>
      </c>
      <c r="W24" s="11">
        <v>11846</v>
      </c>
      <c r="X24" s="37" t="s">
        <v>1537</v>
      </c>
      <c r="Y24" s="38">
        <v>42580</v>
      </c>
      <c r="Z24" s="38">
        <v>42639</v>
      </c>
      <c r="AA24" s="1"/>
      <c r="AB24" s="1"/>
      <c r="AC24" s="8"/>
      <c r="AD24" s="8"/>
      <c r="AE24" s="65"/>
      <c r="AF24" s="65"/>
      <c r="AG24" s="65"/>
      <c r="AH24" s="65"/>
      <c r="AI24" s="3"/>
      <c r="AJ24" s="3"/>
      <c r="AK24" s="3"/>
      <c r="AL24" s="3"/>
      <c r="AM24" s="3"/>
      <c r="AN24" s="3"/>
      <c r="AO24" s="5"/>
      <c r="AP24" s="36"/>
      <c r="AQ24" s="5"/>
      <c r="AR24" s="3"/>
      <c r="AS24" s="9"/>
      <c r="AT24" s="9"/>
      <c r="AU24" s="6">
        <v>42550</v>
      </c>
      <c r="AV24" s="6">
        <v>42579</v>
      </c>
      <c r="AW24" s="7"/>
      <c r="AX24" s="7"/>
      <c r="AY24" s="6"/>
      <c r="AZ24" s="7"/>
      <c r="BA24" s="7"/>
      <c r="BB24" s="7"/>
      <c r="BC24" s="7"/>
      <c r="BD24" s="8"/>
    </row>
    <row r="25" spans="1:56" ht="35.25" customHeight="1" x14ac:dyDescent="0.25">
      <c r="A25" s="164"/>
      <c r="B25" s="157"/>
      <c r="C25" s="32"/>
      <c r="D25" s="32"/>
      <c r="E25" s="32"/>
      <c r="F25" s="32"/>
      <c r="G25" s="32"/>
      <c r="H25" s="32"/>
      <c r="I25" s="32"/>
      <c r="J25" s="32"/>
      <c r="K25" s="64"/>
      <c r="L25" s="65"/>
      <c r="M25" s="32"/>
      <c r="N25" s="64"/>
      <c r="O25" s="64"/>
      <c r="P25" s="32"/>
      <c r="Q25" s="32"/>
      <c r="R25" s="32"/>
      <c r="S25" s="65"/>
      <c r="T25" s="32"/>
      <c r="U25" s="9" t="s">
        <v>1730</v>
      </c>
      <c r="V25" s="10">
        <v>42571</v>
      </c>
      <c r="W25" s="11">
        <v>11856</v>
      </c>
      <c r="X25" s="37" t="s">
        <v>1537</v>
      </c>
      <c r="Y25" s="1"/>
      <c r="Z25" s="1"/>
      <c r="AA25" s="1"/>
      <c r="AB25" s="1"/>
      <c r="AC25" s="8"/>
      <c r="AD25" s="8"/>
      <c r="AE25" s="65"/>
      <c r="AF25" s="65"/>
      <c r="AG25" s="65"/>
      <c r="AH25" s="65"/>
      <c r="AI25" s="3"/>
      <c r="AJ25" s="3"/>
      <c r="AK25" s="3"/>
      <c r="AL25" s="3"/>
      <c r="AM25" s="3"/>
      <c r="AN25" s="3"/>
      <c r="AO25" s="5"/>
      <c r="AP25" s="36"/>
      <c r="AQ25" s="5"/>
      <c r="AR25" s="3"/>
      <c r="AS25" s="9"/>
      <c r="AT25" s="9"/>
      <c r="AU25" s="6">
        <v>42580</v>
      </c>
      <c r="AV25" s="6">
        <v>42609</v>
      </c>
      <c r="AW25" s="7"/>
      <c r="AX25" s="7"/>
      <c r="AY25" s="6"/>
      <c r="AZ25" s="7"/>
      <c r="BA25" s="7"/>
      <c r="BB25" s="7"/>
      <c r="BC25" s="7"/>
      <c r="BD25" s="8"/>
    </row>
    <row r="26" spans="1:56" ht="35.25" customHeight="1" x14ac:dyDescent="0.25">
      <c r="A26" s="164"/>
      <c r="B26" s="157"/>
      <c r="C26" s="32"/>
      <c r="D26" s="32"/>
      <c r="E26" s="32"/>
      <c r="F26" s="32"/>
      <c r="G26" s="32"/>
      <c r="H26" s="32"/>
      <c r="I26" s="32"/>
      <c r="J26" s="32"/>
      <c r="K26" s="64"/>
      <c r="L26" s="65"/>
      <c r="M26" s="32"/>
      <c r="N26" s="64"/>
      <c r="O26" s="64"/>
      <c r="P26" s="32"/>
      <c r="Q26" s="32"/>
      <c r="R26" s="32"/>
      <c r="S26" s="65"/>
      <c r="T26" s="32"/>
      <c r="U26" s="9" t="s">
        <v>1752</v>
      </c>
      <c r="V26" s="10">
        <v>42607</v>
      </c>
      <c r="W26" s="11">
        <v>11882</v>
      </c>
      <c r="X26" s="37" t="s">
        <v>1537</v>
      </c>
      <c r="Y26" s="39">
        <v>42640</v>
      </c>
      <c r="Z26" s="39">
        <v>42699</v>
      </c>
      <c r="AA26" s="1"/>
      <c r="AB26" s="1"/>
      <c r="AC26" s="8"/>
      <c r="AD26" s="8"/>
      <c r="AE26" s="65"/>
      <c r="AF26" s="65"/>
      <c r="AG26" s="65"/>
      <c r="AH26" s="65"/>
      <c r="AI26" s="3"/>
      <c r="AJ26" s="3"/>
      <c r="AK26" s="3"/>
      <c r="AL26" s="3"/>
      <c r="AM26" s="3"/>
      <c r="AN26" s="3"/>
      <c r="AO26" s="5"/>
      <c r="AP26" s="36"/>
      <c r="AQ26" s="5"/>
      <c r="AR26" s="3"/>
      <c r="AS26" s="9"/>
      <c r="AT26" s="9"/>
      <c r="AU26" s="6">
        <v>42610</v>
      </c>
      <c r="AV26" s="6">
        <v>42639</v>
      </c>
      <c r="AW26" s="7"/>
      <c r="AX26" s="7"/>
      <c r="AY26" s="6"/>
      <c r="AZ26" s="7"/>
      <c r="BA26" s="7"/>
      <c r="BB26" s="7"/>
      <c r="BC26" s="7"/>
      <c r="BD26" s="8"/>
    </row>
    <row r="27" spans="1:56" ht="25.5" customHeight="1" x14ac:dyDescent="0.25">
      <c r="A27" s="164" t="s">
        <v>1860</v>
      </c>
      <c r="B27" s="157" t="s">
        <v>225</v>
      </c>
      <c r="C27" s="32" t="s">
        <v>394</v>
      </c>
      <c r="D27" s="32" t="s">
        <v>226</v>
      </c>
      <c r="E27" s="32" t="s">
        <v>287</v>
      </c>
      <c r="F27" s="32" t="s">
        <v>227</v>
      </c>
      <c r="G27" s="32">
        <v>11425</v>
      </c>
      <c r="H27" s="63" t="s">
        <v>228</v>
      </c>
      <c r="I27" s="32" t="s">
        <v>229</v>
      </c>
      <c r="J27" s="32" t="s">
        <v>395</v>
      </c>
      <c r="K27" s="64">
        <v>41961</v>
      </c>
      <c r="L27" s="65">
        <v>121971.39</v>
      </c>
      <c r="M27" s="32">
        <v>11445</v>
      </c>
      <c r="N27" s="64">
        <v>42067</v>
      </c>
      <c r="O27" s="64">
        <v>42276</v>
      </c>
      <c r="P27" s="32">
        <v>1</v>
      </c>
      <c r="Q27" s="32"/>
      <c r="R27" s="32"/>
      <c r="S27" s="65"/>
      <c r="T27" s="32">
        <v>33903900</v>
      </c>
      <c r="U27" s="9"/>
      <c r="V27" s="10"/>
      <c r="W27" s="11"/>
      <c r="X27" s="9"/>
      <c r="Y27" s="10">
        <v>42067</v>
      </c>
      <c r="Z27" s="10">
        <v>42276</v>
      </c>
      <c r="AA27" s="1">
        <v>0</v>
      </c>
      <c r="AB27" s="1">
        <v>0</v>
      </c>
      <c r="AC27" s="8"/>
      <c r="AD27" s="8"/>
      <c r="AE27" s="65">
        <f>L27-AD27+AC27</f>
        <v>121971.39</v>
      </c>
      <c r="AF27" s="65">
        <v>38254.589999999997</v>
      </c>
      <c r="AG27" s="65">
        <v>23119.71</v>
      </c>
      <c r="AH27" s="65">
        <f t="shared" si="0"/>
        <v>61374.299999999996</v>
      </c>
      <c r="AI27" s="3"/>
      <c r="AJ27" s="3"/>
      <c r="AK27" s="3"/>
      <c r="AL27" s="3"/>
      <c r="AM27" s="3"/>
      <c r="AN27" s="3"/>
      <c r="AO27" s="5"/>
      <c r="AP27" s="36"/>
      <c r="AQ27" s="5"/>
      <c r="AR27" s="3"/>
      <c r="AS27" s="9" t="s">
        <v>614</v>
      </c>
      <c r="AT27" s="9" t="s">
        <v>615</v>
      </c>
      <c r="AU27" s="6">
        <v>42067</v>
      </c>
      <c r="AV27" s="6">
        <v>42276</v>
      </c>
      <c r="AW27" s="7"/>
      <c r="AX27" s="7"/>
      <c r="AY27" s="6">
        <v>42067</v>
      </c>
      <c r="AZ27" s="7"/>
      <c r="BA27" s="7" t="s">
        <v>388</v>
      </c>
      <c r="BB27" s="7"/>
      <c r="BC27" s="7"/>
      <c r="BD27" s="65"/>
    </row>
    <row r="28" spans="1:56" ht="25.5" x14ac:dyDescent="0.25">
      <c r="A28" s="164"/>
      <c r="B28" s="157"/>
      <c r="C28" s="32"/>
      <c r="D28" s="32"/>
      <c r="E28" s="32"/>
      <c r="F28" s="32"/>
      <c r="G28" s="32"/>
      <c r="H28" s="63"/>
      <c r="I28" s="32"/>
      <c r="J28" s="32"/>
      <c r="K28" s="64"/>
      <c r="L28" s="65"/>
      <c r="M28" s="32"/>
      <c r="N28" s="64"/>
      <c r="O28" s="64"/>
      <c r="P28" s="32"/>
      <c r="Q28" s="32"/>
      <c r="R28" s="32"/>
      <c r="S28" s="65"/>
      <c r="T28" s="32"/>
      <c r="U28" s="9" t="s">
        <v>865</v>
      </c>
      <c r="V28" s="10">
        <v>42268</v>
      </c>
      <c r="W28" s="11">
        <v>11648</v>
      </c>
      <c r="X28" s="40" t="s">
        <v>1186</v>
      </c>
      <c r="Y28" s="10">
        <v>42277</v>
      </c>
      <c r="Z28" s="10">
        <v>42486</v>
      </c>
      <c r="AA28" s="1"/>
      <c r="AB28" s="1"/>
      <c r="AC28" s="8"/>
      <c r="AD28" s="8"/>
      <c r="AE28" s="65"/>
      <c r="AF28" s="65"/>
      <c r="AG28" s="65"/>
      <c r="AH28" s="65"/>
      <c r="AI28" s="3"/>
      <c r="AJ28" s="3"/>
      <c r="AK28" s="3"/>
      <c r="AL28" s="3"/>
      <c r="AM28" s="3"/>
      <c r="AN28" s="3"/>
      <c r="AO28" s="5"/>
      <c r="AP28" s="36"/>
      <c r="AQ28" s="5"/>
      <c r="AR28" s="3"/>
      <c r="AS28" s="9"/>
      <c r="AT28" s="9"/>
      <c r="AU28" s="6">
        <v>42277</v>
      </c>
      <c r="AV28" s="6">
        <v>42486</v>
      </c>
      <c r="AW28" s="7"/>
      <c r="AX28" s="7"/>
      <c r="AY28" s="6"/>
      <c r="AZ28" s="7"/>
      <c r="BA28" s="7"/>
      <c r="BB28" s="7"/>
      <c r="BC28" s="7"/>
      <c r="BD28" s="65"/>
    </row>
    <row r="29" spans="1:56" ht="38.25" customHeight="1" x14ac:dyDescent="0.25">
      <c r="A29" s="164"/>
      <c r="B29" s="157"/>
      <c r="C29" s="32"/>
      <c r="D29" s="32"/>
      <c r="E29" s="32"/>
      <c r="F29" s="32"/>
      <c r="G29" s="32"/>
      <c r="H29" s="63"/>
      <c r="I29" s="32"/>
      <c r="J29" s="32"/>
      <c r="K29" s="64"/>
      <c r="L29" s="65"/>
      <c r="M29" s="32"/>
      <c r="N29" s="64"/>
      <c r="O29" s="64"/>
      <c r="P29" s="32"/>
      <c r="Q29" s="32"/>
      <c r="R29" s="32"/>
      <c r="S29" s="65"/>
      <c r="T29" s="32"/>
      <c r="U29" s="9" t="s">
        <v>1390</v>
      </c>
      <c r="V29" s="10">
        <v>42482</v>
      </c>
      <c r="W29" s="11">
        <v>11792</v>
      </c>
      <c r="X29" s="41" t="s">
        <v>1186</v>
      </c>
      <c r="Y29" s="10">
        <v>42487</v>
      </c>
      <c r="Z29" s="10">
        <v>42696</v>
      </c>
      <c r="AA29" s="1"/>
      <c r="AB29" s="1"/>
      <c r="AC29" s="8"/>
      <c r="AD29" s="8"/>
      <c r="AE29" s="65"/>
      <c r="AF29" s="65"/>
      <c r="AG29" s="65"/>
      <c r="AH29" s="65"/>
      <c r="AI29" s="3"/>
      <c r="AJ29" s="3"/>
      <c r="AK29" s="3"/>
      <c r="AL29" s="3"/>
      <c r="AM29" s="3"/>
      <c r="AN29" s="3"/>
      <c r="AO29" s="5"/>
      <c r="AP29" s="36"/>
      <c r="AQ29" s="5"/>
      <c r="AR29" s="3"/>
      <c r="AS29" s="9"/>
      <c r="AT29" s="9"/>
      <c r="AU29" s="6">
        <v>42487</v>
      </c>
      <c r="AV29" s="6">
        <v>42696</v>
      </c>
      <c r="AW29" s="7"/>
      <c r="AX29" s="7"/>
      <c r="AY29" s="6"/>
      <c r="AZ29" s="7"/>
      <c r="BA29" s="7"/>
      <c r="BB29" s="7"/>
      <c r="BC29" s="7"/>
      <c r="BD29" s="8"/>
    </row>
    <row r="30" spans="1:56" ht="51.75" customHeight="1" x14ac:dyDescent="0.25">
      <c r="A30" s="165" t="s">
        <v>1861</v>
      </c>
      <c r="B30" s="158" t="s">
        <v>780</v>
      </c>
      <c r="C30" s="5" t="s">
        <v>526</v>
      </c>
      <c r="D30" s="5" t="s">
        <v>487</v>
      </c>
      <c r="E30" s="5" t="s">
        <v>287</v>
      </c>
      <c r="F30" s="4" t="s">
        <v>839</v>
      </c>
      <c r="G30" s="5" t="s">
        <v>781</v>
      </c>
      <c r="H30" s="34" t="s">
        <v>782</v>
      </c>
      <c r="I30" s="5" t="s">
        <v>284</v>
      </c>
      <c r="J30" s="5" t="s">
        <v>421</v>
      </c>
      <c r="K30" s="10" t="s">
        <v>783</v>
      </c>
      <c r="L30" s="8">
        <v>26580.12</v>
      </c>
      <c r="M30" s="5" t="s">
        <v>788</v>
      </c>
      <c r="N30" s="38">
        <v>0</v>
      </c>
      <c r="O30" s="38">
        <v>0</v>
      </c>
      <c r="P30" s="5" t="s">
        <v>513</v>
      </c>
      <c r="Q30" s="5"/>
      <c r="R30" s="5"/>
      <c r="S30" s="8"/>
      <c r="T30" s="5" t="s">
        <v>516</v>
      </c>
      <c r="U30" s="5"/>
      <c r="V30" s="10"/>
      <c r="W30" s="11"/>
      <c r="X30" s="9"/>
      <c r="Y30" s="38"/>
      <c r="Z30" s="38"/>
      <c r="AA30" s="1">
        <v>0</v>
      </c>
      <c r="AB30" s="1">
        <v>0</v>
      </c>
      <c r="AC30" s="8"/>
      <c r="AD30" s="8"/>
      <c r="AE30" s="2">
        <f>L30-AD30+AC30</f>
        <v>26580.12</v>
      </c>
      <c r="AF30" s="8">
        <v>0</v>
      </c>
      <c r="AG30" s="8">
        <v>0</v>
      </c>
      <c r="AH30" s="2">
        <f t="shared" ref="AH30" si="1">AF30+AG30</f>
        <v>0</v>
      </c>
      <c r="AI30" s="3"/>
      <c r="AJ30" s="3"/>
      <c r="AK30" s="3"/>
      <c r="AL30" s="3"/>
      <c r="AM30" s="3"/>
      <c r="AN30" s="3"/>
      <c r="AO30" s="5"/>
      <c r="AP30" s="36"/>
      <c r="AQ30" s="5"/>
      <c r="AR30" s="3"/>
      <c r="AS30" s="9"/>
      <c r="AT30" s="9"/>
      <c r="AU30" s="6"/>
      <c r="AV30" s="6"/>
      <c r="AW30" s="7"/>
      <c r="AX30" s="7"/>
      <c r="AY30" s="6"/>
      <c r="AZ30" s="7"/>
      <c r="BA30" s="7"/>
      <c r="BB30" s="7"/>
      <c r="BC30" s="7"/>
      <c r="BD30" s="8" t="s">
        <v>1183</v>
      </c>
    </row>
    <row r="31" spans="1:56" ht="58.5" customHeight="1" x14ac:dyDescent="0.25">
      <c r="A31" s="164" t="s">
        <v>1862</v>
      </c>
      <c r="B31" s="157" t="s">
        <v>1409</v>
      </c>
      <c r="C31" s="32" t="s">
        <v>1002</v>
      </c>
      <c r="D31" s="32" t="s">
        <v>487</v>
      </c>
      <c r="E31" s="32" t="s">
        <v>287</v>
      </c>
      <c r="F31" s="32" t="s">
        <v>1410</v>
      </c>
      <c r="G31" s="32" t="s">
        <v>1150</v>
      </c>
      <c r="H31" s="32" t="s">
        <v>1552</v>
      </c>
      <c r="I31" s="32" t="s">
        <v>1411</v>
      </c>
      <c r="J31" s="32" t="s">
        <v>1412</v>
      </c>
      <c r="K31" s="64">
        <v>42480</v>
      </c>
      <c r="L31" s="65">
        <v>32936.74</v>
      </c>
      <c r="M31" s="32" t="s">
        <v>1371</v>
      </c>
      <c r="N31" s="64">
        <v>42480</v>
      </c>
      <c r="O31" s="64">
        <v>42539</v>
      </c>
      <c r="P31" s="32" t="s">
        <v>513</v>
      </c>
      <c r="Q31" s="32"/>
      <c r="R31" s="32"/>
      <c r="S31" s="65"/>
      <c r="T31" s="32" t="s">
        <v>517</v>
      </c>
      <c r="U31" s="5"/>
      <c r="V31" s="10"/>
      <c r="W31" s="11"/>
      <c r="X31" s="9"/>
      <c r="Y31" s="38"/>
      <c r="Z31" s="38"/>
      <c r="AA31" s="1">
        <f>AC31/L31</f>
        <v>0.23130097271314651</v>
      </c>
      <c r="AB31" s="1">
        <v>0</v>
      </c>
      <c r="AC31" s="8">
        <f>SUM(AC32:AC34)</f>
        <v>7618.3</v>
      </c>
      <c r="AD31" s="8">
        <f>SUM(AD32:AD34)</f>
        <v>0</v>
      </c>
      <c r="AE31" s="65">
        <f>L31-AD31+AC31</f>
        <v>40555.040000000001</v>
      </c>
      <c r="AF31" s="65">
        <v>0</v>
      </c>
      <c r="AG31" s="65">
        <v>40555.040000000001</v>
      </c>
      <c r="AH31" s="65">
        <f t="shared" ref="AH31" si="2">AF31+AG31</f>
        <v>40555.040000000001</v>
      </c>
      <c r="AI31" s="3"/>
      <c r="AJ31" s="3"/>
      <c r="AK31" s="3"/>
      <c r="AL31" s="3"/>
      <c r="AM31" s="3"/>
      <c r="AN31" s="3"/>
      <c r="AO31" s="5"/>
      <c r="AP31" s="36"/>
      <c r="AQ31" s="5"/>
      <c r="AR31" s="3"/>
      <c r="AS31" s="9"/>
      <c r="AT31" s="9"/>
      <c r="AU31" s="42">
        <v>42480</v>
      </c>
      <c r="AV31" s="6">
        <v>42509</v>
      </c>
      <c r="AW31" s="7"/>
      <c r="AX31" s="7"/>
      <c r="AY31" s="6">
        <v>42480</v>
      </c>
      <c r="AZ31" s="7"/>
      <c r="BA31" s="7"/>
      <c r="BB31" s="7"/>
      <c r="BC31" s="7"/>
      <c r="BD31" s="8"/>
    </row>
    <row r="32" spans="1:56" ht="58.5" customHeight="1" x14ac:dyDescent="0.25">
      <c r="A32" s="164"/>
      <c r="B32" s="157"/>
      <c r="C32" s="32"/>
      <c r="D32" s="32"/>
      <c r="E32" s="32"/>
      <c r="F32" s="32"/>
      <c r="G32" s="32"/>
      <c r="H32" s="32"/>
      <c r="I32" s="32"/>
      <c r="J32" s="32"/>
      <c r="K32" s="64"/>
      <c r="L32" s="65"/>
      <c r="M32" s="32"/>
      <c r="N32" s="64"/>
      <c r="O32" s="64"/>
      <c r="P32" s="32"/>
      <c r="Q32" s="32"/>
      <c r="R32" s="32"/>
      <c r="S32" s="65"/>
      <c r="T32" s="32"/>
      <c r="U32" s="9" t="s">
        <v>1511</v>
      </c>
      <c r="V32" s="10">
        <v>42503</v>
      </c>
      <c r="W32" s="11">
        <v>11807</v>
      </c>
      <c r="X32" s="45" t="s">
        <v>1374</v>
      </c>
      <c r="Y32" s="38"/>
      <c r="Z32" s="38"/>
      <c r="AA32" s="1"/>
      <c r="AB32" s="1"/>
      <c r="AC32" s="8"/>
      <c r="AD32" s="8"/>
      <c r="AE32" s="65"/>
      <c r="AF32" s="65"/>
      <c r="AG32" s="65"/>
      <c r="AH32" s="65"/>
      <c r="AI32" s="3"/>
      <c r="AJ32" s="3"/>
      <c r="AK32" s="3"/>
      <c r="AL32" s="3"/>
      <c r="AM32" s="3"/>
      <c r="AN32" s="3"/>
      <c r="AO32" s="5"/>
      <c r="AP32" s="36"/>
      <c r="AQ32" s="5"/>
      <c r="AR32" s="3"/>
      <c r="AS32" s="9"/>
      <c r="AT32" s="9"/>
      <c r="AU32" s="42">
        <v>42510</v>
      </c>
      <c r="AV32" s="6">
        <v>42539</v>
      </c>
      <c r="AW32" s="7"/>
      <c r="AX32" s="7"/>
      <c r="AY32" s="6"/>
      <c r="AZ32" s="7"/>
      <c r="BA32" s="7"/>
      <c r="BB32" s="7"/>
      <c r="BC32" s="7"/>
      <c r="BD32" s="8"/>
    </row>
    <row r="33" spans="1:56" ht="58.5" customHeight="1" x14ac:dyDescent="0.25">
      <c r="A33" s="164"/>
      <c r="B33" s="157"/>
      <c r="C33" s="32"/>
      <c r="D33" s="32"/>
      <c r="E33" s="32"/>
      <c r="F33" s="32"/>
      <c r="G33" s="32"/>
      <c r="H33" s="32"/>
      <c r="I33" s="32"/>
      <c r="J33" s="32"/>
      <c r="K33" s="64"/>
      <c r="L33" s="65"/>
      <c r="M33" s="32"/>
      <c r="N33" s="64"/>
      <c r="O33" s="64"/>
      <c r="P33" s="32"/>
      <c r="Q33" s="32"/>
      <c r="R33" s="32"/>
      <c r="S33" s="65"/>
      <c r="T33" s="32"/>
      <c r="U33" s="9" t="s">
        <v>1510</v>
      </c>
      <c r="V33" s="10">
        <v>42538</v>
      </c>
      <c r="W33" s="11">
        <v>11837</v>
      </c>
      <c r="X33" s="45" t="s">
        <v>1374</v>
      </c>
      <c r="Y33" s="38">
        <v>42540</v>
      </c>
      <c r="Z33" s="38">
        <v>42599</v>
      </c>
      <c r="AA33" s="1"/>
      <c r="AB33" s="1"/>
      <c r="AC33" s="8"/>
      <c r="AD33" s="8"/>
      <c r="AE33" s="65"/>
      <c r="AF33" s="65"/>
      <c r="AG33" s="65"/>
      <c r="AH33" s="65"/>
      <c r="AI33" s="3"/>
      <c r="AJ33" s="3"/>
      <c r="AK33" s="3"/>
      <c r="AL33" s="3"/>
      <c r="AM33" s="3"/>
      <c r="AN33" s="3"/>
      <c r="AO33" s="5"/>
      <c r="AP33" s="36"/>
      <c r="AQ33" s="5"/>
      <c r="AR33" s="3"/>
      <c r="AS33" s="9"/>
      <c r="AT33" s="9"/>
      <c r="AU33" s="42">
        <v>42540</v>
      </c>
      <c r="AV33" s="6">
        <v>42569</v>
      </c>
      <c r="AW33" s="7"/>
      <c r="AX33" s="7"/>
      <c r="AY33" s="6"/>
      <c r="AZ33" s="7"/>
      <c r="BA33" s="7"/>
      <c r="BB33" s="7"/>
      <c r="BC33" s="7"/>
      <c r="BD33" s="8"/>
    </row>
    <row r="34" spans="1:56" ht="58.5" customHeight="1" x14ac:dyDescent="0.25">
      <c r="A34" s="164"/>
      <c r="B34" s="157"/>
      <c r="C34" s="32"/>
      <c r="D34" s="32"/>
      <c r="E34" s="32"/>
      <c r="F34" s="32"/>
      <c r="G34" s="32"/>
      <c r="H34" s="32"/>
      <c r="I34" s="32"/>
      <c r="J34" s="32"/>
      <c r="K34" s="64"/>
      <c r="L34" s="65"/>
      <c r="M34" s="32"/>
      <c r="N34" s="64"/>
      <c r="O34" s="64"/>
      <c r="P34" s="32"/>
      <c r="Q34" s="32"/>
      <c r="R34" s="32"/>
      <c r="S34" s="65"/>
      <c r="T34" s="32"/>
      <c r="U34" s="9" t="s">
        <v>1687</v>
      </c>
      <c r="V34" s="10">
        <v>42566</v>
      </c>
      <c r="W34" s="11">
        <v>11851</v>
      </c>
      <c r="X34" s="85" t="s">
        <v>1688</v>
      </c>
      <c r="Y34" s="38"/>
      <c r="Z34" s="38"/>
      <c r="AA34" s="1"/>
      <c r="AB34" s="1"/>
      <c r="AC34" s="8">
        <v>7618.3</v>
      </c>
      <c r="AD34" s="8"/>
      <c r="AE34" s="65"/>
      <c r="AF34" s="65"/>
      <c r="AG34" s="65"/>
      <c r="AH34" s="65"/>
      <c r="AI34" s="3"/>
      <c r="AJ34" s="3"/>
      <c r="AK34" s="3"/>
      <c r="AL34" s="3"/>
      <c r="AM34" s="3"/>
      <c r="AN34" s="3"/>
      <c r="AO34" s="5"/>
      <c r="AP34" s="36"/>
      <c r="AQ34" s="5"/>
      <c r="AR34" s="3"/>
      <c r="AS34" s="9"/>
      <c r="AT34" s="9"/>
      <c r="AU34" s="42">
        <v>42570</v>
      </c>
      <c r="AV34" s="6">
        <v>42599</v>
      </c>
      <c r="AW34" s="7"/>
      <c r="AX34" s="7"/>
      <c r="AY34" s="6"/>
      <c r="AZ34" s="7"/>
      <c r="BA34" s="7"/>
      <c r="BB34" s="7"/>
      <c r="BC34" s="7"/>
      <c r="BD34" s="8"/>
    </row>
    <row r="35" spans="1:56" ht="58.5" customHeight="1" x14ac:dyDescent="0.25">
      <c r="A35" s="164" t="s">
        <v>1863</v>
      </c>
      <c r="B35" s="157" t="s">
        <v>1486</v>
      </c>
      <c r="C35" s="32" t="s">
        <v>1043</v>
      </c>
      <c r="D35" s="32" t="s">
        <v>487</v>
      </c>
      <c r="E35" s="32" t="s">
        <v>287</v>
      </c>
      <c r="F35" s="32" t="s">
        <v>1487</v>
      </c>
      <c r="G35" s="32" t="s">
        <v>1488</v>
      </c>
      <c r="H35" s="32" t="s">
        <v>1489</v>
      </c>
      <c r="I35" s="32" t="s">
        <v>234</v>
      </c>
      <c r="J35" s="32" t="s">
        <v>423</v>
      </c>
      <c r="K35" s="64" t="s">
        <v>1490</v>
      </c>
      <c r="L35" s="65">
        <v>37486.18</v>
      </c>
      <c r="M35" s="32"/>
      <c r="N35" s="64">
        <v>42550</v>
      </c>
      <c r="O35" s="64">
        <v>42609</v>
      </c>
      <c r="P35" s="32" t="s">
        <v>513</v>
      </c>
      <c r="Q35" s="32"/>
      <c r="R35" s="32"/>
      <c r="S35" s="65"/>
      <c r="T35" s="32" t="s">
        <v>1839</v>
      </c>
      <c r="U35" s="5"/>
      <c r="V35" s="10"/>
      <c r="W35" s="11"/>
      <c r="X35" s="45"/>
      <c r="Y35" s="38"/>
      <c r="Z35" s="38"/>
      <c r="AA35" s="1">
        <f>AC35/L35</f>
        <v>0.22142907066017398</v>
      </c>
      <c r="AB35" s="1">
        <v>0</v>
      </c>
      <c r="AC35" s="8">
        <f>SUM(AC36:AC38)</f>
        <v>8300.5300000000007</v>
      </c>
      <c r="AD35" s="8"/>
      <c r="AE35" s="65">
        <f>L35-AD35+AC35</f>
        <v>45786.71</v>
      </c>
      <c r="AF35" s="65">
        <v>0</v>
      </c>
      <c r="AG35" s="65">
        <v>0</v>
      </c>
      <c r="AH35" s="65">
        <f t="shared" ref="AH35:AH36" si="3">AF35+AG35</f>
        <v>0</v>
      </c>
      <c r="AI35" s="3"/>
      <c r="AJ35" s="3"/>
      <c r="AK35" s="3"/>
      <c r="AL35" s="3"/>
      <c r="AM35" s="3"/>
      <c r="AN35" s="3"/>
      <c r="AO35" s="5"/>
      <c r="AP35" s="36"/>
      <c r="AQ35" s="5"/>
      <c r="AR35" s="3"/>
      <c r="AS35" s="9"/>
      <c r="AT35" s="9"/>
      <c r="AU35" s="42"/>
      <c r="AV35" s="6"/>
      <c r="AW35" s="7"/>
      <c r="AX35" s="7"/>
      <c r="AY35" s="6"/>
      <c r="AZ35" s="7"/>
      <c r="BA35" s="7"/>
      <c r="BB35" s="7"/>
      <c r="BC35" s="7"/>
      <c r="BD35" s="8"/>
    </row>
    <row r="36" spans="1:56" ht="58.5" customHeight="1" x14ac:dyDescent="0.25">
      <c r="A36" s="164"/>
      <c r="B36" s="157"/>
      <c r="C36" s="32"/>
      <c r="D36" s="32"/>
      <c r="E36" s="32"/>
      <c r="F36" s="32"/>
      <c r="G36" s="32"/>
      <c r="H36" s="32"/>
      <c r="I36" s="32"/>
      <c r="J36" s="32"/>
      <c r="K36" s="64"/>
      <c r="L36" s="65"/>
      <c r="M36" s="32"/>
      <c r="N36" s="64"/>
      <c r="O36" s="64"/>
      <c r="P36" s="32"/>
      <c r="Q36" s="32"/>
      <c r="R36" s="32"/>
      <c r="S36" s="65"/>
      <c r="T36" s="32"/>
      <c r="U36" s="9" t="s">
        <v>1698</v>
      </c>
      <c r="V36" s="10">
        <v>42579</v>
      </c>
      <c r="W36" s="11">
        <v>11861</v>
      </c>
      <c r="X36" s="45" t="s">
        <v>1374</v>
      </c>
      <c r="Y36" s="38">
        <v>42610</v>
      </c>
      <c r="Z36" s="38">
        <v>42639</v>
      </c>
      <c r="AA36" s="1"/>
      <c r="AB36" s="1"/>
      <c r="AC36" s="8"/>
      <c r="AD36" s="8"/>
      <c r="AE36" s="65"/>
      <c r="AF36" s="65"/>
      <c r="AG36" s="65"/>
      <c r="AH36" s="65">
        <f t="shared" si="3"/>
        <v>0</v>
      </c>
      <c r="AI36" s="3"/>
      <c r="AJ36" s="3"/>
      <c r="AK36" s="3"/>
      <c r="AL36" s="3"/>
      <c r="AM36" s="3"/>
      <c r="AN36" s="3"/>
      <c r="AO36" s="5"/>
      <c r="AP36" s="36"/>
      <c r="AQ36" s="5"/>
      <c r="AR36" s="3"/>
      <c r="AS36" s="9"/>
      <c r="AT36" s="9"/>
      <c r="AU36" s="42">
        <v>42580</v>
      </c>
      <c r="AV36" s="6">
        <v>42609</v>
      </c>
      <c r="AW36" s="7"/>
      <c r="AX36" s="7"/>
      <c r="AY36" s="6"/>
      <c r="AZ36" s="7"/>
      <c r="BA36" s="7"/>
      <c r="BB36" s="7"/>
      <c r="BC36" s="7"/>
      <c r="BD36" s="8"/>
    </row>
    <row r="37" spans="1:56" ht="58.5" customHeight="1" x14ac:dyDescent="0.25">
      <c r="A37" s="164"/>
      <c r="B37" s="157"/>
      <c r="C37" s="32"/>
      <c r="D37" s="32"/>
      <c r="E37" s="32"/>
      <c r="F37" s="32"/>
      <c r="G37" s="32"/>
      <c r="H37" s="32"/>
      <c r="I37" s="32"/>
      <c r="J37" s="32"/>
      <c r="K37" s="64"/>
      <c r="L37" s="65"/>
      <c r="M37" s="32"/>
      <c r="N37" s="64"/>
      <c r="O37" s="64"/>
      <c r="P37" s="32"/>
      <c r="Q37" s="32"/>
      <c r="R37" s="32"/>
      <c r="S37" s="65"/>
      <c r="T37" s="32"/>
      <c r="U37" s="9" t="s">
        <v>1758</v>
      </c>
      <c r="V37" s="10">
        <v>42598</v>
      </c>
      <c r="W37" s="11" t="s">
        <v>1760</v>
      </c>
      <c r="X37" s="45" t="s">
        <v>1374</v>
      </c>
      <c r="Y37" s="38">
        <v>42640</v>
      </c>
      <c r="Z37" s="38">
        <v>42699</v>
      </c>
      <c r="AA37" s="1"/>
      <c r="AB37" s="1"/>
      <c r="AC37" s="8"/>
      <c r="AD37" s="8"/>
      <c r="AE37" s="65"/>
      <c r="AF37" s="65"/>
      <c r="AG37" s="65"/>
      <c r="AH37" s="65"/>
      <c r="AI37" s="3"/>
      <c r="AJ37" s="3"/>
      <c r="AK37" s="3"/>
      <c r="AL37" s="3"/>
      <c r="AM37" s="3"/>
      <c r="AN37" s="3"/>
      <c r="AO37" s="5"/>
      <c r="AP37" s="36"/>
      <c r="AQ37" s="5"/>
      <c r="AR37" s="3"/>
      <c r="AS37" s="9"/>
      <c r="AT37" s="9"/>
      <c r="AU37" s="42">
        <v>42610</v>
      </c>
      <c r="AV37" s="6">
        <v>42639</v>
      </c>
      <c r="AW37" s="7"/>
      <c r="AX37" s="7"/>
      <c r="AY37" s="6"/>
      <c r="AZ37" s="7"/>
      <c r="BA37" s="7"/>
      <c r="BB37" s="7"/>
      <c r="BC37" s="7"/>
      <c r="BD37" s="8"/>
    </row>
    <row r="38" spans="1:56" ht="58.5" customHeight="1" x14ac:dyDescent="0.25">
      <c r="A38" s="164"/>
      <c r="B38" s="157"/>
      <c r="C38" s="32"/>
      <c r="D38" s="32"/>
      <c r="E38" s="32"/>
      <c r="F38" s="32"/>
      <c r="G38" s="32"/>
      <c r="H38" s="32"/>
      <c r="I38" s="32"/>
      <c r="J38" s="32"/>
      <c r="K38" s="64"/>
      <c r="L38" s="65"/>
      <c r="M38" s="32"/>
      <c r="N38" s="64"/>
      <c r="O38" s="64"/>
      <c r="P38" s="32"/>
      <c r="Q38" s="32"/>
      <c r="R38" s="32"/>
      <c r="S38" s="65"/>
      <c r="T38" s="32"/>
      <c r="U38" s="9" t="s">
        <v>1759</v>
      </c>
      <c r="V38" s="10">
        <v>42607</v>
      </c>
      <c r="W38" s="43">
        <v>11881</v>
      </c>
      <c r="X38" s="45" t="s">
        <v>1515</v>
      </c>
      <c r="Y38" s="38"/>
      <c r="Z38" s="38"/>
      <c r="AA38" s="1"/>
      <c r="AB38" s="1"/>
      <c r="AC38" s="8">
        <v>8300.5300000000007</v>
      </c>
      <c r="AD38" s="8"/>
      <c r="AE38" s="65"/>
      <c r="AF38" s="65"/>
      <c r="AG38" s="65"/>
      <c r="AH38" s="65"/>
      <c r="AI38" s="3"/>
      <c r="AJ38" s="3"/>
      <c r="AK38" s="3"/>
      <c r="AL38" s="3"/>
      <c r="AM38" s="3"/>
      <c r="AN38" s="3"/>
      <c r="AO38" s="5"/>
      <c r="AP38" s="36"/>
      <c r="AQ38" s="5"/>
      <c r="AR38" s="3"/>
      <c r="AS38" s="9"/>
      <c r="AT38" s="9"/>
      <c r="AU38" s="42"/>
      <c r="AV38" s="6"/>
      <c r="AW38" s="7"/>
      <c r="AX38" s="7"/>
      <c r="AY38" s="6"/>
      <c r="AZ38" s="7"/>
      <c r="BA38" s="7"/>
      <c r="BB38" s="7"/>
      <c r="BC38" s="7"/>
      <c r="BD38" s="8"/>
    </row>
    <row r="39" spans="1:56" ht="58.5" customHeight="1" x14ac:dyDescent="0.25">
      <c r="A39" s="165" t="s">
        <v>1864</v>
      </c>
      <c r="B39" s="158" t="s">
        <v>1713</v>
      </c>
      <c r="C39" s="5" t="s">
        <v>1004</v>
      </c>
      <c r="D39" s="5" t="s">
        <v>487</v>
      </c>
      <c r="E39" s="5" t="s">
        <v>287</v>
      </c>
      <c r="F39" s="45" t="s">
        <v>1715</v>
      </c>
      <c r="G39" s="5" t="s">
        <v>1488</v>
      </c>
      <c r="H39" s="34" t="s">
        <v>1714</v>
      </c>
      <c r="I39" s="40" t="s">
        <v>722</v>
      </c>
      <c r="J39" s="40" t="s">
        <v>1179</v>
      </c>
      <c r="K39" s="42">
        <v>42562</v>
      </c>
      <c r="L39" s="71">
        <v>13683.55</v>
      </c>
      <c r="M39" s="86">
        <v>11859</v>
      </c>
      <c r="N39" s="42">
        <v>42562</v>
      </c>
      <c r="O39" s="38">
        <v>42621</v>
      </c>
      <c r="P39" s="5" t="s">
        <v>513</v>
      </c>
      <c r="Q39" s="5"/>
      <c r="R39" s="5"/>
      <c r="S39" s="8"/>
      <c r="T39" s="7">
        <v>44905100</v>
      </c>
      <c r="U39" s="9"/>
      <c r="V39" s="10"/>
      <c r="W39" s="11"/>
      <c r="X39" s="45"/>
      <c r="Y39" s="38"/>
      <c r="Z39" s="38"/>
      <c r="AA39" s="1"/>
      <c r="AB39" s="1"/>
      <c r="AC39" s="8"/>
      <c r="AD39" s="8"/>
      <c r="AE39" s="2">
        <f>L39-AD39+AC39</f>
        <v>13683.55</v>
      </c>
      <c r="AF39" s="8">
        <v>0</v>
      </c>
      <c r="AG39" s="8">
        <v>0</v>
      </c>
      <c r="AH39" s="2">
        <f t="shared" ref="AH39:AH40" si="4">AF39+AG39</f>
        <v>0</v>
      </c>
      <c r="AI39" s="3"/>
      <c r="AJ39" s="3"/>
      <c r="AK39" s="3"/>
      <c r="AL39" s="3"/>
      <c r="AM39" s="3"/>
      <c r="AN39" s="3"/>
      <c r="AO39" s="5"/>
      <c r="AP39" s="36"/>
      <c r="AQ39" s="5"/>
      <c r="AR39" s="3"/>
      <c r="AS39" s="9"/>
      <c r="AT39" s="9"/>
      <c r="AU39" s="42">
        <v>42562</v>
      </c>
      <c r="AV39" s="6">
        <v>42591</v>
      </c>
      <c r="AW39" s="7"/>
      <c r="AX39" s="7"/>
      <c r="AY39" s="42">
        <v>42562</v>
      </c>
      <c r="AZ39" s="7"/>
      <c r="BA39" s="7"/>
      <c r="BB39" s="7"/>
      <c r="BC39" s="7"/>
      <c r="BD39" s="8"/>
    </row>
    <row r="40" spans="1:56" ht="75" customHeight="1" x14ac:dyDescent="0.25">
      <c r="A40" s="165" t="s">
        <v>1865</v>
      </c>
      <c r="B40" s="158" t="s">
        <v>1704</v>
      </c>
      <c r="C40" s="5" t="s">
        <v>1037</v>
      </c>
      <c r="D40" s="5" t="s">
        <v>487</v>
      </c>
      <c r="E40" s="5" t="s">
        <v>287</v>
      </c>
      <c r="F40" s="45" t="s">
        <v>1751</v>
      </c>
      <c r="G40" s="5" t="s">
        <v>1717</v>
      </c>
      <c r="H40" s="34" t="s">
        <v>1716</v>
      </c>
      <c r="I40" s="40" t="s">
        <v>1718</v>
      </c>
      <c r="J40" s="40" t="s">
        <v>1719</v>
      </c>
      <c r="K40" s="42">
        <v>42562</v>
      </c>
      <c r="L40" s="68">
        <v>22876.9</v>
      </c>
      <c r="M40" s="87">
        <v>11859</v>
      </c>
      <c r="N40" s="42">
        <v>42562</v>
      </c>
      <c r="O40" s="38">
        <v>42621</v>
      </c>
      <c r="P40" s="5" t="s">
        <v>513</v>
      </c>
      <c r="Q40" s="5"/>
      <c r="R40" s="5"/>
      <c r="S40" s="8"/>
      <c r="T40" s="7">
        <v>44905100</v>
      </c>
      <c r="U40" s="9"/>
      <c r="V40" s="10"/>
      <c r="W40" s="11"/>
      <c r="X40" s="45"/>
      <c r="Y40" s="38"/>
      <c r="Z40" s="38"/>
      <c r="AA40" s="1"/>
      <c r="AB40" s="1"/>
      <c r="AC40" s="8"/>
      <c r="AD40" s="8"/>
      <c r="AE40" s="2">
        <f>L40-AD40+AC40</f>
        <v>22876.9</v>
      </c>
      <c r="AF40" s="8">
        <v>0</v>
      </c>
      <c r="AG40" s="8">
        <v>0</v>
      </c>
      <c r="AH40" s="2">
        <f t="shared" si="4"/>
        <v>0</v>
      </c>
      <c r="AI40" s="3"/>
      <c r="AJ40" s="3"/>
      <c r="AK40" s="3"/>
      <c r="AL40" s="3"/>
      <c r="AM40" s="3"/>
      <c r="AN40" s="3"/>
      <c r="AO40" s="5"/>
      <c r="AP40" s="36"/>
      <c r="AQ40" s="5"/>
      <c r="AR40" s="3"/>
      <c r="AS40" s="9"/>
      <c r="AT40" s="9"/>
      <c r="AU40" s="42">
        <v>42590</v>
      </c>
      <c r="AV40" s="6">
        <v>42619</v>
      </c>
      <c r="AW40" s="7"/>
      <c r="AX40" s="7"/>
      <c r="AY40" s="42">
        <v>42590</v>
      </c>
      <c r="AZ40" s="7"/>
      <c r="BA40" s="7"/>
      <c r="BB40" s="7"/>
      <c r="BC40" s="7"/>
      <c r="BD40" s="8"/>
    </row>
    <row r="41" spans="1:56" ht="30.75" customHeight="1" x14ac:dyDescent="0.25">
      <c r="A41" s="165" t="s">
        <v>1866</v>
      </c>
      <c r="B41" s="158"/>
      <c r="C41" s="5"/>
      <c r="D41" s="5" t="s">
        <v>487</v>
      </c>
      <c r="E41" s="5"/>
      <c r="F41" s="4"/>
      <c r="G41" s="5"/>
      <c r="H41" s="34"/>
      <c r="I41" s="5"/>
      <c r="J41" s="5"/>
      <c r="K41" s="10"/>
      <c r="L41" s="8">
        <f t="shared" ref="L41:AH41" si="5">SUM(L19:L40)</f>
        <v>451225.64</v>
      </c>
      <c r="M41" s="8">
        <f t="shared" si="5"/>
        <v>57954</v>
      </c>
      <c r="N41" s="38">
        <f t="shared" si="5"/>
        <v>254114</v>
      </c>
      <c r="O41" s="38">
        <f t="shared" si="5"/>
        <v>254738</v>
      </c>
      <c r="P41" s="8"/>
      <c r="Q41" s="8">
        <f t="shared" si="5"/>
        <v>0</v>
      </c>
      <c r="R41" s="8">
        <f t="shared" si="5"/>
        <v>0</v>
      </c>
      <c r="S41" s="8">
        <f t="shared" si="5"/>
        <v>0</v>
      </c>
      <c r="T41" s="8">
        <f t="shared" si="5"/>
        <v>168619200</v>
      </c>
      <c r="U41" s="8">
        <f t="shared" si="5"/>
        <v>0</v>
      </c>
      <c r="V41" s="38">
        <f t="shared" si="5"/>
        <v>594615</v>
      </c>
      <c r="W41" s="11">
        <f t="shared" si="5"/>
        <v>153208</v>
      </c>
      <c r="X41" s="8">
        <f t="shared" si="5"/>
        <v>0</v>
      </c>
      <c r="Y41" s="38">
        <f t="shared" si="5"/>
        <v>466597</v>
      </c>
      <c r="Z41" s="38">
        <f t="shared" si="5"/>
        <v>467906</v>
      </c>
      <c r="AA41" s="8">
        <f t="shared" si="5"/>
        <v>0.70264893704657139</v>
      </c>
      <c r="AB41" s="8">
        <f t="shared" si="5"/>
        <v>0</v>
      </c>
      <c r="AC41" s="8">
        <f t="shared" si="5"/>
        <v>97655.8</v>
      </c>
      <c r="AD41" s="8">
        <f t="shared" si="5"/>
        <v>0</v>
      </c>
      <c r="AE41" s="8">
        <f t="shared" si="5"/>
        <v>500053.54000000004</v>
      </c>
      <c r="AF41" s="8">
        <f t="shared" si="5"/>
        <v>191041.27</v>
      </c>
      <c r="AG41" s="8">
        <f>SUM(AG19:AG40)</f>
        <v>75476.17</v>
      </c>
      <c r="AH41" s="8">
        <f t="shared" si="5"/>
        <v>266517.44</v>
      </c>
      <c r="AI41" s="3"/>
      <c r="AJ41" s="3"/>
      <c r="AK41" s="3"/>
      <c r="AL41" s="3"/>
      <c r="AM41" s="3"/>
      <c r="AN41" s="3"/>
      <c r="AO41" s="5"/>
      <c r="AP41" s="36"/>
      <c r="AQ41" s="5"/>
      <c r="AR41" s="3"/>
      <c r="AS41" s="9"/>
      <c r="AT41" s="9"/>
      <c r="AU41" s="6"/>
      <c r="AV41" s="6"/>
      <c r="AW41" s="7"/>
      <c r="AX41" s="7"/>
      <c r="AY41" s="6"/>
      <c r="AZ41" s="7"/>
      <c r="BA41" s="7"/>
      <c r="BB41" s="7"/>
      <c r="BC41" s="7"/>
      <c r="BD41" s="9"/>
    </row>
    <row r="42" spans="1:56" ht="36" customHeight="1" x14ac:dyDescent="0.25">
      <c r="A42" s="164" t="s">
        <v>1867</v>
      </c>
      <c r="B42" s="157" t="s">
        <v>22</v>
      </c>
      <c r="C42" s="32" t="s">
        <v>400</v>
      </c>
      <c r="D42" s="32" t="s">
        <v>23</v>
      </c>
      <c r="E42" s="32" t="s">
        <v>287</v>
      </c>
      <c r="F42" s="32" t="s">
        <v>24</v>
      </c>
      <c r="G42" s="32">
        <v>11083</v>
      </c>
      <c r="H42" s="63" t="s">
        <v>25</v>
      </c>
      <c r="I42" s="32" t="s">
        <v>20</v>
      </c>
      <c r="J42" s="32" t="s">
        <v>396</v>
      </c>
      <c r="K42" s="64">
        <v>41786</v>
      </c>
      <c r="L42" s="65">
        <v>720135.99</v>
      </c>
      <c r="M42" s="32">
        <v>11121</v>
      </c>
      <c r="N42" s="64">
        <v>41512</v>
      </c>
      <c r="O42" s="64">
        <v>41877</v>
      </c>
      <c r="P42" s="32">
        <v>19</v>
      </c>
      <c r="Q42" s="32"/>
      <c r="R42" s="32"/>
      <c r="S42" s="65"/>
      <c r="T42" s="32">
        <v>33903900</v>
      </c>
      <c r="U42" s="40"/>
      <c r="V42" s="10"/>
      <c r="W42" s="11"/>
      <c r="X42" s="9"/>
      <c r="Y42" s="10"/>
      <c r="Z42" s="10"/>
      <c r="AA42" s="1">
        <f>AC42/L42</f>
        <v>0.24950365277535982</v>
      </c>
      <c r="AB42" s="1">
        <v>0</v>
      </c>
      <c r="AC42" s="8">
        <f>SUM(AC43:AC44)</f>
        <v>179676.56</v>
      </c>
      <c r="AD42" s="8">
        <f>SUM(AD43:AD44)</f>
        <v>0</v>
      </c>
      <c r="AE42" s="65">
        <f t="shared" ref="AE42" si="6">L42-AD42+AC42</f>
        <v>899812.55</v>
      </c>
      <c r="AF42" s="65">
        <v>2696610.85</v>
      </c>
      <c r="AG42" s="65">
        <v>0</v>
      </c>
      <c r="AH42" s="65">
        <f>AF42+AG42</f>
        <v>2696610.85</v>
      </c>
      <c r="AI42" s="3"/>
      <c r="AJ42" s="3"/>
      <c r="AK42" s="3"/>
      <c r="AL42" s="3"/>
      <c r="AM42" s="3"/>
      <c r="AN42" s="3"/>
      <c r="AO42" s="5"/>
      <c r="AP42" s="36"/>
      <c r="AQ42" s="5"/>
      <c r="AR42" s="3"/>
      <c r="AS42" s="9" t="s">
        <v>614</v>
      </c>
      <c r="AT42" s="9" t="s">
        <v>615</v>
      </c>
      <c r="AU42" s="6">
        <v>41503</v>
      </c>
      <c r="AV42" s="6">
        <v>41877</v>
      </c>
      <c r="AW42" s="7"/>
      <c r="AX42" s="7"/>
      <c r="AY42" s="6">
        <v>41503</v>
      </c>
      <c r="AZ42" s="7"/>
      <c r="BA42" s="7" t="s">
        <v>388</v>
      </c>
      <c r="BB42" s="7"/>
      <c r="BC42" s="7"/>
      <c r="BD42" s="32"/>
    </row>
    <row r="43" spans="1:56" ht="36" customHeight="1" x14ac:dyDescent="0.25">
      <c r="A43" s="164"/>
      <c r="B43" s="157"/>
      <c r="C43" s="32"/>
      <c r="D43" s="32"/>
      <c r="E43" s="32"/>
      <c r="F43" s="32"/>
      <c r="G43" s="32"/>
      <c r="H43" s="63"/>
      <c r="I43" s="32"/>
      <c r="J43" s="32"/>
      <c r="K43" s="64"/>
      <c r="L43" s="65"/>
      <c r="M43" s="32"/>
      <c r="N43" s="64"/>
      <c r="O43" s="64"/>
      <c r="P43" s="32"/>
      <c r="Q43" s="32"/>
      <c r="R43" s="32"/>
      <c r="S43" s="65"/>
      <c r="T43" s="32"/>
      <c r="U43" s="5" t="s">
        <v>236</v>
      </c>
      <c r="V43" s="10">
        <v>41781</v>
      </c>
      <c r="W43" s="11" t="s">
        <v>401</v>
      </c>
      <c r="X43" s="5" t="s">
        <v>1290</v>
      </c>
      <c r="Y43" s="10"/>
      <c r="Z43" s="10"/>
      <c r="AA43" s="1"/>
      <c r="AB43" s="1"/>
      <c r="AC43" s="8">
        <v>179676.56</v>
      </c>
      <c r="AD43" s="8"/>
      <c r="AE43" s="65"/>
      <c r="AF43" s="65">
        <v>0</v>
      </c>
      <c r="AG43" s="65"/>
      <c r="AH43" s="65">
        <f t="shared" ref="AH43" si="7">AF43+AG43</f>
        <v>0</v>
      </c>
      <c r="AI43" s="3"/>
      <c r="AJ43" s="3"/>
      <c r="AK43" s="3"/>
      <c r="AL43" s="3"/>
      <c r="AM43" s="3"/>
      <c r="AN43" s="3"/>
      <c r="AO43" s="5"/>
      <c r="AP43" s="36"/>
      <c r="AQ43" s="5"/>
      <c r="AR43" s="3"/>
      <c r="AS43" s="9"/>
      <c r="AT43" s="9"/>
      <c r="AU43" s="6"/>
      <c r="AV43" s="6"/>
      <c r="AW43" s="7"/>
      <c r="AX43" s="7"/>
      <c r="AY43" s="6"/>
      <c r="AZ43" s="7"/>
      <c r="BA43" s="7"/>
      <c r="BB43" s="7"/>
      <c r="BC43" s="7"/>
      <c r="BD43" s="32"/>
    </row>
    <row r="44" spans="1:56" ht="36" customHeight="1" x14ac:dyDescent="0.25">
      <c r="A44" s="164"/>
      <c r="B44" s="157"/>
      <c r="C44" s="32"/>
      <c r="D44" s="32"/>
      <c r="E44" s="32"/>
      <c r="F44" s="32"/>
      <c r="G44" s="32"/>
      <c r="H44" s="63"/>
      <c r="I44" s="32"/>
      <c r="J44" s="32"/>
      <c r="K44" s="64"/>
      <c r="L44" s="65"/>
      <c r="M44" s="32"/>
      <c r="N44" s="64"/>
      <c r="O44" s="64"/>
      <c r="P44" s="32"/>
      <c r="Q44" s="32"/>
      <c r="R44" s="32"/>
      <c r="S44" s="65"/>
      <c r="T44" s="32"/>
      <c r="U44" s="5" t="s">
        <v>237</v>
      </c>
      <c r="V44" s="10">
        <v>41863</v>
      </c>
      <c r="W44" s="11">
        <v>11395</v>
      </c>
      <c r="X44" s="5" t="s">
        <v>1291</v>
      </c>
      <c r="Y44" s="10">
        <v>41878</v>
      </c>
      <c r="Z44" s="10">
        <v>42242</v>
      </c>
      <c r="AA44" s="1"/>
      <c r="AB44" s="1"/>
      <c r="AC44" s="8"/>
      <c r="AD44" s="8"/>
      <c r="AE44" s="65"/>
      <c r="AF44" s="65">
        <v>0</v>
      </c>
      <c r="AG44" s="65"/>
      <c r="AH44" s="65">
        <f>AF44+AG44</f>
        <v>0</v>
      </c>
      <c r="AI44" s="3"/>
      <c r="AJ44" s="3"/>
      <c r="AK44" s="3"/>
      <c r="AL44" s="3"/>
      <c r="AM44" s="3"/>
      <c r="AN44" s="3"/>
      <c r="AO44" s="5"/>
      <c r="AP44" s="36"/>
      <c r="AQ44" s="5"/>
      <c r="AR44" s="3"/>
      <c r="AS44" s="9"/>
      <c r="AT44" s="9"/>
      <c r="AU44" s="6">
        <v>41878</v>
      </c>
      <c r="AV44" s="6">
        <v>42242</v>
      </c>
      <c r="AW44" s="7"/>
      <c r="AX44" s="7"/>
      <c r="AY44" s="6"/>
      <c r="AZ44" s="7"/>
      <c r="BA44" s="7"/>
      <c r="BB44" s="7"/>
      <c r="BC44" s="7"/>
      <c r="BD44" s="32"/>
    </row>
    <row r="45" spans="1:56" ht="36" customHeight="1" x14ac:dyDescent="0.25">
      <c r="A45" s="164"/>
      <c r="B45" s="157"/>
      <c r="C45" s="32"/>
      <c r="D45" s="32"/>
      <c r="E45" s="32"/>
      <c r="F45" s="32"/>
      <c r="G45" s="32"/>
      <c r="H45" s="63"/>
      <c r="I45" s="32"/>
      <c r="J45" s="32"/>
      <c r="K45" s="64"/>
      <c r="L45" s="65"/>
      <c r="M45" s="32"/>
      <c r="N45" s="64"/>
      <c r="O45" s="64"/>
      <c r="P45" s="32"/>
      <c r="Q45" s="32"/>
      <c r="R45" s="32"/>
      <c r="S45" s="65"/>
      <c r="T45" s="32"/>
      <c r="U45" s="5" t="s">
        <v>982</v>
      </c>
      <c r="V45" s="10">
        <v>42240</v>
      </c>
      <c r="W45" s="11">
        <v>11630</v>
      </c>
      <c r="X45" s="5" t="s">
        <v>1291</v>
      </c>
      <c r="Y45" s="10">
        <v>42243</v>
      </c>
      <c r="Z45" s="10">
        <v>42607</v>
      </c>
      <c r="AA45" s="1"/>
      <c r="AB45" s="1"/>
      <c r="AC45" s="8"/>
      <c r="AD45" s="8"/>
      <c r="AE45" s="65"/>
      <c r="AF45" s="65"/>
      <c r="AG45" s="65"/>
      <c r="AH45" s="65"/>
      <c r="AI45" s="3"/>
      <c r="AJ45" s="3"/>
      <c r="AK45" s="3"/>
      <c r="AL45" s="3"/>
      <c r="AM45" s="3"/>
      <c r="AN45" s="3"/>
      <c r="AO45" s="5"/>
      <c r="AP45" s="36"/>
      <c r="AQ45" s="5"/>
      <c r="AR45" s="3"/>
      <c r="AS45" s="9"/>
      <c r="AT45" s="9"/>
      <c r="AU45" s="6">
        <v>42243</v>
      </c>
      <c r="AV45" s="6">
        <v>42607</v>
      </c>
      <c r="AW45" s="7"/>
      <c r="AX45" s="7"/>
      <c r="AY45" s="6"/>
      <c r="AZ45" s="7"/>
      <c r="BA45" s="7"/>
      <c r="BB45" s="7"/>
      <c r="BC45" s="7"/>
      <c r="BD45" s="32"/>
    </row>
    <row r="46" spans="1:56" ht="36" customHeight="1" x14ac:dyDescent="0.25">
      <c r="A46" s="164" t="s">
        <v>1868</v>
      </c>
      <c r="B46" s="157" t="s">
        <v>1814</v>
      </c>
      <c r="C46" s="32" t="s">
        <v>154</v>
      </c>
      <c r="D46" s="32" t="s">
        <v>507</v>
      </c>
      <c r="E46" s="32"/>
      <c r="F46" s="32" t="s">
        <v>1763</v>
      </c>
      <c r="G46" s="32" t="s">
        <v>1815</v>
      </c>
      <c r="H46" s="32" t="s">
        <v>1764</v>
      </c>
      <c r="I46" s="32" t="s">
        <v>1220</v>
      </c>
      <c r="J46" s="32" t="s">
        <v>1439</v>
      </c>
      <c r="K46" s="64">
        <v>41722</v>
      </c>
      <c r="L46" s="65">
        <v>65849.679999999993</v>
      </c>
      <c r="M46" s="32" t="s">
        <v>1816</v>
      </c>
      <c r="N46" s="64">
        <v>41779</v>
      </c>
      <c r="O46" s="64">
        <v>41868</v>
      </c>
      <c r="P46" s="32" t="s">
        <v>513</v>
      </c>
      <c r="Q46" s="32"/>
      <c r="R46" s="32"/>
      <c r="S46" s="65"/>
      <c r="T46" s="32" t="s">
        <v>516</v>
      </c>
      <c r="U46" s="5"/>
      <c r="V46" s="10"/>
      <c r="W46" s="11"/>
      <c r="X46" s="5"/>
      <c r="Y46" s="10"/>
      <c r="Z46" s="10"/>
      <c r="AA46" s="1">
        <f>AC46/L46</f>
        <v>0.24272783102362838</v>
      </c>
      <c r="AB46" s="1">
        <v>0</v>
      </c>
      <c r="AC46" s="8">
        <f>SUM(AC47:AC57)</f>
        <v>15983.55</v>
      </c>
      <c r="AD46" s="8"/>
      <c r="AE46" s="65"/>
      <c r="AF46" s="65"/>
      <c r="AG46" s="65"/>
      <c r="AH46" s="65"/>
      <c r="AI46" s="3"/>
      <c r="AJ46" s="3"/>
      <c r="AK46" s="3"/>
      <c r="AL46" s="3"/>
      <c r="AM46" s="3"/>
      <c r="AN46" s="3"/>
      <c r="AO46" s="5"/>
      <c r="AP46" s="36"/>
      <c r="AQ46" s="5"/>
      <c r="AR46" s="3"/>
      <c r="AS46" s="9"/>
      <c r="AT46" s="9"/>
      <c r="AU46" s="6">
        <v>41779</v>
      </c>
      <c r="AV46" s="6">
        <v>42569</v>
      </c>
      <c r="AW46" s="7"/>
      <c r="AX46" s="7"/>
      <c r="AY46" s="6">
        <v>41779</v>
      </c>
      <c r="AZ46" s="7"/>
      <c r="BA46" s="7"/>
      <c r="BB46" s="7"/>
      <c r="BC46" s="7"/>
      <c r="BD46" s="5"/>
    </row>
    <row r="47" spans="1:56" ht="36" customHeight="1" x14ac:dyDescent="0.25">
      <c r="A47" s="164"/>
      <c r="B47" s="157"/>
      <c r="C47" s="32"/>
      <c r="D47" s="32"/>
      <c r="E47" s="32"/>
      <c r="F47" s="32"/>
      <c r="G47" s="32"/>
      <c r="H47" s="32"/>
      <c r="I47" s="32"/>
      <c r="J47" s="32"/>
      <c r="K47" s="64"/>
      <c r="L47" s="65"/>
      <c r="M47" s="32"/>
      <c r="N47" s="64"/>
      <c r="O47" s="64"/>
      <c r="P47" s="32"/>
      <c r="Q47" s="32"/>
      <c r="R47" s="32"/>
      <c r="S47" s="65"/>
      <c r="T47" s="32"/>
      <c r="U47" s="5" t="s">
        <v>1818</v>
      </c>
      <c r="V47" s="10">
        <v>41837</v>
      </c>
      <c r="W47" s="11">
        <v>11361</v>
      </c>
      <c r="X47" s="5" t="s">
        <v>1817</v>
      </c>
      <c r="Y47" s="10">
        <v>41869</v>
      </c>
      <c r="Z47" s="10">
        <v>41898</v>
      </c>
      <c r="AA47" s="1"/>
      <c r="AB47" s="1"/>
      <c r="AC47" s="8"/>
      <c r="AD47" s="8"/>
      <c r="AE47" s="65"/>
      <c r="AF47" s="65"/>
      <c r="AG47" s="65"/>
      <c r="AH47" s="65"/>
      <c r="AI47" s="3"/>
      <c r="AJ47" s="3"/>
      <c r="AK47" s="3"/>
      <c r="AL47" s="3"/>
      <c r="AM47" s="3"/>
      <c r="AN47" s="3"/>
      <c r="AO47" s="5"/>
      <c r="AP47" s="36"/>
      <c r="AQ47" s="5"/>
      <c r="AR47" s="3"/>
      <c r="AS47" s="9"/>
      <c r="AT47" s="9"/>
      <c r="AU47" s="6">
        <v>41839</v>
      </c>
      <c r="AV47" s="6">
        <v>41898</v>
      </c>
      <c r="AW47" s="7"/>
      <c r="AX47" s="7"/>
      <c r="AY47" s="6"/>
      <c r="AZ47" s="7"/>
      <c r="BA47" s="7"/>
      <c r="BB47" s="7"/>
      <c r="BC47" s="7"/>
      <c r="BD47" s="5"/>
    </row>
    <row r="48" spans="1:56" ht="36" customHeight="1" x14ac:dyDescent="0.25">
      <c r="A48" s="164"/>
      <c r="B48" s="157"/>
      <c r="C48" s="32"/>
      <c r="D48" s="32"/>
      <c r="E48" s="32"/>
      <c r="F48" s="32"/>
      <c r="G48" s="32"/>
      <c r="H48" s="32"/>
      <c r="I48" s="32"/>
      <c r="J48" s="32"/>
      <c r="K48" s="64"/>
      <c r="L48" s="65"/>
      <c r="M48" s="32"/>
      <c r="N48" s="64"/>
      <c r="O48" s="64"/>
      <c r="P48" s="32"/>
      <c r="Q48" s="32"/>
      <c r="R48" s="32"/>
      <c r="S48" s="65"/>
      <c r="T48" s="32"/>
      <c r="U48" s="5" t="s">
        <v>1819</v>
      </c>
      <c r="V48" s="10">
        <v>41863</v>
      </c>
      <c r="W48" s="11">
        <v>11370</v>
      </c>
      <c r="X48" s="45" t="s">
        <v>1820</v>
      </c>
      <c r="Y48" s="10"/>
      <c r="Z48" s="10"/>
      <c r="AA48" s="1"/>
      <c r="AB48" s="1"/>
      <c r="AC48" s="8">
        <v>15983.55</v>
      </c>
      <c r="AD48" s="8"/>
      <c r="AE48" s="65"/>
      <c r="AF48" s="65"/>
      <c r="AG48" s="65"/>
      <c r="AH48" s="65"/>
      <c r="AI48" s="3"/>
      <c r="AJ48" s="3"/>
      <c r="AK48" s="3"/>
      <c r="AL48" s="3"/>
      <c r="AM48" s="3"/>
      <c r="AN48" s="3"/>
      <c r="AO48" s="5"/>
      <c r="AP48" s="36"/>
      <c r="AQ48" s="5"/>
      <c r="AR48" s="3"/>
      <c r="AS48" s="9"/>
      <c r="AT48" s="9"/>
      <c r="AU48" s="6"/>
      <c r="AV48" s="6"/>
      <c r="AW48" s="7"/>
      <c r="AX48" s="7"/>
      <c r="AY48" s="6"/>
      <c r="AZ48" s="7"/>
      <c r="BA48" s="7"/>
      <c r="BB48" s="7"/>
      <c r="BC48" s="7"/>
      <c r="BD48" s="5"/>
    </row>
    <row r="49" spans="1:56" ht="36" customHeight="1" x14ac:dyDescent="0.25">
      <c r="A49" s="164"/>
      <c r="B49" s="157"/>
      <c r="C49" s="32"/>
      <c r="D49" s="32"/>
      <c r="E49" s="32"/>
      <c r="F49" s="32"/>
      <c r="G49" s="32"/>
      <c r="H49" s="32"/>
      <c r="I49" s="32"/>
      <c r="J49" s="32"/>
      <c r="K49" s="64"/>
      <c r="L49" s="65"/>
      <c r="M49" s="32"/>
      <c r="N49" s="64"/>
      <c r="O49" s="64"/>
      <c r="P49" s="32"/>
      <c r="Q49" s="32"/>
      <c r="R49" s="32"/>
      <c r="S49" s="65"/>
      <c r="T49" s="32"/>
      <c r="U49" s="5" t="s">
        <v>1821</v>
      </c>
      <c r="V49" s="10">
        <v>41892</v>
      </c>
      <c r="W49" s="11">
        <v>11408</v>
      </c>
      <c r="X49" s="5" t="s">
        <v>1817</v>
      </c>
      <c r="Y49" s="10">
        <v>41899</v>
      </c>
      <c r="Z49" s="10">
        <v>41928</v>
      </c>
      <c r="AA49" s="1"/>
      <c r="AB49" s="1"/>
      <c r="AC49" s="8"/>
      <c r="AD49" s="8"/>
      <c r="AE49" s="65"/>
      <c r="AF49" s="65"/>
      <c r="AG49" s="65"/>
      <c r="AH49" s="65"/>
      <c r="AI49" s="3"/>
      <c r="AJ49" s="3"/>
      <c r="AK49" s="3"/>
      <c r="AL49" s="3"/>
      <c r="AM49" s="3"/>
      <c r="AN49" s="3"/>
      <c r="AO49" s="5"/>
      <c r="AP49" s="36"/>
      <c r="AQ49" s="5"/>
      <c r="AR49" s="3"/>
      <c r="AS49" s="9"/>
      <c r="AT49" s="9"/>
      <c r="AU49" s="6">
        <v>42630</v>
      </c>
      <c r="AV49" s="6">
        <v>41928</v>
      </c>
      <c r="AW49" s="7"/>
      <c r="AX49" s="7"/>
      <c r="AY49" s="6"/>
      <c r="AZ49" s="7"/>
      <c r="BA49" s="7"/>
      <c r="BB49" s="7"/>
      <c r="BC49" s="7"/>
      <c r="BD49" s="5"/>
    </row>
    <row r="50" spans="1:56" ht="36" customHeight="1" x14ac:dyDescent="0.25">
      <c r="A50" s="164"/>
      <c r="B50" s="157"/>
      <c r="C50" s="32"/>
      <c r="D50" s="32"/>
      <c r="E50" s="32"/>
      <c r="F50" s="32"/>
      <c r="G50" s="32"/>
      <c r="H50" s="32"/>
      <c r="I50" s="32"/>
      <c r="J50" s="32"/>
      <c r="K50" s="64"/>
      <c r="L50" s="65"/>
      <c r="M50" s="32"/>
      <c r="N50" s="64"/>
      <c r="O50" s="64"/>
      <c r="P50" s="32"/>
      <c r="Q50" s="32"/>
      <c r="R50" s="32"/>
      <c r="S50" s="65"/>
      <c r="T50" s="32"/>
      <c r="U50" s="5" t="s">
        <v>1822</v>
      </c>
      <c r="V50" s="10">
        <v>41927</v>
      </c>
      <c r="W50" s="44">
        <v>11451</v>
      </c>
      <c r="X50" s="5" t="s">
        <v>1817</v>
      </c>
      <c r="Y50" s="10">
        <v>41929</v>
      </c>
      <c r="Z50" s="10">
        <v>42019</v>
      </c>
      <c r="AA50" s="1"/>
      <c r="AB50" s="1"/>
      <c r="AC50" s="8"/>
      <c r="AD50" s="8"/>
      <c r="AE50" s="65"/>
      <c r="AF50" s="65"/>
      <c r="AG50" s="65"/>
      <c r="AH50" s="65"/>
      <c r="AI50" s="3"/>
      <c r="AJ50" s="3"/>
      <c r="AK50" s="3"/>
      <c r="AL50" s="3"/>
      <c r="AM50" s="3"/>
      <c r="AN50" s="3"/>
      <c r="AO50" s="5"/>
      <c r="AP50" s="36"/>
      <c r="AQ50" s="5"/>
      <c r="AR50" s="3"/>
      <c r="AS50" s="9"/>
      <c r="AT50" s="9"/>
      <c r="AU50" s="6">
        <v>41926</v>
      </c>
      <c r="AV50" s="6">
        <v>41989</v>
      </c>
      <c r="AW50" s="7"/>
      <c r="AX50" s="7"/>
      <c r="AY50" s="6"/>
      <c r="AZ50" s="7"/>
      <c r="BA50" s="7"/>
      <c r="BB50" s="7"/>
      <c r="BC50" s="7"/>
      <c r="BD50" s="118" t="s">
        <v>1824</v>
      </c>
    </row>
    <row r="51" spans="1:56" ht="36" customHeight="1" x14ac:dyDescent="0.25">
      <c r="A51" s="164"/>
      <c r="B51" s="157"/>
      <c r="C51" s="32"/>
      <c r="D51" s="32"/>
      <c r="E51" s="32"/>
      <c r="F51" s="32"/>
      <c r="G51" s="32"/>
      <c r="H51" s="32"/>
      <c r="I51" s="32"/>
      <c r="J51" s="32"/>
      <c r="K51" s="64"/>
      <c r="L51" s="65"/>
      <c r="M51" s="32"/>
      <c r="N51" s="64"/>
      <c r="O51" s="64"/>
      <c r="P51" s="32"/>
      <c r="Q51" s="32"/>
      <c r="R51" s="32"/>
      <c r="S51" s="65"/>
      <c r="T51" s="32"/>
      <c r="U51" s="5" t="s">
        <v>1823</v>
      </c>
      <c r="V51" s="10">
        <v>41989</v>
      </c>
      <c r="W51" s="11">
        <v>11464</v>
      </c>
      <c r="X51" s="5" t="s">
        <v>1817</v>
      </c>
      <c r="Y51" s="10">
        <v>42020</v>
      </c>
      <c r="Z51" s="10">
        <v>42109</v>
      </c>
      <c r="AA51" s="1"/>
      <c r="AB51" s="1"/>
      <c r="AC51" s="8"/>
      <c r="AD51" s="8"/>
      <c r="AE51" s="65"/>
      <c r="AF51" s="65"/>
      <c r="AG51" s="65"/>
      <c r="AH51" s="65"/>
      <c r="AI51" s="3"/>
      <c r="AJ51" s="3"/>
      <c r="AK51" s="3"/>
      <c r="AL51" s="3"/>
      <c r="AM51" s="3"/>
      <c r="AN51" s="3"/>
      <c r="AO51" s="5"/>
      <c r="AP51" s="36"/>
      <c r="AQ51" s="5"/>
      <c r="AR51" s="3"/>
      <c r="AS51" s="9"/>
      <c r="AT51" s="9"/>
      <c r="AU51" s="6"/>
      <c r="AV51" s="6"/>
      <c r="AW51" s="7"/>
      <c r="AX51" s="7"/>
      <c r="AY51" s="6"/>
      <c r="AZ51" s="7"/>
      <c r="BA51" s="7"/>
      <c r="BB51" s="7"/>
      <c r="BC51" s="7"/>
      <c r="BD51" s="5"/>
    </row>
    <row r="52" spans="1:56" ht="36" customHeight="1" x14ac:dyDescent="0.25">
      <c r="A52" s="164"/>
      <c r="B52" s="157"/>
      <c r="C52" s="32"/>
      <c r="D52" s="32"/>
      <c r="E52" s="32"/>
      <c r="F52" s="32"/>
      <c r="G52" s="32"/>
      <c r="H52" s="32"/>
      <c r="I52" s="32"/>
      <c r="J52" s="32"/>
      <c r="K52" s="64"/>
      <c r="L52" s="65"/>
      <c r="M52" s="32"/>
      <c r="N52" s="64"/>
      <c r="O52" s="64"/>
      <c r="P52" s="32"/>
      <c r="Q52" s="32"/>
      <c r="R52" s="32"/>
      <c r="S52" s="65"/>
      <c r="T52" s="32"/>
      <c r="U52" s="5" t="s">
        <v>1825</v>
      </c>
      <c r="V52" s="10">
        <v>42475</v>
      </c>
      <c r="W52" s="11">
        <v>11537</v>
      </c>
      <c r="X52" s="5" t="s">
        <v>1817</v>
      </c>
      <c r="Y52" s="10">
        <v>42110</v>
      </c>
      <c r="Z52" s="10">
        <v>42199</v>
      </c>
      <c r="AA52" s="1"/>
      <c r="AB52" s="1"/>
      <c r="AC52" s="8"/>
      <c r="AD52" s="8"/>
      <c r="AE52" s="65"/>
      <c r="AF52" s="65"/>
      <c r="AG52" s="65"/>
      <c r="AH52" s="65"/>
      <c r="AI52" s="3"/>
      <c r="AJ52" s="3"/>
      <c r="AK52" s="3"/>
      <c r="AL52" s="3"/>
      <c r="AM52" s="3"/>
      <c r="AN52" s="3"/>
      <c r="AO52" s="5"/>
      <c r="AP52" s="36"/>
      <c r="AQ52" s="5"/>
      <c r="AR52" s="3"/>
      <c r="AS52" s="9"/>
      <c r="AT52" s="9"/>
      <c r="AU52" s="6"/>
      <c r="AV52" s="6"/>
      <c r="AW52" s="7"/>
      <c r="AX52" s="7"/>
      <c r="AY52" s="6"/>
      <c r="AZ52" s="7"/>
      <c r="BA52" s="7"/>
      <c r="BB52" s="7"/>
      <c r="BC52" s="7"/>
      <c r="BD52" s="5"/>
    </row>
    <row r="53" spans="1:56" ht="36" customHeight="1" x14ac:dyDescent="0.25">
      <c r="A53" s="164"/>
      <c r="B53" s="157"/>
      <c r="C53" s="32"/>
      <c r="D53" s="32"/>
      <c r="E53" s="32"/>
      <c r="F53" s="32"/>
      <c r="G53" s="32"/>
      <c r="H53" s="32"/>
      <c r="I53" s="32"/>
      <c r="J53" s="32"/>
      <c r="K53" s="64"/>
      <c r="L53" s="65"/>
      <c r="M53" s="32"/>
      <c r="N53" s="64"/>
      <c r="O53" s="64"/>
      <c r="P53" s="32"/>
      <c r="Q53" s="32"/>
      <c r="R53" s="32"/>
      <c r="S53" s="65"/>
      <c r="T53" s="32"/>
      <c r="U53" s="5" t="s">
        <v>1826</v>
      </c>
      <c r="V53" s="10">
        <v>42195</v>
      </c>
      <c r="W53" s="11">
        <v>11606</v>
      </c>
      <c r="X53" s="5" t="s">
        <v>1817</v>
      </c>
      <c r="Y53" s="10">
        <v>42200</v>
      </c>
      <c r="Z53" s="10">
        <v>42289</v>
      </c>
      <c r="AA53" s="1"/>
      <c r="AB53" s="1"/>
      <c r="AC53" s="8"/>
      <c r="AD53" s="8"/>
      <c r="AE53" s="65"/>
      <c r="AF53" s="65"/>
      <c r="AG53" s="65"/>
      <c r="AH53" s="65"/>
      <c r="AI53" s="3"/>
      <c r="AJ53" s="3"/>
      <c r="AK53" s="3"/>
      <c r="AL53" s="3"/>
      <c r="AM53" s="3"/>
      <c r="AN53" s="3"/>
      <c r="AO53" s="5"/>
      <c r="AP53" s="36"/>
      <c r="AQ53" s="5"/>
      <c r="AR53" s="3"/>
      <c r="AS53" s="9"/>
      <c r="AT53" s="9"/>
      <c r="AU53" s="6"/>
      <c r="AV53" s="6"/>
      <c r="AW53" s="7"/>
      <c r="AX53" s="7"/>
      <c r="AY53" s="6"/>
      <c r="AZ53" s="7"/>
      <c r="BA53" s="7"/>
      <c r="BB53" s="7"/>
      <c r="BC53" s="7"/>
      <c r="BD53" s="118" t="s">
        <v>1828</v>
      </c>
    </row>
    <row r="54" spans="1:56" ht="36" customHeight="1" x14ac:dyDescent="0.25">
      <c r="A54" s="164"/>
      <c r="B54" s="157"/>
      <c r="C54" s="32"/>
      <c r="D54" s="32"/>
      <c r="E54" s="32"/>
      <c r="F54" s="32"/>
      <c r="G54" s="32"/>
      <c r="H54" s="32"/>
      <c r="I54" s="32"/>
      <c r="J54" s="32"/>
      <c r="K54" s="64"/>
      <c r="L54" s="65"/>
      <c r="M54" s="32"/>
      <c r="N54" s="64"/>
      <c r="O54" s="64"/>
      <c r="P54" s="32"/>
      <c r="Q54" s="32"/>
      <c r="R54" s="32"/>
      <c r="S54" s="65"/>
      <c r="T54" s="32"/>
      <c r="U54" s="5" t="s">
        <v>1827</v>
      </c>
      <c r="V54" s="10">
        <v>42286</v>
      </c>
      <c r="W54" s="11">
        <v>11807</v>
      </c>
      <c r="X54" s="5" t="s">
        <v>1817</v>
      </c>
      <c r="Y54" s="10">
        <v>42290</v>
      </c>
      <c r="Z54" s="10">
        <v>42379</v>
      </c>
      <c r="AA54" s="1"/>
      <c r="AB54" s="1"/>
      <c r="AC54" s="8"/>
      <c r="AD54" s="8"/>
      <c r="AE54" s="65"/>
      <c r="AF54" s="65"/>
      <c r="AG54" s="65"/>
      <c r="AH54" s="65"/>
      <c r="AI54" s="3"/>
      <c r="AJ54" s="3"/>
      <c r="AK54" s="3"/>
      <c r="AL54" s="3"/>
      <c r="AM54" s="3"/>
      <c r="AN54" s="3"/>
      <c r="AO54" s="5"/>
      <c r="AP54" s="36"/>
      <c r="AQ54" s="5"/>
      <c r="AR54" s="3"/>
      <c r="AS54" s="9"/>
      <c r="AT54" s="9"/>
      <c r="AU54" s="6"/>
      <c r="AV54" s="6"/>
      <c r="AW54" s="7"/>
      <c r="AX54" s="7"/>
      <c r="AY54" s="6"/>
      <c r="AZ54" s="7"/>
      <c r="BA54" s="7"/>
      <c r="BB54" s="7"/>
      <c r="BC54" s="7"/>
      <c r="BD54" s="5"/>
    </row>
    <row r="55" spans="1:56" ht="36" customHeight="1" x14ac:dyDescent="0.25">
      <c r="A55" s="164"/>
      <c r="B55" s="157"/>
      <c r="C55" s="32"/>
      <c r="D55" s="32"/>
      <c r="E55" s="32"/>
      <c r="F55" s="32"/>
      <c r="G55" s="32"/>
      <c r="H55" s="32"/>
      <c r="I55" s="32"/>
      <c r="J55" s="32"/>
      <c r="K55" s="64"/>
      <c r="L55" s="65"/>
      <c r="M55" s="32"/>
      <c r="N55" s="64"/>
      <c r="O55" s="64"/>
      <c r="P55" s="32"/>
      <c r="Q55" s="32"/>
      <c r="R55" s="32"/>
      <c r="S55" s="65"/>
      <c r="T55" s="32"/>
      <c r="U55" s="5" t="s">
        <v>1827</v>
      </c>
      <c r="V55" s="10" t="s">
        <v>1829</v>
      </c>
      <c r="W55" s="11">
        <v>11807</v>
      </c>
      <c r="X55" s="5" t="s">
        <v>1817</v>
      </c>
      <c r="Y55" s="10">
        <v>42380</v>
      </c>
      <c r="Z55" s="10">
        <v>42469</v>
      </c>
      <c r="AA55" s="1"/>
      <c r="AB55" s="1"/>
      <c r="AC55" s="8"/>
      <c r="AD55" s="8"/>
      <c r="AE55" s="65"/>
      <c r="AF55" s="65"/>
      <c r="AG55" s="65"/>
      <c r="AH55" s="65"/>
      <c r="AI55" s="3"/>
      <c r="AJ55" s="3"/>
      <c r="AK55" s="3"/>
      <c r="AL55" s="3"/>
      <c r="AM55" s="3"/>
      <c r="AN55" s="3"/>
      <c r="AO55" s="5"/>
      <c r="AP55" s="36"/>
      <c r="AQ55" s="5"/>
      <c r="AR55" s="3"/>
      <c r="AS55" s="9"/>
      <c r="AT55" s="9"/>
      <c r="AU55" s="6"/>
      <c r="AV55" s="6"/>
      <c r="AW55" s="7"/>
      <c r="AX55" s="7"/>
      <c r="AY55" s="6"/>
      <c r="AZ55" s="7"/>
      <c r="BA55" s="7"/>
      <c r="BB55" s="7"/>
      <c r="BC55" s="7"/>
      <c r="BD55" s="5"/>
    </row>
    <row r="56" spans="1:56" ht="36" customHeight="1" x14ac:dyDescent="0.25">
      <c r="A56" s="164"/>
      <c r="B56" s="157"/>
      <c r="C56" s="32"/>
      <c r="D56" s="32"/>
      <c r="E56" s="32"/>
      <c r="F56" s="32"/>
      <c r="G56" s="32"/>
      <c r="H56" s="32"/>
      <c r="I56" s="32"/>
      <c r="J56" s="32"/>
      <c r="K56" s="64"/>
      <c r="L56" s="65"/>
      <c r="M56" s="32"/>
      <c r="N56" s="64"/>
      <c r="O56" s="64"/>
      <c r="P56" s="32"/>
      <c r="Q56" s="32"/>
      <c r="R56" s="32"/>
      <c r="S56" s="65"/>
      <c r="T56" s="32"/>
      <c r="U56" s="5" t="s">
        <v>1830</v>
      </c>
      <c r="V56" s="10">
        <v>42468</v>
      </c>
      <c r="W56" s="11">
        <v>11811</v>
      </c>
      <c r="X56" s="5" t="s">
        <v>1817</v>
      </c>
      <c r="Y56" s="10">
        <v>42104</v>
      </c>
      <c r="Z56" s="10">
        <v>42559</v>
      </c>
      <c r="AA56" s="1"/>
      <c r="AB56" s="1"/>
      <c r="AC56" s="8"/>
      <c r="AD56" s="8"/>
      <c r="AE56" s="65"/>
      <c r="AF56" s="65"/>
      <c r="AG56" s="65"/>
      <c r="AH56" s="65"/>
      <c r="AI56" s="3"/>
      <c r="AJ56" s="3"/>
      <c r="AK56" s="3"/>
      <c r="AL56" s="3"/>
      <c r="AM56" s="3"/>
      <c r="AN56" s="3"/>
      <c r="AO56" s="5"/>
      <c r="AP56" s="36"/>
      <c r="AQ56" s="5"/>
      <c r="AR56" s="3"/>
      <c r="AS56" s="9"/>
      <c r="AT56" s="9"/>
      <c r="AU56" s="6"/>
      <c r="AV56" s="6"/>
      <c r="AW56" s="7"/>
      <c r="AX56" s="7"/>
      <c r="AY56" s="6"/>
      <c r="AZ56" s="7"/>
      <c r="BA56" s="7"/>
      <c r="BB56" s="7"/>
      <c r="BC56" s="7"/>
      <c r="BD56" s="5"/>
    </row>
    <row r="57" spans="1:56" ht="36" customHeight="1" x14ac:dyDescent="0.25">
      <c r="A57" s="164"/>
      <c r="B57" s="157"/>
      <c r="C57" s="32"/>
      <c r="D57" s="32"/>
      <c r="E57" s="32"/>
      <c r="F57" s="32"/>
      <c r="G57" s="32"/>
      <c r="H57" s="32"/>
      <c r="I57" s="32"/>
      <c r="J57" s="32"/>
      <c r="K57" s="64"/>
      <c r="L57" s="65"/>
      <c r="M57" s="32"/>
      <c r="N57" s="64"/>
      <c r="O57" s="64"/>
      <c r="P57" s="32"/>
      <c r="Q57" s="32"/>
      <c r="R57" s="32"/>
      <c r="S57" s="65"/>
      <c r="T57" s="32"/>
      <c r="U57" s="5" t="s">
        <v>1831</v>
      </c>
      <c r="V57" s="10">
        <v>42559</v>
      </c>
      <c r="W57" s="11">
        <v>11881</v>
      </c>
      <c r="X57" s="5" t="s">
        <v>1817</v>
      </c>
      <c r="Y57" s="10">
        <v>42560</v>
      </c>
      <c r="Z57" s="10">
        <v>42649</v>
      </c>
      <c r="AA57" s="1"/>
      <c r="AB57" s="1"/>
      <c r="AC57" s="8"/>
      <c r="AD57" s="8"/>
      <c r="AE57" s="65"/>
      <c r="AF57" s="65"/>
      <c r="AG57" s="65"/>
      <c r="AH57" s="65"/>
      <c r="AI57" s="3"/>
      <c r="AJ57" s="3"/>
      <c r="AK57" s="3"/>
      <c r="AL57" s="3"/>
      <c r="AM57" s="3"/>
      <c r="AN57" s="3"/>
      <c r="AO57" s="5"/>
      <c r="AP57" s="36"/>
      <c r="AQ57" s="5"/>
      <c r="AR57" s="3"/>
      <c r="AS57" s="9"/>
      <c r="AT57" s="9"/>
      <c r="AU57" s="6"/>
      <c r="AV57" s="6"/>
      <c r="AW57" s="7"/>
      <c r="AX57" s="7"/>
      <c r="AY57" s="6"/>
      <c r="AZ57" s="7"/>
      <c r="BA57" s="7"/>
      <c r="BB57" s="7"/>
      <c r="BC57" s="7"/>
      <c r="BD57" s="5"/>
    </row>
    <row r="58" spans="1:56" ht="32.25" customHeight="1" x14ac:dyDescent="0.25">
      <c r="A58" s="164" t="s">
        <v>1869</v>
      </c>
      <c r="B58" s="157" t="s">
        <v>407</v>
      </c>
      <c r="C58" s="32" t="s">
        <v>31</v>
      </c>
      <c r="D58" s="32" t="s">
        <v>31</v>
      </c>
      <c r="E58" s="32" t="s">
        <v>287</v>
      </c>
      <c r="F58" s="32" t="s">
        <v>32</v>
      </c>
      <c r="G58" s="32">
        <v>11241</v>
      </c>
      <c r="H58" s="32" t="s">
        <v>33</v>
      </c>
      <c r="I58" s="32" t="s">
        <v>34</v>
      </c>
      <c r="J58" s="32" t="s">
        <v>408</v>
      </c>
      <c r="K58" s="64">
        <v>41738</v>
      </c>
      <c r="L58" s="65">
        <v>283038.82</v>
      </c>
      <c r="M58" s="32">
        <v>11287</v>
      </c>
      <c r="N58" s="64">
        <v>41740</v>
      </c>
      <c r="O58" s="64">
        <v>42104</v>
      </c>
      <c r="P58" s="32">
        <v>1</v>
      </c>
      <c r="Q58" s="32"/>
      <c r="R58" s="32"/>
      <c r="S58" s="65"/>
      <c r="T58" s="32">
        <v>33903900</v>
      </c>
      <c r="U58" s="5"/>
      <c r="V58" s="10"/>
      <c r="W58" s="11"/>
      <c r="X58" s="9"/>
      <c r="Y58" s="38"/>
      <c r="Z58" s="38"/>
      <c r="AA58" s="1">
        <f>AC58/L58</f>
        <v>0.24943691469601237</v>
      </c>
      <c r="AB58" s="1">
        <v>0</v>
      </c>
      <c r="AC58" s="8">
        <f>SUM(AC59)</f>
        <v>70600.33</v>
      </c>
      <c r="AD58" s="8">
        <f>SUM(AD59)</f>
        <v>0</v>
      </c>
      <c r="AE58" s="65">
        <f>L58-AD58+AC58</f>
        <v>353639.15</v>
      </c>
      <c r="AF58" s="65">
        <v>385913.23</v>
      </c>
      <c r="AG58" s="65">
        <v>212601.35</v>
      </c>
      <c r="AH58" s="65">
        <f>AF58+AG58</f>
        <v>598514.57999999996</v>
      </c>
      <c r="AI58" s="3"/>
      <c r="AJ58" s="3"/>
      <c r="AK58" s="3"/>
      <c r="AL58" s="3"/>
      <c r="AM58" s="3"/>
      <c r="AN58" s="3"/>
      <c r="AO58" s="5"/>
      <c r="AP58" s="36"/>
      <c r="AQ58" s="5"/>
      <c r="AR58" s="3"/>
      <c r="AS58" s="9" t="s">
        <v>614</v>
      </c>
      <c r="AT58" s="9" t="s">
        <v>615</v>
      </c>
      <c r="AU58" s="6">
        <v>41740</v>
      </c>
      <c r="AV58" s="6">
        <v>42104</v>
      </c>
      <c r="AW58" s="7"/>
      <c r="AX58" s="7"/>
      <c r="AY58" s="6">
        <v>41740</v>
      </c>
      <c r="AZ58" s="7"/>
      <c r="BA58" s="7" t="s">
        <v>388</v>
      </c>
      <c r="BB58" s="7"/>
      <c r="BC58" s="7"/>
      <c r="BD58" s="32"/>
    </row>
    <row r="59" spans="1:56" ht="32.25" customHeight="1" x14ac:dyDescent="0.25">
      <c r="A59" s="164"/>
      <c r="B59" s="157"/>
      <c r="C59" s="32"/>
      <c r="D59" s="32"/>
      <c r="E59" s="32"/>
      <c r="F59" s="32"/>
      <c r="G59" s="32"/>
      <c r="H59" s="32"/>
      <c r="I59" s="32"/>
      <c r="J59" s="32"/>
      <c r="K59" s="64"/>
      <c r="L59" s="65"/>
      <c r="M59" s="32"/>
      <c r="N59" s="64"/>
      <c r="O59" s="64"/>
      <c r="P59" s="32"/>
      <c r="Q59" s="32"/>
      <c r="R59" s="32"/>
      <c r="S59" s="65"/>
      <c r="T59" s="32"/>
      <c r="U59" s="5" t="s">
        <v>238</v>
      </c>
      <c r="V59" s="10">
        <v>41953</v>
      </c>
      <c r="W59" s="11">
        <v>11428</v>
      </c>
      <c r="X59" s="41" t="s">
        <v>1289</v>
      </c>
      <c r="Y59" s="38"/>
      <c r="Z59" s="38"/>
      <c r="AA59" s="1"/>
      <c r="AB59" s="1"/>
      <c r="AC59" s="8">
        <v>70600.33</v>
      </c>
      <c r="AD59" s="8"/>
      <c r="AE59" s="65"/>
      <c r="AF59" s="65">
        <v>0</v>
      </c>
      <c r="AG59" s="65"/>
      <c r="AH59" s="65">
        <f t="shared" ref="AH59" si="8">AF59+AG59</f>
        <v>0</v>
      </c>
      <c r="AI59" s="3"/>
      <c r="AJ59" s="3"/>
      <c r="AK59" s="3"/>
      <c r="AL59" s="3"/>
      <c r="AM59" s="3"/>
      <c r="AN59" s="3"/>
      <c r="AO59" s="5"/>
      <c r="AP59" s="36"/>
      <c r="AQ59" s="5"/>
      <c r="AR59" s="3"/>
      <c r="AS59" s="9"/>
      <c r="AT59" s="9"/>
      <c r="AU59" s="6"/>
      <c r="AV59" s="6"/>
      <c r="AW59" s="7"/>
      <c r="AX59" s="7"/>
      <c r="AY59" s="6"/>
      <c r="AZ59" s="7"/>
      <c r="BA59" s="7"/>
      <c r="BB59" s="7"/>
      <c r="BC59" s="7"/>
      <c r="BD59" s="32"/>
    </row>
    <row r="60" spans="1:56" ht="44.25" customHeight="1" x14ac:dyDescent="0.25">
      <c r="A60" s="164"/>
      <c r="B60" s="157"/>
      <c r="C60" s="32"/>
      <c r="D60" s="32"/>
      <c r="E60" s="32"/>
      <c r="F60" s="32"/>
      <c r="G60" s="32"/>
      <c r="H60" s="32"/>
      <c r="I60" s="32"/>
      <c r="J60" s="32"/>
      <c r="K60" s="64"/>
      <c r="L60" s="65"/>
      <c r="M60" s="32"/>
      <c r="N60" s="64"/>
      <c r="O60" s="64"/>
      <c r="P60" s="32"/>
      <c r="Q60" s="32"/>
      <c r="R60" s="32"/>
      <c r="S60" s="65"/>
      <c r="T60" s="32"/>
      <c r="U60" s="5" t="s">
        <v>550</v>
      </c>
      <c r="V60" s="10">
        <v>41721</v>
      </c>
      <c r="W60" s="11">
        <v>11529</v>
      </c>
      <c r="X60" s="41" t="s">
        <v>1292</v>
      </c>
      <c r="Y60" s="38">
        <v>42105</v>
      </c>
      <c r="Z60" s="38">
        <v>42469</v>
      </c>
      <c r="AA60" s="1"/>
      <c r="AB60" s="1"/>
      <c r="AC60" s="8"/>
      <c r="AD60" s="8"/>
      <c r="AE60" s="65"/>
      <c r="AF60" s="65"/>
      <c r="AG60" s="65"/>
      <c r="AH60" s="65"/>
      <c r="AI60" s="3"/>
      <c r="AJ60" s="3"/>
      <c r="AK60" s="3"/>
      <c r="AL60" s="3"/>
      <c r="AM60" s="3"/>
      <c r="AN60" s="3"/>
      <c r="AO60" s="5"/>
      <c r="AP60" s="36"/>
      <c r="AQ60" s="5"/>
      <c r="AR60" s="3"/>
      <c r="AS60" s="9"/>
      <c r="AT60" s="9"/>
      <c r="AU60" s="6">
        <v>42105</v>
      </c>
      <c r="AV60" s="6">
        <v>42469</v>
      </c>
      <c r="AW60" s="7"/>
      <c r="AX60" s="7"/>
      <c r="AY60" s="6"/>
      <c r="AZ60" s="7"/>
      <c r="BA60" s="7"/>
      <c r="BB60" s="7"/>
      <c r="BC60" s="7"/>
      <c r="BD60" s="32"/>
    </row>
    <row r="61" spans="1:56" ht="44.25" customHeight="1" x14ac:dyDescent="0.25">
      <c r="A61" s="164"/>
      <c r="B61" s="157"/>
      <c r="C61" s="32"/>
      <c r="D61" s="32"/>
      <c r="E61" s="32"/>
      <c r="F61" s="32"/>
      <c r="G61" s="32"/>
      <c r="H61" s="32"/>
      <c r="I61" s="32"/>
      <c r="J61" s="32"/>
      <c r="K61" s="64"/>
      <c r="L61" s="65"/>
      <c r="M61" s="32"/>
      <c r="N61" s="64"/>
      <c r="O61" s="64"/>
      <c r="P61" s="32"/>
      <c r="Q61" s="32"/>
      <c r="R61" s="32"/>
      <c r="S61" s="65"/>
      <c r="T61" s="32"/>
      <c r="U61" s="5" t="s">
        <v>1398</v>
      </c>
      <c r="V61" s="10">
        <v>42467</v>
      </c>
      <c r="W61" s="11" t="s">
        <v>1391</v>
      </c>
      <c r="X61" s="41" t="s">
        <v>1399</v>
      </c>
      <c r="Y61" s="38">
        <v>42470</v>
      </c>
      <c r="Z61" s="38">
        <v>42529</v>
      </c>
      <c r="AA61" s="1"/>
      <c r="AB61" s="1"/>
      <c r="AC61" s="8"/>
      <c r="AD61" s="8"/>
      <c r="AE61" s="65"/>
      <c r="AF61" s="65"/>
      <c r="AG61" s="65"/>
      <c r="AH61" s="65"/>
      <c r="AI61" s="3"/>
      <c r="AJ61" s="3"/>
      <c r="AK61" s="3"/>
      <c r="AL61" s="3"/>
      <c r="AM61" s="3"/>
      <c r="AN61" s="3"/>
      <c r="AO61" s="5"/>
      <c r="AP61" s="36"/>
      <c r="AQ61" s="5"/>
      <c r="AR61" s="3"/>
      <c r="AS61" s="9"/>
      <c r="AT61" s="9"/>
      <c r="AU61" s="6"/>
      <c r="AV61" s="6"/>
      <c r="AW61" s="7"/>
      <c r="AX61" s="7"/>
      <c r="AY61" s="6"/>
      <c r="AZ61" s="7"/>
      <c r="BA61" s="7"/>
      <c r="BB61" s="7"/>
      <c r="BC61" s="7"/>
      <c r="BD61" s="32"/>
    </row>
    <row r="62" spans="1:56" ht="44.25" customHeight="1" x14ac:dyDescent="0.25">
      <c r="A62" s="164"/>
      <c r="B62" s="157"/>
      <c r="C62" s="32"/>
      <c r="D62" s="32"/>
      <c r="E62" s="32"/>
      <c r="F62" s="32"/>
      <c r="G62" s="32"/>
      <c r="H62" s="32"/>
      <c r="I62" s="32"/>
      <c r="J62" s="32"/>
      <c r="K62" s="64"/>
      <c r="L62" s="65"/>
      <c r="M62" s="32"/>
      <c r="N62" s="64"/>
      <c r="O62" s="64"/>
      <c r="P62" s="32"/>
      <c r="Q62" s="32"/>
      <c r="R62" s="32"/>
      <c r="S62" s="65"/>
      <c r="T62" s="32"/>
      <c r="U62" s="5" t="s">
        <v>1535</v>
      </c>
      <c r="V62" s="10">
        <v>42527</v>
      </c>
      <c r="W62" s="11">
        <v>11843</v>
      </c>
      <c r="X62" s="41" t="s">
        <v>1399</v>
      </c>
      <c r="Y62" s="38">
        <v>42530</v>
      </c>
      <c r="Z62" s="38">
        <v>42619</v>
      </c>
      <c r="AA62" s="1"/>
      <c r="AB62" s="1"/>
      <c r="AC62" s="8"/>
      <c r="AD62" s="8"/>
      <c r="AE62" s="65"/>
      <c r="AF62" s="65"/>
      <c r="AG62" s="65"/>
      <c r="AH62" s="65"/>
      <c r="AI62" s="3"/>
      <c r="AJ62" s="3"/>
      <c r="AK62" s="3"/>
      <c r="AL62" s="3"/>
      <c r="AM62" s="3"/>
      <c r="AN62" s="3"/>
      <c r="AO62" s="5"/>
      <c r="AP62" s="36"/>
      <c r="AQ62" s="5"/>
      <c r="AR62" s="3"/>
      <c r="AS62" s="9"/>
      <c r="AT62" s="9"/>
      <c r="AU62" s="6"/>
      <c r="AV62" s="6"/>
      <c r="AW62" s="7"/>
      <c r="AX62" s="7"/>
      <c r="AY62" s="6"/>
      <c r="AZ62" s="7"/>
      <c r="BA62" s="7"/>
      <c r="BB62" s="7"/>
      <c r="BC62" s="7"/>
      <c r="BD62" s="32"/>
    </row>
    <row r="63" spans="1:56" ht="36.75" customHeight="1" x14ac:dyDescent="0.25">
      <c r="A63" s="164" t="s">
        <v>1870</v>
      </c>
      <c r="B63" s="157" t="s">
        <v>1667</v>
      </c>
      <c r="C63" s="32" t="s">
        <v>1668</v>
      </c>
      <c r="D63" s="32" t="s">
        <v>1669</v>
      </c>
      <c r="E63" s="32" t="s">
        <v>287</v>
      </c>
      <c r="F63" s="32" t="s">
        <v>1670</v>
      </c>
      <c r="G63" s="32">
        <v>11279</v>
      </c>
      <c r="H63" s="32" t="s">
        <v>1671</v>
      </c>
      <c r="I63" s="32" t="s">
        <v>18</v>
      </c>
      <c r="J63" s="32" t="s">
        <v>390</v>
      </c>
      <c r="K63" s="64">
        <v>41780</v>
      </c>
      <c r="L63" s="65">
        <v>248471.91</v>
      </c>
      <c r="M63" s="32">
        <v>11314</v>
      </c>
      <c r="N63" s="64">
        <v>41781</v>
      </c>
      <c r="O63" s="64">
        <v>41930</v>
      </c>
      <c r="P63" s="32" t="s">
        <v>19</v>
      </c>
      <c r="Q63" s="32" t="s">
        <v>290</v>
      </c>
      <c r="R63" s="32" t="s">
        <v>399</v>
      </c>
      <c r="S63" s="65">
        <v>48750</v>
      </c>
      <c r="T63" s="32">
        <v>44905100</v>
      </c>
      <c r="U63" s="40"/>
      <c r="V63" s="10"/>
      <c r="W63" s="9"/>
      <c r="X63" s="9"/>
      <c r="Y63" s="10"/>
      <c r="Z63" s="10"/>
      <c r="AA63" s="1">
        <f>AC63/L63</f>
        <v>0.24855694955618926</v>
      </c>
      <c r="AB63" s="1">
        <f>AD63/L63</f>
        <v>1.7077020899465053E-2</v>
      </c>
      <c r="AC63" s="8">
        <f>SUM(AC64:AC66)</f>
        <v>61759.42</v>
      </c>
      <c r="AD63" s="8">
        <f>SUM(AD64:AD73)</f>
        <v>4243.16</v>
      </c>
      <c r="AE63" s="65">
        <f t="shared" ref="AE63" si="9">L63-AD63+AC63</f>
        <v>305988.17</v>
      </c>
      <c r="AF63" s="65">
        <v>317066.46000000002</v>
      </c>
      <c r="AG63" s="65">
        <v>0</v>
      </c>
      <c r="AH63" s="65">
        <f t="shared" ref="AH63:AH65" si="10">AF63+AG63</f>
        <v>317066.46000000002</v>
      </c>
      <c r="AI63" s="3"/>
      <c r="AJ63" s="3"/>
      <c r="AK63" s="3"/>
      <c r="AL63" s="3"/>
      <c r="AM63" s="3"/>
      <c r="AN63" s="3"/>
      <c r="AO63" s="5"/>
      <c r="AP63" s="36"/>
      <c r="AQ63" s="5"/>
      <c r="AR63" s="3"/>
      <c r="AS63" s="9" t="s">
        <v>614</v>
      </c>
      <c r="AT63" s="9" t="s">
        <v>615</v>
      </c>
      <c r="AU63" s="6">
        <v>41781</v>
      </c>
      <c r="AV63" s="6">
        <v>41900</v>
      </c>
      <c r="AW63" s="7"/>
      <c r="AX63" s="7"/>
      <c r="AY63" s="6">
        <v>41781</v>
      </c>
      <c r="AZ63" s="7"/>
      <c r="BA63" s="7" t="s">
        <v>388</v>
      </c>
      <c r="BB63" s="7"/>
      <c r="BC63" s="7"/>
      <c r="BD63" s="9"/>
    </row>
    <row r="64" spans="1:56" ht="36.75" customHeight="1" x14ac:dyDescent="0.25">
      <c r="A64" s="164"/>
      <c r="B64" s="157"/>
      <c r="C64" s="32"/>
      <c r="D64" s="32"/>
      <c r="E64" s="32"/>
      <c r="F64" s="32"/>
      <c r="G64" s="32"/>
      <c r="H64" s="32"/>
      <c r="I64" s="32"/>
      <c r="J64" s="32"/>
      <c r="K64" s="64"/>
      <c r="L64" s="65"/>
      <c r="M64" s="32"/>
      <c r="N64" s="64"/>
      <c r="O64" s="64"/>
      <c r="P64" s="32"/>
      <c r="Q64" s="32"/>
      <c r="R64" s="32"/>
      <c r="S64" s="65"/>
      <c r="T64" s="32"/>
      <c r="U64" s="5" t="s">
        <v>1672</v>
      </c>
      <c r="V64" s="10">
        <v>41897</v>
      </c>
      <c r="W64" s="9">
        <v>11409</v>
      </c>
      <c r="X64" s="41"/>
      <c r="Y64" s="10">
        <v>41931</v>
      </c>
      <c r="Z64" s="10">
        <v>42050</v>
      </c>
      <c r="AA64" s="9"/>
      <c r="AB64" s="9"/>
      <c r="AC64" s="8">
        <v>0</v>
      </c>
      <c r="AD64" s="8"/>
      <c r="AE64" s="65"/>
      <c r="AF64" s="65"/>
      <c r="AG64" s="65"/>
      <c r="AH64" s="65">
        <f t="shared" si="10"/>
        <v>0</v>
      </c>
      <c r="AI64" s="3"/>
      <c r="AJ64" s="3"/>
      <c r="AK64" s="3"/>
      <c r="AL64" s="3"/>
      <c r="AM64" s="3"/>
      <c r="AN64" s="3"/>
      <c r="AO64" s="5"/>
      <c r="AP64" s="36"/>
      <c r="AQ64" s="5"/>
      <c r="AR64" s="3"/>
      <c r="AS64" s="9"/>
      <c r="AT64" s="9"/>
      <c r="AU64" s="6">
        <v>41900</v>
      </c>
      <c r="AV64" s="6">
        <v>42020</v>
      </c>
      <c r="AW64" s="7"/>
      <c r="AX64" s="7"/>
      <c r="AY64" s="6"/>
      <c r="AZ64" s="7"/>
      <c r="BA64" s="7"/>
      <c r="BB64" s="7"/>
      <c r="BC64" s="7"/>
      <c r="BD64" s="9"/>
    </row>
    <row r="65" spans="1:56" ht="36.75" customHeight="1" x14ac:dyDescent="0.25">
      <c r="A65" s="164"/>
      <c r="B65" s="157"/>
      <c r="C65" s="32"/>
      <c r="D65" s="32"/>
      <c r="E65" s="32"/>
      <c r="F65" s="32"/>
      <c r="G65" s="32"/>
      <c r="H65" s="32"/>
      <c r="I65" s="32"/>
      <c r="J65" s="32"/>
      <c r="K65" s="64"/>
      <c r="L65" s="65"/>
      <c r="M65" s="32"/>
      <c r="N65" s="64"/>
      <c r="O65" s="64"/>
      <c r="P65" s="32"/>
      <c r="Q65" s="32"/>
      <c r="R65" s="32"/>
      <c r="S65" s="65"/>
      <c r="T65" s="32"/>
      <c r="U65" s="5" t="s">
        <v>1673</v>
      </c>
      <c r="V65" s="10">
        <v>41989</v>
      </c>
      <c r="W65" s="9">
        <v>11464</v>
      </c>
      <c r="X65" s="41"/>
      <c r="Y65" s="10">
        <v>42051</v>
      </c>
      <c r="Z65" s="10">
        <v>42110</v>
      </c>
      <c r="AA65" s="9"/>
      <c r="AB65" s="9"/>
      <c r="AC65" s="8">
        <v>0</v>
      </c>
      <c r="AD65" s="8"/>
      <c r="AE65" s="65"/>
      <c r="AF65" s="65"/>
      <c r="AG65" s="65"/>
      <c r="AH65" s="65">
        <f t="shared" si="10"/>
        <v>0</v>
      </c>
      <c r="AI65" s="3"/>
      <c r="AJ65" s="3"/>
      <c r="AK65" s="3"/>
      <c r="AL65" s="3"/>
      <c r="AM65" s="3"/>
      <c r="AN65" s="3"/>
      <c r="AO65" s="5"/>
      <c r="AP65" s="36"/>
      <c r="AQ65" s="5"/>
      <c r="AR65" s="3"/>
      <c r="AS65" s="9"/>
      <c r="AT65" s="9"/>
      <c r="AU65" s="6">
        <v>42021</v>
      </c>
      <c r="AV65" s="6">
        <v>42080</v>
      </c>
      <c r="AW65" s="7"/>
      <c r="AX65" s="7"/>
      <c r="AY65" s="6"/>
      <c r="AZ65" s="7"/>
      <c r="BA65" s="7"/>
      <c r="BB65" s="7"/>
      <c r="BC65" s="7"/>
      <c r="BD65" s="9"/>
    </row>
    <row r="66" spans="1:56" ht="40.5" customHeight="1" x14ac:dyDescent="0.25">
      <c r="A66" s="164"/>
      <c r="B66" s="157"/>
      <c r="C66" s="32"/>
      <c r="D66" s="32"/>
      <c r="E66" s="32"/>
      <c r="F66" s="32"/>
      <c r="G66" s="32"/>
      <c r="H66" s="32"/>
      <c r="I66" s="32"/>
      <c r="J66" s="32"/>
      <c r="K66" s="64"/>
      <c r="L66" s="65"/>
      <c r="M66" s="32"/>
      <c r="N66" s="64"/>
      <c r="O66" s="64"/>
      <c r="P66" s="32"/>
      <c r="Q66" s="32"/>
      <c r="R66" s="32"/>
      <c r="S66" s="65"/>
      <c r="T66" s="32"/>
      <c r="U66" s="5" t="s">
        <v>1674</v>
      </c>
      <c r="V66" s="10">
        <v>42016</v>
      </c>
      <c r="W66" s="9">
        <v>11477</v>
      </c>
      <c r="X66" s="41"/>
      <c r="Y66" s="10"/>
      <c r="Z66" s="10"/>
      <c r="AA66" s="9"/>
      <c r="AB66" s="9"/>
      <c r="AC66" s="8">
        <v>61759.42</v>
      </c>
      <c r="AD66" s="8"/>
      <c r="AE66" s="65"/>
      <c r="AF66" s="65"/>
      <c r="AG66" s="65"/>
      <c r="AH66" s="65"/>
      <c r="AI66" s="3"/>
      <c r="AJ66" s="3"/>
      <c r="AK66" s="3"/>
      <c r="AL66" s="3"/>
      <c r="AM66" s="3"/>
      <c r="AN66" s="3"/>
      <c r="AO66" s="5"/>
      <c r="AP66" s="36"/>
      <c r="AQ66" s="5"/>
      <c r="AR66" s="3"/>
      <c r="AS66" s="9"/>
      <c r="AT66" s="9"/>
      <c r="AU66" s="6"/>
      <c r="AV66" s="6"/>
      <c r="AW66" s="7"/>
      <c r="AX66" s="7"/>
      <c r="AY66" s="6"/>
      <c r="AZ66" s="7"/>
      <c r="BA66" s="7"/>
      <c r="BB66" s="7"/>
      <c r="BC66" s="7"/>
      <c r="BD66" s="9"/>
    </row>
    <row r="67" spans="1:56" ht="40.5" customHeight="1" x14ac:dyDescent="0.25">
      <c r="A67" s="164"/>
      <c r="B67" s="157"/>
      <c r="C67" s="32"/>
      <c r="D67" s="32"/>
      <c r="E67" s="32"/>
      <c r="F67" s="32"/>
      <c r="G67" s="32"/>
      <c r="H67" s="32"/>
      <c r="I67" s="32"/>
      <c r="J67" s="32"/>
      <c r="K67" s="64"/>
      <c r="L67" s="65"/>
      <c r="M67" s="32"/>
      <c r="N67" s="64"/>
      <c r="O67" s="64"/>
      <c r="P67" s="32"/>
      <c r="Q67" s="32"/>
      <c r="R67" s="32"/>
      <c r="S67" s="65"/>
      <c r="T67" s="32"/>
      <c r="U67" s="5" t="s">
        <v>1675</v>
      </c>
      <c r="V67" s="10">
        <v>42080</v>
      </c>
      <c r="W67" s="37">
        <v>11560</v>
      </c>
      <c r="X67" s="41"/>
      <c r="Y67" s="10">
        <v>42111</v>
      </c>
      <c r="Z67" s="10">
        <v>42202</v>
      </c>
      <c r="AA67" s="9"/>
      <c r="AB67" s="9"/>
      <c r="AC67" s="8"/>
      <c r="AD67" s="8"/>
      <c r="AE67" s="65"/>
      <c r="AF67" s="65"/>
      <c r="AG67" s="65"/>
      <c r="AH67" s="65"/>
      <c r="AI67" s="3"/>
      <c r="AJ67" s="3"/>
      <c r="AK67" s="3"/>
      <c r="AL67" s="3"/>
      <c r="AM67" s="3"/>
      <c r="AN67" s="3"/>
      <c r="AO67" s="5"/>
      <c r="AP67" s="36"/>
      <c r="AQ67" s="5"/>
      <c r="AR67" s="3"/>
      <c r="AS67" s="9" t="s">
        <v>614</v>
      </c>
      <c r="AT67" s="9" t="s">
        <v>615</v>
      </c>
      <c r="AU67" s="6">
        <v>42081</v>
      </c>
      <c r="AV67" s="6">
        <v>42200</v>
      </c>
      <c r="AW67" s="7"/>
      <c r="AX67" s="7"/>
      <c r="AY67" s="6"/>
      <c r="AZ67" s="7"/>
      <c r="BA67" s="7"/>
      <c r="BB67" s="7"/>
      <c r="BC67" s="7"/>
      <c r="BD67" s="9"/>
    </row>
    <row r="68" spans="1:56" ht="40.5" customHeight="1" x14ac:dyDescent="0.25">
      <c r="A68" s="164"/>
      <c r="B68" s="157"/>
      <c r="C68" s="32"/>
      <c r="D68" s="32"/>
      <c r="E68" s="32"/>
      <c r="F68" s="32"/>
      <c r="G68" s="32"/>
      <c r="H68" s="32"/>
      <c r="I68" s="32"/>
      <c r="J68" s="32"/>
      <c r="K68" s="64"/>
      <c r="L68" s="65"/>
      <c r="M68" s="32"/>
      <c r="N68" s="64"/>
      <c r="O68" s="64"/>
      <c r="P68" s="32"/>
      <c r="Q68" s="32"/>
      <c r="R68" s="32"/>
      <c r="S68" s="65"/>
      <c r="T68" s="32"/>
      <c r="U68" s="5" t="s">
        <v>1676</v>
      </c>
      <c r="V68" s="10">
        <v>42179</v>
      </c>
      <c r="W68" s="37">
        <v>11593</v>
      </c>
      <c r="X68" s="41"/>
      <c r="Y68" s="10"/>
      <c r="Z68" s="10"/>
      <c r="AA68" s="9"/>
      <c r="AB68" s="9"/>
      <c r="AC68" s="8"/>
      <c r="AD68" s="8">
        <v>2121.58</v>
      </c>
      <c r="AE68" s="65"/>
      <c r="AF68" s="65"/>
      <c r="AG68" s="65"/>
      <c r="AH68" s="65"/>
      <c r="AI68" s="3"/>
      <c r="AJ68" s="3"/>
      <c r="AK68" s="3"/>
      <c r="AL68" s="3"/>
      <c r="AM68" s="3"/>
      <c r="AN68" s="3"/>
      <c r="AO68" s="5"/>
      <c r="AP68" s="36"/>
      <c r="AQ68" s="5"/>
      <c r="AR68" s="3"/>
      <c r="AS68" s="9"/>
      <c r="AT68" s="9"/>
      <c r="AU68" s="6"/>
      <c r="AV68" s="6"/>
      <c r="AW68" s="7"/>
      <c r="AX68" s="7"/>
      <c r="AY68" s="6"/>
      <c r="AZ68" s="7"/>
      <c r="BA68" s="7"/>
      <c r="BB68" s="7"/>
      <c r="BC68" s="7"/>
      <c r="BD68" s="9"/>
    </row>
    <row r="69" spans="1:56" ht="40.5" customHeight="1" x14ac:dyDescent="0.25">
      <c r="A69" s="164"/>
      <c r="B69" s="157"/>
      <c r="C69" s="32"/>
      <c r="D69" s="32"/>
      <c r="E69" s="32"/>
      <c r="F69" s="32"/>
      <c r="G69" s="32"/>
      <c r="H69" s="32"/>
      <c r="I69" s="32"/>
      <c r="J69" s="32"/>
      <c r="K69" s="64"/>
      <c r="L69" s="65"/>
      <c r="M69" s="32"/>
      <c r="N69" s="64"/>
      <c r="O69" s="64"/>
      <c r="P69" s="32"/>
      <c r="Q69" s="32"/>
      <c r="R69" s="32"/>
      <c r="S69" s="65"/>
      <c r="T69" s="32"/>
      <c r="U69" s="5" t="s">
        <v>1493</v>
      </c>
      <c r="V69" s="10">
        <v>42180</v>
      </c>
      <c r="W69" s="37"/>
      <c r="X69" s="9" t="s">
        <v>709</v>
      </c>
      <c r="Y69" s="10"/>
      <c r="Z69" s="10"/>
      <c r="AA69" s="9"/>
      <c r="AB69" s="9"/>
      <c r="AC69" s="146">
        <v>8956.7099999999991</v>
      </c>
      <c r="AD69" s="8"/>
      <c r="AE69" s="65"/>
      <c r="AF69" s="65"/>
      <c r="AG69" s="65"/>
      <c r="AH69" s="65"/>
      <c r="AI69" s="3"/>
      <c r="AJ69" s="3"/>
      <c r="AK69" s="3"/>
      <c r="AL69" s="3"/>
      <c r="AM69" s="3"/>
      <c r="AN69" s="3"/>
      <c r="AO69" s="5"/>
      <c r="AP69" s="36"/>
      <c r="AQ69" s="5"/>
      <c r="AR69" s="3"/>
      <c r="AS69" s="9"/>
      <c r="AT69" s="9"/>
      <c r="AU69" s="6"/>
      <c r="AV69" s="6"/>
      <c r="AW69" s="7"/>
      <c r="AX69" s="7"/>
      <c r="AY69" s="6"/>
      <c r="AZ69" s="7"/>
      <c r="BA69" s="7"/>
      <c r="BB69" s="7"/>
      <c r="BC69" s="7"/>
      <c r="BD69" s="9"/>
    </row>
    <row r="70" spans="1:56" ht="40.5" customHeight="1" x14ac:dyDescent="0.25">
      <c r="A70" s="164"/>
      <c r="B70" s="157"/>
      <c r="C70" s="32"/>
      <c r="D70" s="32"/>
      <c r="E70" s="32"/>
      <c r="F70" s="32"/>
      <c r="G70" s="32"/>
      <c r="H70" s="32"/>
      <c r="I70" s="32"/>
      <c r="J70" s="32"/>
      <c r="K70" s="64"/>
      <c r="L70" s="65"/>
      <c r="M70" s="32"/>
      <c r="N70" s="64"/>
      <c r="O70" s="64"/>
      <c r="P70" s="32"/>
      <c r="Q70" s="32"/>
      <c r="R70" s="32"/>
      <c r="S70" s="65"/>
      <c r="T70" s="32"/>
      <c r="U70" s="5" t="s">
        <v>1677</v>
      </c>
      <c r="V70" s="10">
        <v>42202</v>
      </c>
      <c r="W70" s="37">
        <v>11606</v>
      </c>
      <c r="X70" s="41"/>
      <c r="Y70" s="10">
        <v>42203</v>
      </c>
      <c r="Z70" s="10">
        <v>42292</v>
      </c>
      <c r="AA70" s="9"/>
      <c r="AB70" s="9"/>
      <c r="AC70" s="8"/>
      <c r="AD70" s="8"/>
      <c r="AE70" s="65"/>
      <c r="AF70" s="65"/>
      <c r="AG70" s="65"/>
      <c r="AH70" s="65"/>
      <c r="AI70" s="3"/>
      <c r="AJ70" s="3"/>
      <c r="AK70" s="3"/>
      <c r="AL70" s="3"/>
      <c r="AM70" s="3"/>
      <c r="AN70" s="3"/>
      <c r="AO70" s="5"/>
      <c r="AP70" s="36"/>
      <c r="AQ70" s="5"/>
      <c r="AR70" s="3"/>
      <c r="AS70" s="9"/>
      <c r="AT70" s="9"/>
      <c r="AU70" s="6"/>
      <c r="AV70" s="6"/>
      <c r="AW70" s="7"/>
      <c r="AX70" s="7"/>
      <c r="AY70" s="6"/>
      <c r="AZ70" s="7"/>
      <c r="BA70" s="7"/>
      <c r="BB70" s="7"/>
      <c r="BC70" s="7"/>
      <c r="BD70" s="9"/>
    </row>
    <row r="71" spans="1:56" ht="40.5" customHeight="1" x14ac:dyDescent="0.25">
      <c r="A71" s="164"/>
      <c r="B71" s="157"/>
      <c r="C71" s="32"/>
      <c r="D71" s="32"/>
      <c r="E71" s="32"/>
      <c r="F71" s="32"/>
      <c r="G71" s="32"/>
      <c r="H71" s="32"/>
      <c r="I71" s="32"/>
      <c r="J71" s="32"/>
      <c r="K71" s="64"/>
      <c r="L71" s="65"/>
      <c r="M71" s="32"/>
      <c r="N71" s="64"/>
      <c r="O71" s="64"/>
      <c r="P71" s="32"/>
      <c r="Q71" s="32"/>
      <c r="R71" s="32"/>
      <c r="S71" s="65"/>
      <c r="T71" s="32"/>
      <c r="U71" s="5" t="s">
        <v>1678</v>
      </c>
      <c r="V71" s="10">
        <v>42293</v>
      </c>
      <c r="W71" s="37">
        <v>11671</v>
      </c>
      <c r="X71" s="41"/>
      <c r="Y71" s="10">
        <v>42293</v>
      </c>
      <c r="Z71" s="10">
        <v>42337</v>
      </c>
      <c r="AA71" s="9"/>
      <c r="AB71" s="9"/>
      <c r="AC71" s="8"/>
      <c r="AD71" s="8"/>
      <c r="AE71" s="65"/>
      <c r="AF71" s="65"/>
      <c r="AG71" s="65"/>
      <c r="AH71" s="65"/>
      <c r="AI71" s="3"/>
      <c r="AJ71" s="3"/>
      <c r="AK71" s="3"/>
      <c r="AL71" s="3"/>
      <c r="AM71" s="3"/>
      <c r="AN71" s="3"/>
      <c r="AO71" s="5"/>
      <c r="AP71" s="36"/>
      <c r="AQ71" s="5"/>
      <c r="AR71" s="3"/>
      <c r="AS71" s="9"/>
      <c r="AT71" s="9"/>
      <c r="AU71" s="6"/>
      <c r="AV71" s="6"/>
      <c r="AW71" s="7"/>
      <c r="AX71" s="7"/>
      <c r="AY71" s="6"/>
      <c r="AZ71" s="7"/>
      <c r="BA71" s="7"/>
      <c r="BB71" s="7"/>
      <c r="BC71" s="7"/>
      <c r="BD71" s="9"/>
    </row>
    <row r="72" spans="1:56" ht="40.5" customHeight="1" x14ac:dyDescent="0.25">
      <c r="A72" s="164"/>
      <c r="B72" s="157"/>
      <c r="C72" s="32"/>
      <c r="D72" s="32"/>
      <c r="E72" s="32"/>
      <c r="F72" s="32"/>
      <c r="G72" s="32"/>
      <c r="H72" s="32"/>
      <c r="I72" s="32"/>
      <c r="J72" s="32"/>
      <c r="K72" s="64"/>
      <c r="L72" s="65"/>
      <c r="M72" s="32"/>
      <c r="N72" s="64"/>
      <c r="O72" s="64"/>
      <c r="P72" s="32"/>
      <c r="Q72" s="32"/>
      <c r="R72" s="32"/>
      <c r="S72" s="65"/>
      <c r="T72" s="32"/>
      <c r="U72" s="5" t="s">
        <v>1679</v>
      </c>
      <c r="V72" s="10">
        <v>42335</v>
      </c>
      <c r="W72" s="37">
        <v>11694</v>
      </c>
      <c r="X72" s="41"/>
      <c r="Y72" s="10">
        <v>42338</v>
      </c>
      <c r="Z72" s="10">
        <v>42397</v>
      </c>
      <c r="AA72" s="9"/>
      <c r="AB72" s="9"/>
      <c r="AC72" s="8"/>
      <c r="AD72" s="8"/>
      <c r="AE72" s="65"/>
      <c r="AF72" s="65"/>
      <c r="AG72" s="65"/>
      <c r="AH72" s="65"/>
      <c r="AI72" s="3"/>
      <c r="AJ72" s="3"/>
      <c r="AK72" s="3"/>
      <c r="AL72" s="3"/>
      <c r="AM72" s="3"/>
      <c r="AN72" s="3"/>
      <c r="AO72" s="5"/>
      <c r="AP72" s="36"/>
      <c r="AQ72" s="5"/>
      <c r="AR72" s="3"/>
      <c r="AS72" s="9"/>
      <c r="AT72" s="9"/>
      <c r="AU72" s="6"/>
      <c r="AV72" s="6"/>
      <c r="AW72" s="7"/>
      <c r="AX72" s="7"/>
      <c r="AY72" s="6"/>
      <c r="AZ72" s="7"/>
      <c r="BA72" s="7"/>
      <c r="BB72" s="7"/>
      <c r="BC72" s="7"/>
      <c r="BD72" s="9"/>
    </row>
    <row r="73" spans="1:56" ht="40.5" customHeight="1" x14ac:dyDescent="0.25">
      <c r="A73" s="164"/>
      <c r="B73" s="157"/>
      <c r="C73" s="32"/>
      <c r="D73" s="32"/>
      <c r="E73" s="32"/>
      <c r="F73" s="32"/>
      <c r="G73" s="32"/>
      <c r="H73" s="32"/>
      <c r="I73" s="32"/>
      <c r="J73" s="32"/>
      <c r="K73" s="64"/>
      <c r="L73" s="65"/>
      <c r="M73" s="32"/>
      <c r="N73" s="64"/>
      <c r="O73" s="64"/>
      <c r="P73" s="32"/>
      <c r="Q73" s="32"/>
      <c r="R73" s="32"/>
      <c r="S73" s="65"/>
      <c r="T73" s="32"/>
      <c r="U73" s="5" t="s">
        <v>1681</v>
      </c>
      <c r="V73" s="10">
        <v>42383</v>
      </c>
      <c r="W73" s="37">
        <v>11846</v>
      </c>
      <c r="X73" s="41"/>
      <c r="Y73" s="10"/>
      <c r="Z73" s="10"/>
      <c r="AA73" s="9"/>
      <c r="AB73" s="9"/>
      <c r="AC73" s="8"/>
      <c r="AD73" s="8">
        <v>2121.58</v>
      </c>
      <c r="AE73" s="65"/>
      <c r="AF73" s="65"/>
      <c r="AG73" s="65"/>
      <c r="AH73" s="65"/>
      <c r="AI73" s="3"/>
      <c r="AJ73" s="3"/>
      <c r="AK73" s="3"/>
      <c r="AL73" s="3"/>
      <c r="AM73" s="3"/>
      <c r="AN73" s="3"/>
      <c r="AO73" s="5"/>
      <c r="AP73" s="36"/>
      <c r="AQ73" s="5"/>
      <c r="AR73" s="3"/>
      <c r="AS73" s="9"/>
      <c r="AT73" s="9"/>
      <c r="AU73" s="6"/>
      <c r="AV73" s="6"/>
      <c r="AW73" s="7"/>
      <c r="AX73" s="7"/>
      <c r="AY73" s="6"/>
      <c r="AZ73" s="7"/>
      <c r="BA73" s="7"/>
      <c r="BB73" s="7"/>
      <c r="BC73" s="7"/>
      <c r="BD73" s="9"/>
    </row>
    <row r="74" spans="1:56" ht="36" customHeight="1" x14ac:dyDescent="0.25">
      <c r="A74" s="164" t="s">
        <v>1871</v>
      </c>
      <c r="B74" s="157" t="s">
        <v>35</v>
      </c>
      <c r="C74" s="32" t="s">
        <v>410</v>
      </c>
      <c r="D74" s="32" t="s">
        <v>36</v>
      </c>
      <c r="E74" s="32" t="s">
        <v>287</v>
      </c>
      <c r="F74" s="32" t="s">
        <v>37</v>
      </c>
      <c r="G74" s="32">
        <v>11279</v>
      </c>
      <c r="H74" s="32" t="s">
        <v>38</v>
      </c>
      <c r="I74" s="32" t="s">
        <v>39</v>
      </c>
      <c r="J74" s="32" t="s">
        <v>405</v>
      </c>
      <c r="K74" s="64">
        <v>41786</v>
      </c>
      <c r="L74" s="65">
        <v>224171.48</v>
      </c>
      <c r="M74" s="32">
        <v>11315</v>
      </c>
      <c r="N74" s="64">
        <v>41787</v>
      </c>
      <c r="O74" s="64">
        <v>41936</v>
      </c>
      <c r="P74" s="32" t="s">
        <v>19</v>
      </c>
      <c r="Q74" s="32" t="s">
        <v>290</v>
      </c>
      <c r="R74" s="32" t="s">
        <v>399</v>
      </c>
      <c r="S74" s="65">
        <v>11624.22</v>
      </c>
      <c r="T74" s="32">
        <v>44905100</v>
      </c>
      <c r="U74" s="5"/>
      <c r="V74" s="10"/>
      <c r="W74" s="11"/>
      <c r="X74" s="9"/>
      <c r="Y74" s="38"/>
      <c r="Z74" s="38"/>
      <c r="AA74" s="1">
        <f>AC74/L74</f>
        <v>0.19890598928998462</v>
      </c>
      <c r="AB74" s="1">
        <v>0</v>
      </c>
      <c r="AC74" s="8">
        <f>SUM(AC75:AC78)</f>
        <v>44589.05</v>
      </c>
      <c r="AD74" s="8">
        <f>SUM(AD75:AD78)</f>
        <v>0</v>
      </c>
      <c r="AE74" s="65">
        <f t="shared" ref="AE74:AE94" si="11">L74-AD74+AC74</f>
        <v>268760.53000000003</v>
      </c>
      <c r="AF74" s="65">
        <v>253024.83000000002</v>
      </c>
      <c r="AG74" s="65">
        <v>0</v>
      </c>
      <c r="AH74" s="65">
        <f t="shared" ref="AH74:AH94" si="12">AF74+AG74</f>
        <v>253024.83000000002</v>
      </c>
      <c r="AI74" s="3"/>
      <c r="AJ74" s="3"/>
      <c r="AK74" s="3"/>
      <c r="AL74" s="3"/>
      <c r="AM74" s="3"/>
      <c r="AN74" s="3"/>
      <c r="AO74" s="5"/>
      <c r="AP74" s="36"/>
      <c r="AQ74" s="5"/>
      <c r="AR74" s="3"/>
      <c r="AS74" s="9" t="s">
        <v>614</v>
      </c>
      <c r="AT74" s="9" t="s">
        <v>615</v>
      </c>
      <c r="AU74" s="6">
        <v>41787</v>
      </c>
      <c r="AV74" s="6">
        <v>42176</v>
      </c>
      <c r="AW74" s="7"/>
      <c r="AX74" s="7"/>
      <c r="AY74" s="6">
        <v>41787</v>
      </c>
      <c r="AZ74" s="7"/>
      <c r="BA74" s="7" t="s">
        <v>388</v>
      </c>
      <c r="BB74" s="7"/>
      <c r="BC74" s="7"/>
      <c r="BD74" s="32"/>
    </row>
    <row r="75" spans="1:56" ht="36" customHeight="1" x14ac:dyDescent="0.25">
      <c r="A75" s="164"/>
      <c r="B75" s="157"/>
      <c r="C75" s="32"/>
      <c r="D75" s="32"/>
      <c r="E75" s="32"/>
      <c r="F75" s="32"/>
      <c r="G75" s="32"/>
      <c r="H75" s="32"/>
      <c r="I75" s="32"/>
      <c r="J75" s="32"/>
      <c r="K75" s="64"/>
      <c r="L75" s="65"/>
      <c r="M75" s="32"/>
      <c r="N75" s="64"/>
      <c r="O75" s="64"/>
      <c r="P75" s="32"/>
      <c r="Q75" s="32"/>
      <c r="R75" s="32"/>
      <c r="S75" s="65"/>
      <c r="T75" s="32"/>
      <c r="U75" s="5" t="s">
        <v>217</v>
      </c>
      <c r="V75" s="10">
        <v>41906</v>
      </c>
      <c r="W75" s="11">
        <v>11413</v>
      </c>
      <c r="X75" s="45" t="s">
        <v>1294</v>
      </c>
      <c r="Y75" s="38">
        <v>41937</v>
      </c>
      <c r="Z75" s="38">
        <v>41996</v>
      </c>
      <c r="AA75" s="1"/>
      <c r="AB75" s="1"/>
      <c r="AC75" s="8"/>
      <c r="AD75" s="8"/>
      <c r="AE75" s="65"/>
      <c r="AF75" s="65"/>
      <c r="AG75" s="65"/>
      <c r="AH75" s="65"/>
      <c r="AI75" s="3"/>
      <c r="AJ75" s="3"/>
      <c r="AK75" s="3"/>
      <c r="AL75" s="3"/>
      <c r="AM75" s="3"/>
      <c r="AN75" s="3"/>
      <c r="AO75" s="5"/>
      <c r="AP75" s="36"/>
      <c r="AQ75" s="5"/>
      <c r="AR75" s="3"/>
      <c r="AS75" s="9"/>
      <c r="AT75" s="9"/>
      <c r="AU75" s="6">
        <v>41907</v>
      </c>
      <c r="AV75" s="6">
        <v>41966</v>
      </c>
      <c r="AW75" s="7"/>
      <c r="AX75" s="7"/>
      <c r="AY75" s="6"/>
      <c r="AZ75" s="7"/>
      <c r="BA75" s="7"/>
      <c r="BB75" s="7"/>
      <c r="BC75" s="7"/>
      <c r="BD75" s="32"/>
    </row>
    <row r="76" spans="1:56" ht="36" customHeight="1" x14ac:dyDescent="0.25">
      <c r="A76" s="164"/>
      <c r="B76" s="157"/>
      <c r="C76" s="32"/>
      <c r="D76" s="32"/>
      <c r="E76" s="32"/>
      <c r="F76" s="32"/>
      <c r="G76" s="32"/>
      <c r="H76" s="32"/>
      <c r="I76" s="32"/>
      <c r="J76" s="32"/>
      <c r="K76" s="64"/>
      <c r="L76" s="65"/>
      <c r="M76" s="32"/>
      <c r="N76" s="64"/>
      <c r="O76" s="64"/>
      <c r="P76" s="32"/>
      <c r="Q76" s="32"/>
      <c r="R76" s="32"/>
      <c r="S76" s="65"/>
      <c r="T76" s="32"/>
      <c r="U76" s="5" t="s">
        <v>554</v>
      </c>
      <c r="V76" s="10">
        <v>41903</v>
      </c>
      <c r="W76" s="11">
        <v>11455</v>
      </c>
      <c r="X76" s="45" t="s">
        <v>1294</v>
      </c>
      <c r="Y76" s="38">
        <v>41997</v>
      </c>
      <c r="Z76" s="38">
        <v>42086</v>
      </c>
      <c r="AA76" s="1"/>
      <c r="AB76" s="1"/>
      <c r="AC76" s="8"/>
      <c r="AD76" s="8"/>
      <c r="AE76" s="65"/>
      <c r="AF76" s="65"/>
      <c r="AG76" s="65"/>
      <c r="AH76" s="65"/>
      <c r="AI76" s="3"/>
      <c r="AJ76" s="3"/>
      <c r="AK76" s="3"/>
      <c r="AL76" s="3"/>
      <c r="AM76" s="3"/>
      <c r="AN76" s="3"/>
      <c r="AO76" s="5"/>
      <c r="AP76" s="36"/>
      <c r="AQ76" s="5"/>
      <c r="AR76" s="3"/>
      <c r="AS76" s="9"/>
      <c r="AT76" s="9"/>
      <c r="AU76" s="6">
        <v>41967</v>
      </c>
      <c r="AV76" s="6">
        <v>42056</v>
      </c>
      <c r="AW76" s="7"/>
      <c r="AX76" s="7"/>
      <c r="AY76" s="6"/>
      <c r="AZ76" s="7"/>
      <c r="BA76" s="7"/>
      <c r="BB76" s="7"/>
      <c r="BC76" s="7"/>
      <c r="BD76" s="32"/>
    </row>
    <row r="77" spans="1:56" ht="40.5" customHeight="1" x14ac:dyDescent="0.25">
      <c r="A77" s="164"/>
      <c r="B77" s="157"/>
      <c r="C77" s="32"/>
      <c r="D77" s="32"/>
      <c r="E77" s="32"/>
      <c r="F77" s="32"/>
      <c r="G77" s="32"/>
      <c r="H77" s="32"/>
      <c r="I77" s="32"/>
      <c r="J77" s="32"/>
      <c r="K77" s="64"/>
      <c r="L77" s="65"/>
      <c r="M77" s="32"/>
      <c r="N77" s="64"/>
      <c r="O77" s="64"/>
      <c r="P77" s="32"/>
      <c r="Q77" s="32"/>
      <c r="R77" s="32"/>
      <c r="S77" s="65"/>
      <c r="T77" s="32"/>
      <c r="U77" s="5" t="s">
        <v>555</v>
      </c>
      <c r="V77" s="10">
        <v>42055</v>
      </c>
      <c r="W77" s="11">
        <v>11528</v>
      </c>
      <c r="X77" s="45" t="s">
        <v>1294</v>
      </c>
      <c r="Y77" s="10">
        <v>42087</v>
      </c>
      <c r="Z77" s="10">
        <v>42176</v>
      </c>
      <c r="AA77" s="1"/>
      <c r="AB77" s="1"/>
      <c r="AC77" s="8">
        <v>44589.05</v>
      </c>
      <c r="AD77" s="8"/>
      <c r="AE77" s="65"/>
      <c r="AF77" s="65"/>
      <c r="AG77" s="65"/>
      <c r="AH77" s="65"/>
      <c r="AI77" s="3"/>
      <c r="AJ77" s="3"/>
      <c r="AK77" s="3"/>
      <c r="AL77" s="3"/>
      <c r="AM77" s="3"/>
      <c r="AN77" s="3"/>
      <c r="AO77" s="5"/>
      <c r="AP77" s="36"/>
      <c r="AQ77" s="5"/>
      <c r="AR77" s="3"/>
      <c r="AS77" s="9"/>
      <c r="AT77" s="9"/>
      <c r="AU77" s="6">
        <v>42057</v>
      </c>
      <c r="AV77" s="6">
        <v>42146</v>
      </c>
      <c r="AW77" s="7"/>
      <c r="AX77" s="7"/>
      <c r="AY77" s="6"/>
      <c r="AZ77" s="7"/>
      <c r="BA77" s="7"/>
      <c r="BB77" s="7"/>
      <c r="BC77" s="7"/>
      <c r="BD77" s="32"/>
    </row>
    <row r="78" spans="1:56" ht="40.5" customHeight="1" x14ac:dyDescent="0.25">
      <c r="A78" s="164"/>
      <c r="B78" s="157"/>
      <c r="C78" s="32"/>
      <c r="D78" s="32"/>
      <c r="E78" s="32"/>
      <c r="F78" s="32"/>
      <c r="G78" s="32"/>
      <c r="H78" s="32"/>
      <c r="I78" s="32"/>
      <c r="J78" s="32"/>
      <c r="K78" s="64"/>
      <c r="L78" s="65"/>
      <c r="M78" s="32"/>
      <c r="N78" s="64"/>
      <c r="O78" s="64"/>
      <c r="P78" s="32"/>
      <c r="Q78" s="32"/>
      <c r="R78" s="32"/>
      <c r="S78" s="65"/>
      <c r="T78" s="32"/>
      <c r="U78" s="5" t="s">
        <v>664</v>
      </c>
      <c r="V78" s="10">
        <v>42129</v>
      </c>
      <c r="W78" s="11">
        <v>11548</v>
      </c>
      <c r="X78" s="41" t="s">
        <v>1295</v>
      </c>
      <c r="Y78" s="10">
        <v>42177</v>
      </c>
      <c r="Z78" s="10">
        <v>42266</v>
      </c>
      <c r="AA78" s="1"/>
      <c r="AB78" s="1"/>
      <c r="AC78" s="8"/>
      <c r="AD78" s="8"/>
      <c r="AE78" s="65"/>
      <c r="AF78" s="65"/>
      <c r="AG78" s="65"/>
      <c r="AH78" s="65"/>
      <c r="AI78" s="3"/>
      <c r="AJ78" s="3"/>
      <c r="AK78" s="3"/>
      <c r="AL78" s="3"/>
      <c r="AM78" s="3"/>
      <c r="AN78" s="3"/>
      <c r="AO78" s="5"/>
      <c r="AP78" s="36"/>
      <c r="AQ78" s="5"/>
      <c r="AR78" s="3"/>
      <c r="AS78" s="9"/>
      <c r="AT78" s="9"/>
      <c r="AU78" s="6">
        <v>42147</v>
      </c>
      <c r="AV78" s="6">
        <v>42236</v>
      </c>
      <c r="AW78" s="7"/>
      <c r="AX78" s="7"/>
      <c r="AY78" s="6"/>
      <c r="AZ78" s="7"/>
      <c r="BA78" s="7"/>
      <c r="BB78" s="7"/>
      <c r="BC78" s="7"/>
      <c r="BD78" s="32"/>
    </row>
    <row r="79" spans="1:56" ht="40.5" customHeight="1" x14ac:dyDescent="0.25">
      <c r="A79" s="164"/>
      <c r="B79" s="157"/>
      <c r="C79" s="32"/>
      <c r="D79" s="32"/>
      <c r="E79" s="32"/>
      <c r="F79" s="32"/>
      <c r="G79" s="32"/>
      <c r="H79" s="32"/>
      <c r="I79" s="32"/>
      <c r="J79" s="32"/>
      <c r="K79" s="64"/>
      <c r="L79" s="65"/>
      <c r="M79" s="32"/>
      <c r="N79" s="64"/>
      <c r="O79" s="64"/>
      <c r="P79" s="32"/>
      <c r="Q79" s="32"/>
      <c r="R79" s="32"/>
      <c r="S79" s="65"/>
      <c r="T79" s="32"/>
      <c r="U79" s="5" t="s">
        <v>867</v>
      </c>
      <c r="V79" s="10">
        <v>42265</v>
      </c>
      <c r="W79" s="11">
        <v>11648</v>
      </c>
      <c r="X79" s="41" t="s">
        <v>1296</v>
      </c>
      <c r="Y79" s="10">
        <v>42267</v>
      </c>
      <c r="Z79" s="10">
        <v>42356</v>
      </c>
      <c r="AA79" s="1"/>
      <c r="AB79" s="1"/>
      <c r="AC79" s="8"/>
      <c r="AD79" s="8"/>
      <c r="AE79" s="65"/>
      <c r="AF79" s="65"/>
      <c r="AG79" s="65"/>
      <c r="AH79" s="65"/>
      <c r="AI79" s="3"/>
      <c r="AJ79" s="3"/>
      <c r="AK79" s="3"/>
      <c r="AL79" s="3"/>
      <c r="AM79" s="3"/>
      <c r="AN79" s="3"/>
      <c r="AO79" s="5"/>
      <c r="AP79" s="36"/>
      <c r="AQ79" s="5"/>
      <c r="AR79" s="3"/>
      <c r="AS79" s="9"/>
      <c r="AT79" s="9"/>
      <c r="AU79" s="6"/>
      <c r="AV79" s="6"/>
      <c r="AW79" s="7"/>
      <c r="AX79" s="7"/>
      <c r="AY79" s="6"/>
      <c r="AZ79" s="7"/>
      <c r="BA79" s="7"/>
      <c r="BB79" s="7"/>
      <c r="BC79" s="7"/>
      <c r="BD79" s="32"/>
    </row>
    <row r="80" spans="1:56" ht="40.5" customHeight="1" x14ac:dyDescent="0.25">
      <c r="A80" s="164"/>
      <c r="B80" s="157"/>
      <c r="C80" s="32"/>
      <c r="D80" s="32"/>
      <c r="E80" s="32"/>
      <c r="F80" s="32"/>
      <c r="G80" s="32"/>
      <c r="H80" s="32"/>
      <c r="I80" s="32"/>
      <c r="J80" s="32"/>
      <c r="K80" s="64"/>
      <c r="L80" s="65"/>
      <c r="M80" s="32"/>
      <c r="N80" s="64"/>
      <c r="O80" s="64"/>
      <c r="P80" s="32"/>
      <c r="Q80" s="32"/>
      <c r="R80" s="32"/>
      <c r="S80" s="65"/>
      <c r="T80" s="32"/>
      <c r="U80" s="5" t="s">
        <v>956</v>
      </c>
      <c r="V80" s="10">
        <v>42356</v>
      </c>
      <c r="W80" s="11">
        <v>11713</v>
      </c>
      <c r="X80" s="41" t="s">
        <v>1296</v>
      </c>
      <c r="Y80" s="10">
        <v>42357</v>
      </c>
      <c r="Z80" s="10">
        <v>42446</v>
      </c>
      <c r="AA80" s="1"/>
      <c r="AB80" s="1"/>
      <c r="AC80" s="8"/>
      <c r="AD80" s="8"/>
      <c r="AE80" s="65"/>
      <c r="AF80" s="65"/>
      <c r="AG80" s="65"/>
      <c r="AH80" s="65"/>
      <c r="AI80" s="3"/>
      <c r="AJ80" s="3"/>
      <c r="AK80" s="3"/>
      <c r="AL80" s="3"/>
      <c r="AM80" s="3"/>
      <c r="AN80" s="3"/>
      <c r="AO80" s="5"/>
      <c r="AP80" s="36"/>
      <c r="AQ80" s="5"/>
      <c r="AR80" s="3"/>
      <c r="AS80" s="9"/>
      <c r="AT80" s="9"/>
      <c r="AU80" s="6"/>
      <c r="AV80" s="6"/>
      <c r="AW80" s="7"/>
      <c r="AX80" s="7"/>
      <c r="AY80" s="6"/>
      <c r="AZ80" s="7"/>
      <c r="BA80" s="7"/>
      <c r="BB80" s="7"/>
      <c r="BC80" s="7"/>
      <c r="BD80" s="32"/>
    </row>
    <row r="81" spans="1:56" ht="40.5" customHeight="1" x14ac:dyDescent="0.25">
      <c r="A81" s="164"/>
      <c r="B81" s="157"/>
      <c r="C81" s="32"/>
      <c r="D81" s="32"/>
      <c r="E81" s="32"/>
      <c r="F81" s="32"/>
      <c r="G81" s="32"/>
      <c r="H81" s="32"/>
      <c r="I81" s="32"/>
      <c r="J81" s="32"/>
      <c r="K81" s="64"/>
      <c r="L81" s="65"/>
      <c r="M81" s="32"/>
      <c r="N81" s="64"/>
      <c r="O81" s="64"/>
      <c r="P81" s="32"/>
      <c r="Q81" s="32"/>
      <c r="R81" s="32"/>
      <c r="S81" s="65"/>
      <c r="T81" s="32"/>
      <c r="U81" s="5" t="s">
        <v>1564</v>
      </c>
      <c r="V81" s="10">
        <v>42433</v>
      </c>
      <c r="W81" s="11">
        <v>11846</v>
      </c>
      <c r="X81" s="41" t="s">
        <v>1297</v>
      </c>
      <c r="Y81" s="10"/>
      <c r="Z81" s="10"/>
      <c r="AA81" s="1"/>
      <c r="AB81" s="1"/>
      <c r="AC81" s="8"/>
      <c r="AD81" s="8"/>
      <c r="AE81" s="65"/>
      <c r="AF81" s="65"/>
      <c r="AG81" s="65"/>
      <c r="AH81" s="65"/>
      <c r="AI81" s="3"/>
      <c r="AJ81" s="3"/>
      <c r="AK81" s="3"/>
      <c r="AL81" s="3"/>
      <c r="AM81" s="3"/>
      <c r="AN81" s="3"/>
      <c r="AO81" s="5"/>
      <c r="AP81" s="36"/>
      <c r="AQ81" s="5"/>
      <c r="AR81" s="3"/>
      <c r="AS81" s="9"/>
      <c r="AT81" s="9"/>
      <c r="AU81" s="6"/>
      <c r="AV81" s="6"/>
      <c r="AW81" s="7"/>
      <c r="AX81" s="7"/>
      <c r="AY81" s="6"/>
      <c r="AZ81" s="7"/>
      <c r="BA81" s="7"/>
      <c r="BB81" s="7"/>
      <c r="BC81" s="7"/>
      <c r="BD81" s="32"/>
    </row>
    <row r="82" spans="1:56" ht="29.25" customHeight="1" x14ac:dyDescent="0.25">
      <c r="A82" s="166" t="s">
        <v>1872</v>
      </c>
      <c r="B82" s="159" t="s">
        <v>40</v>
      </c>
      <c r="C82" s="147" t="s">
        <v>159</v>
      </c>
      <c r="D82" s="147" t="s">
        <v>41</v>
      </c>
      <c r="E82" s="147" t="s">
        <v>287</v>
      </c>
      <c r="F82" s="147" t="s">
        <v>42</v>
      </c>
      <c r="G82" s="147">
        <v>11279</v>
      </c>
      <c r="H82" s="147" t="s">
        <v>43</v>
      </c>
      <c r="I82" s="147" t="s">
        <v>39</v>
      </c>
      <c r="J82" s="147" t="s">
        <v>405</v>
      </c>
      <c r="K82" s="148">
        <v>41786</v>
      </c>
      <c r="L82" s="65">
        <v>508498.12</v>
      </c>
      <c r="M82" s="147">
        <v>11315</v>
      </c>
      <c r="N82" s="148">
        <v>41787</v>
      </c>
      <c r="O82" s="148">
        <v>41936</v>
      </c>
      <c r="P82" s="147" t="s">
        <v>19</v>
      </c>
      <c r="Q82" s="147" t="s">
        <v>290</v>
      </c>
      <c r="R82" s="147" t="s">
        <v>610</v>
      </c>
      <c r="S82" s="65">
        <v>24464.44</v>
      </c>
      <c r="T82" s="147">
        <v>44905100</v>
      </c>
      <c r="U82" s="40"/>
      <c r="V82" s="10"/>
      <c r="W82" s="11"/>
      <c r="X82" s="9"/>
      <c r="Y82" s="10"/>
      <c r="Z82" s="10"/>
      <c r="AA82" s="1">
        <f>AC82/L82</f>
        <v>0.15916351863798436</v>
      </c>
      <c r="AB82" s="1">
        <f>AD82/L82</f>
        <v>1.9157396294798495E-2</v>
      </c>
      <c r="AC82" s="8">
        <f>SUM(AC83:AC92)</f>
        <v>80934.350000000006</v>
      </c>
      <c r="AD82" s="8">
        <f>SUM(AD83:AD84)</f>
        <v>9741.5</v>
      </c>
      <c r="AE82" s="65">
        <f>L82-AD82+AC82</f>
        <v>579690.97</v>
      </c>
      <c r="AF82" s="65">
        <v>380742.95</v>
      </c>
      <c r="AG82" s="65">
        <v>151614.07999999999</v>
      </c>
      <c r="AH82" s="65">
        <f t="shared" si="12"/>
        <v>532357.03</v>
      </c>
      <c r="AI82" s="3"/>
      <c r="AJ82" s="3"/>
      <c r="AK82" s="3"/>
      <c r="AL82" s="3"/>
      <c r="AM82" s="3"/>
      <c r="AN82" s="3"/>
      <c r="AO82" s="5"/>
      <c r="AP82" s="36"/>
      <c r="AQ82" s="5"/>
      <c r="AR82" s="3"/>
      <c r="AS82" s="9" t="s">
        <v>614</v>
      </c>
      <c r="AT82" s="9" t="s">
        <v>615</v>
      </c>
      <c r="AU82" s="6">
        <v>41787</v>
      </c>
      <c r="AV82" s="6">
        <v>41906</v>
      </c>
      <c r="AW82" s="7"/>
      <c r="AX82" s="7"/>
      <c r="AY82" s="6">
        <v>41787</v>
      </c>
      <c r="AZ82" s="7"/>
      <c r="BA82" s="7" t="s">
        <v>388</v>
      </c>
      <c r="BB82" s="7"/>
      <c r="BC82" s="7"/>
      <c r="BD82" s="147"/>
    </row>
    <row r="83" spans="1:56" ht="29.25" customHeight="1" x14ac:dyDescent="0.25">
      <c r="A83" s="166"/>
      <c r="B83" s="159"/>
      <c r="C83" s="147"/>
      <c r="D83" s="147"/>
      <c r="E83" s="147"/>
      <c r="F83" s="147"/>
      <c r="G83" s="147"/>
      <c r="H83" s="147"/>
      <c r="I83" s="147"/>
      <c r="J83" s="147"/>
      <c r="K83" s="148"/>
      <c r="L83" s="65"/>
      <c r="M83" s="147"/>
      <c r="N83" s="148"/>
      <c r="O83" s="148"/>
      <c r="P83" s="147"/>
      <c r="Q83" s="147"/>
      <c r="R83" s="147"/>
      <c r="S83" s="65"/>
      <c r="T83" s="147"/>
      <c r="U83" s="5" t="s">
        <v>218</v>
      </c>
      <c r="V83" s="10">
        <v>41813</v>
      </c>
      <c r="W83" s="11">
        <v>11336</v>
      </c>
      <c r="X83" s="41" t="s">
        <v>1297</v>
      </c>
      <c r="Y83" s="10"/>
      <c r="Z83" s="10"/>
      <c r="AA83" s="1"/>
      <c r="AB83" s="1"/>
      <c r="AC83" s="8"/>
      <c r="AD83" s="8">
        <v>9741.5</v>
      </c>
      <c r="AE83" s="65"/>
      <c r="AF83" s="65"/>
      <c r="AG83" s="65"/>
      <c r="AH83" s="65"/>
      <c r="AI83" s="3"/>
      <c r="AJ83" s="3"/>
      <c r="AK83" s="3"/>
      <c r="AL83" s="3"/>
      <c r="AM83" s="3"/>
      <c r="AN83" s="3"/>
      <c r="AO83" s="5"/>
      <c r="AP83" s="36"/>
      <c r="AQ83" s="5"/>
      <c r="AR83" s="3"/>
      <c r="AS83" s="9"/>
      <c r="AT83" s="9"/>
      <c r="AU83" s="6"/>
      <c r="AV83" s="6"/>
      <c r="AW83" s="7"/>
      <c r="AX83" s="7"/>
      <c r="AY83" s="6"/>
      <c r="AZ83" s="7"/>
      <c r="BA83" s="7"/>
      <c r="BB83" s="7"/>
      <c r="BC83" s="7"/>
      <c r="BD83" s="147"/>
    </row>
    <row r="84" spans="1:56" ht="29.25" customHeight="1" x14ac:dyDescent="0.25">
      <c r="A84" s="166"/>
      <c r="B84" s="159"/>
      <c r="C84" s="147"/>
      <c r="D84" s="147"/>
      <c r="E84" s="147"/>
      <c r="F84" s="147"/>
      <c r="G84" s="147"/>
      <c r="H84" s="147"/>
      <c r="I84" s="147"/>
      <c r="J84" s="147"/>
      <c r="K84" s="148"/>
      <c r="L84" s="65"/>
      <c r="M84" s="147"/>
      <c r="N84" s="148"/>
      <c r="O84" s="148"/>
      <c r="P84" s="147"/>
      <c r="Q84" s="147"/>
      <c r="R84" s="147"/>
      <c r="S84" s="65"/>
      <c r="T84" s="147"/>
      <c r="U84" s="5" t="s">
        <v>239</v>
      </c>
      <c r="V84" s="10">
        <v>41904</v>
      </c>
      <c r="W84" s="11">
        <v>11426</v>
      </c>
      <c r="X84" s="41" t="s">
        <v>1298</v>
      </c>
      <c r="Y84" s="10">
        <v>41937</v>
      </c>
      <c r="Z84" s="10">
        <v>42086</v>
      </c>
      <c r="AA84" s="1"/>
      <c r="AB84" s="1"/>
      <c r="AC84" s="8"/>
      <c r="AD84" s="8"/>
      <c r="AE84" s="65"/>
      <c r="AF84" s="65"/>
      <c r="AG84" s="65"/>
      <c r="AH84" s="65"/>
      <c r="AI84" s="3"/>
      <c r="AJ84" s="3"/>
      <c r="AK84" s="3"/>
      <c r="AL84" s="3"/>
      <c r="AM84" s="3"/>
      <c r="AN84" s="3"/>
      <c r="AO84" s="5" t="s">
        <v>665</v>
      </c>
      <c r="AP84" s="36"/>
      <c r="AQ84" s="5"/>
      <c r="AR84" s="3"/>
      <c r="AS84" s="9"/>
      <c r="AT84" s="9"/>
      <c r="AU84" s="6">
        <v>41907</v>
      </c>
      <c r="AV84" s="6">
        <v>42026</v>
      </c>
      <c r="AW84" s="7"/>
      <c r="AX84" s="7"/>
      <c r="AY84" s="6"/>
      <c r="AZ84" s="7"/>
      <c r="BA84" s="7"/>
      <c r="BB84" s="7"/>
      <c r="BC84" s="7"/>
      <c r="BD84" s="147"/>
    </row>
    <row r="85" spans="1:56" ht="40.5" customHeight="1" x14ac:dyDescent="0.25">
      <c r="A85" s="166"/>
      <c r="B85" s="159"/>
      <c r="C85" s="147"/>
      <c r="D85" s="147"/>
      <c r="E85" s="147"/>
      <c r="F85" s="147"/>
      <c r="G85" s="147"/>
      <c r="H85" s="147"/>
      <c r="I85" s="147"/>
      <c r="J85" s="147"/>
      <c r="K85" s="148"/>
      <c r="L85" s="65"/>
      <c r="M85" s="147"/>
      <c r="N85" s="148"/>
      <c r="O85" s="148"/>
      <c r="P85" s="147"/>
      <c r="Q85" s="147"/>
      <c r="R85" s="147"/>
      <c r="S85" s="65"/>
      <c r="T85" s="147"/>
      <c r="U85" s="5" t="s">
        <v>564</v>
      </c>
      <c r="V85" s="10">
        <v>42026</v>
      </c>
      <c r="W85" s="11">
        <v>11494</v>
      </c>
      <c r="X85" s="41" t="s">
        <v>1298</v>
      </c>
      <c r="Y85" s="10"/>
      <c r="Z85" s="10"/>
      <c r="AA85" s="1"/>
      <c r="AB85" s="1"/>
      <c r="AC85" s="8"/>
      <c r="AD85" s="8"/>
      <c r="AE85" s="65"/>
      <c r="AF85" s="65"/>
      <c r="AG85" s="65"/>
      <c r="AH85" s="65"/>
      <c r="AI85" s="3"/>
      <c r="AJ85" s="3"/>
      <c r="AK85" s="3"/>
      <c r="AL85" s="3"/>
      <c r="AM85" s="3"/>
      <c r="AN85" s="3"/>
      <c r="AO85" s="5"/>
      <c r="AP85" s="36"/>
      <c r="AQ85" s="5"/>
      <c r="AR85" s="3"/>
      <c r="AS85" s="9"/>
      <c r="AT85" s="9"/>
      <c r="AU85" s="6">
        <v>42027</v>
      </c>
      <c r="AV85" s="6">
        <v>42086</v>
      </c>
      <c r="AW85" s="7"/>
      <c r="AX85" s="7"/>
      <c r="AY85" s="6"/>
      <c r="AZ85" s="7"/>
      <c r="BA85" s="7"/>
      <c r="BB85" s="7"/>
      <c r="BC85" s="7"/>
      <c r="BD85" s="147"/>
    </row>
    <row r="86" spans="1:56" ht="40.5" customHeight="1" x14ac:dyDescent="0.25">
      <c r="A86" s="166"/>
      <c r="B86" s="159"/>
      <c r="C86" s="147"/>
      <c r="D86" s="147"/>
      <c r="E86" s="147"/>
      <c r="F86" s="147"/>
      <c r="G86" s="147"/>
      <c r="H86" s="147"/>
      <c r="I86" s="147"/>
      <c r="J86" s="147"/>
      <c r="K86" s="148"/>
      <c r="L86" s="65"/>
      <c r="M86" s="147"/>
      <c r="N86" s="148"/>
      <c r="O86" s="148"/>
      <c r="P86" s="147"/>
      <c r="Q86" s="147"/>
      <c r="R86" s="147"/>
      <c r="S86" s="65"/>
      <c r="T86" s="147"/>
      <c r="U86" s="5" t="s">
        <v>676</v>
      </c>
      <c r="V86" s="10">
        <v>42083</v>
      </c>
      <c r="W86" s="11">
        <v>11560</v>
      </c>
      <c r="X86" s="41" t="s">
        <v>1298</v>
      </c>
      <c r="Y86" s="10">
        <v>42087</v>
      </c>
      <c r="Z86" s="10">
        <v>42206</v>
      </c>
      <c r="AA86" s="1"/>
      <c r="AB86" s="1"/>
      <c r="AC86" s="8"/>
      <c r="AD86" s="8"/>
      <c r="AE86" s="65"/>
      <c r="AF86" s="65"/>
      <c r="AG86" s="65"/>
      <c r="AH86" s="65"/>
      <c r="AI86" s="3"/>
      <c r="AJ86" s="3"/>
      <c r="AK86" s="3"/>
      <c r="AL86" s="3"/>
      <c r="AM86" s="3"/>
      <c r="AN86" s="3"/>
      <c r="AO86" s="5"/>
      <c r="AP86" s="36"/>
      <c r="AQ86" s="5"/>
      <c r="AR86" s="3"/>
      <c r="AS86" s="9"/>
      <c r="AT86" s="9"/>
      <c r="AU86" s="6">
        <v>42087</v>
      </c>
      <c r="AV86" s="6">
        <v>42176</v>
      </c>
      <c r="AW86" s="7"/>
      <c r="AX86" s="7"/>
      <c r="AY86" s="6"/>
      <c r="AZ86" s="7"/>
      <c r="BA86" s="7"/>
      <c r="BB86" s="7"/>
      <c r="BC86" s="7"/>
      <c r="BD86" s="147"/>
    </row>
    <row r="87" spans="1:56" ht="40.5" customHeight="1" x14ac:dyDescent="0.25">
      <c r="A87" s="166"/>
      <c r="B87" s="159"/>
      <c r="C87" s="147"/>
      <c r="D87" s="147"/>
      <c r="E87" s="147"/>
      <c r="F87" s="147"/>
      <c r="G87" s="147"/>
      <c r="H87" s="147"/>
      <c r="I87" s="147"/>
      <c r="J87" s="147"/>
      <c r="K87" s="148"/>
      <c r="L87" s="65"/>
      <c r="M87" s="147"/>
      <c r="N87" s="148"/>
      <c r="O87" s="148"/>
      <c r="P87" s="147"/>
      <c r="Q87" s="147"/>
      <c r="R87" s="147"/>
      <c r="S87" s="65"/>
      <c r="T87" s="147"/>
      <c r="U87" s="5" t="s">
        <v>804</v>
      </c>
      <c r="V87" s="10">
        <v>42174</v>
      </c>
      <c r="W87" s="11">
        <v>11611</v>
      </c>
      <c r="X87" s="41" t="s">
        <v>1298</v>
      </c>
      <c r="Y87" s="10">
        <v>42207</v>
      </c>
      <c r="Z87" s="10">
        <v>42296</v>
      </c>
      <c r="AA87" s="1"/>
      <c r="AB87" s="1"/>
      <c r="AC87" s="8"/>
      <c r="AD87" s="8"/>
      <c r="AE87" s="65"/>
      <c r="AF87" s="65"/>
      <c r="AG87" s="65"/>
      <c r="AH87" s="65"/>
      <c r="AI87" s="3"/>
      <c r="AJ87" s="3"/>
      <c r="AK87" s="3"/>
      <c r="AL87" s="3"/>
      <c r="AM87" s="3"/>
      <c r="AN87" s="3"/>
      <c r="AO87" s="5"/>
      <c r="AP87" s="36"/>
      <c r="AQ87" s="5"/>
      <c r="AR87" s="3"/>
      <c r="AS87" s="9"/>
      <c r="AT87" s="9"/>
      <c r="AU87" s="6">
        <v>42177</v>
      </c>
      <c r="AV87" s="6">
        <v>42266</v>
      </c>
      <c r="AW87" s="7"/>
      <c r="AX87" s="7"/>
      <c r="AY87" s="6"/>
      <c r="AZ87" s="7"/>
      <c r="BA87" s="7"/>
      <c r="BB87" s="7"/>
      <c r="BC87" s="7"/>
      <c r="BD87" s="147"/>
    </row>
    <row r="88" spans="1:56" ht="40.5" customHeight="1" x14ac:dyDescent="0.25">
      <c r="A88" s="166"/>
      <c r="B88" s="159"/>
      <c r="C88" s="147"/>
      <c r="D88" s="147"/>
      <c r="E88" s="147"/>
      <c r="F88" s="147"/>
      <c r="G88" s="147"/>
      <c r="H88" s="147"/>
      <c r="I88" s="147"/>
      <c r="J88" s="147"/>
      <c r="K88" s="148"/>
      <c r="L88" s="65"/>
      <c r="M88" s="147"/>
      <c r="N88" s="148"/>
      <c r="O88" s="148"/>
      <c r="P88" s="147"/>
      <c r="Q88" s="147"/>
      <c r="R88" s="147"/>
      <c r="S88" s="65"/>
      <c r="T88" s="147"/>
      <c r="U88" s="5" t="s">
        <v>883</v>
      </c>
      <c r="V88" s="10">
        <v>42265</v>
      </c>
      <c r="W88" s="11">
        <v>11682</v>
      </c>
      <c r="X88" s="41" t="s">
        <v>1298</v>
      </c>
      <c r="Y88" s="10">
        <v>42297</v>
      </c>
      <c r="Z88" s="10">
        <v>42336</v>
      </c>
      <c r="AA88" s="1"/>
      <c r="AB88" s="1"/>
      <c r="AC88" s="8"/>
      <c r="AD88" s="8"/>
      <c r="AE88" s="65"/>
      <c r="AF88" s="65"/>
      <c r="AG88" s="65"/>
      <c r="AH88" s="65"/>
      <c r="AI88" s="3"/>
      <c r="AJ88" s="3"/>
      <c r="AK88" s="3"/>
      <c r="AL88" s="3"/>
      <c r="AM88" s="3"/>
      <c r="AN88" s="3"/>
      <c r="AO88" s="5"/>
      <c r="AP88" s="36"/>
      <c r="AQ88" s="5"/>
      <c r="AR88" s="3"/>
      <c r="AS88" s="9"/>
      <c r="AT88" s="9"/>
      <c r="AU88" s="6">
        <v>42267</v>
      </c>
      <c r="AV88" s="6">
        <v>42326</v>
      </c>
      <c r="AW88" s="7"/>
      <c r="AX88" s="7"/>
      <c r="AY88" s="6"/>
      <c r="AZ88" s="7"/>
      <c r="BA88" s="7"/>
      <c r="BB88" s="7"/>
      <c r="BC88" s="7"/>
      <c r="BD88" s="147"/>
    </row>
    <row r="89" spans="1:56" ht="40.5" customHeight="1" x14ac:dyDescent="0.25">
      <c r="A89" s="166"/>
      <c r="B89" s="159"/>
      <c r="C89" s="147"/>
      <c r="D89" s="147"/>
      <c r="E89" s="147"/>
      <c r="F89" s="147"/>
      <c r="G89" s="147"/>
      <c r="H89" s="147"/>
      <c r="I89" s="147"/>
      <c r="J89" s="147"/>
      <c r="K89" s="148"/>
      <c r="L89" s="65"/>
      <c r="M89" s="147"/>
      <c r="N89" s="148"/>
      <c r="O89" s="148"/>
      <c r="P89" s="147"/>
      <c r="Q89" s="147"/>
      <c r="R89" s="147"/>
      <c r="S89" s="65"/>
      <c r="T89" s="147"/>
      <c r="U89" s="5" t="s">
        <v>893</v>
      </c>
      <c r="V89" s="10">
        <v>42324</v>
      </c>
      <c r="W89" s="11">
        <v>11694</v>
      </c>
      <c r="X89" s="41" t="s">
        <v>1298</v>
      </c>
      <c r="Y89" s="10">
        <v>42337</v>
      </c>
      <c r="Z89" s="10">
        <v>42396</v>
      </c>
      <c r="AA89" s="1"/>
      <c r="AB89" s="1"/>
      <c r="AC89" s="8"/>
      <c r="AD89" s="8"/>
      <c r="AE89" s="65"/>
      <c r="AF89" s="65"/>
      <c r="AG89" s="65"/>
      <c r="AH89" s="65"/>
      <c r="AI89" s="3"/>
      <c r="AJ89" s="3"/>
      <c r="AK89" s="3"/>
      <c r="AL89" s="3"/>
      <c r="AM89" s="3"/>
      <c r="AN89" s="3"/>
      <c r="AO89" s="5"/>
      <c r="AP89" s="36"/>
      <c r="AQ89" s="5"/>
      <c r="AR89" s="3"/>
      <c r="AS89" s="9"/>
      <c r="AT89" s="9"/>
      <c r="AU89" s="6">
        <v>42327</v>
      </c>
      <c r="AV89" s="6">
        <v>42386</v>
      </c>
      <c r="AW89" s="7"/>
      <c r="AX89" s="7"/>
      <c r="AY89" s="6"/>
      <c r="AZ89" s="7"/>
      <c r="BA89" s="7"/>
      <c r="BB89" s="7"/>
      <c r="BC89" s="7"/>
      <c r="BD89" s="147"/>
    </row>
    <row r="90" spans="1:56" ht="40.5" customHeight="1" x14ac:dyDescent="0.25">
      <c r="A90" s="166"/>
      <c r="B90" s="159"/>
      <c r="C90" s="147"/>
      <c r="D90" s="147"/>
      <c r="E90" s="147"/>
      <c r="F90" s="147"/>
      <c r="G90" s="147"/>
      <c r="H90" s="147"/>
      <c r="I90" s="147"/>
      <c r="J90" s="147"/>
      <c r="K90" s="148"/>
      <c r="L90" s="65"/>
      <c r="M90" s="147"/>
      <c r="N90" s="148"/>
      <c r="O90" s="148"/>
      <c r="P90" s="147"/>
      <c r="Q90" s="147"/>
      <c r="R90" s="147"/>
      <c r="S90" s="65"/>
      <c r="T90" s="147"/>
      <c r="U90" s="5" t="s">
        <v>985</v>
      </c>
      <c r="V90" s="10">
        <v>42018</v>
      </c>
      <c r="W90" s="11">
        <v>11724</v>
      </c>
      <c r="X90" s="5" t="s">
        <v>1187</v>
      </c>
      <c r="Y90" s="10">
        <v>42397</v>
      </c>
      <c r="Z90" s="10">
        <v>42456</v>
      </c>
      <c r="AA90" s="1"/>
      <c r="AB90" s="1"/>
      <c r="AC90" s="8"/>
      <c r="AD90" s="8"/>
      <c r="AE90" s="65"/>
      <c r="AF90" s="65"/>
      <c r="AG90" s="65"/>
      <c r="AH90" s="65"/>
      <c r="AI90" s="3"/>
      <c r="AJ90" s="3"/>
      <c r="AK90" s="3"/>
      <c r="AL90" s="3"/>
      <c r="AM90" s="3"/>
      <c r="AN90" s="3"/>
      <c r="AO90" s="5"/>
      <c r="AP90" s="36"/>
      <c r="AQ90" s="5"/>
      <c r="AR90" s="3"/>
      <c r="AS90" s="9"/>
      <c r="AT90" s="9"/>
      <c r="AU90" s="6">
        <v>42387</v>
      </c>
      <c r="AV90" s="6">
        <v>42446</v>
      </c>
      <c r="AW90" s="7"/>
      <c r="AX90" s="7"/>
      <c r="AY90" s="6"/>
      <c r="AZ90" s="7"/>
      <c r="BA90" s="7"/>
      <c r="BB90" s="7"/>
      <c r="BC90" s="7"/>
      <c r="BD90" s="147"/>
    </row>
    <row r="91" spans="1:56" ht="40.5" customHeight="1" x14ac:dyDescent="0.25">
      <c r="A91" s="166"/>
      <c r="B91" s="159"/>
      <c r="C91" s="147"/>
      <c r="D91" s="147"/>
      <c r="E91" s="147"/>
      <c r="F91" s="147"/>
      <c r="G91" s="147"/>
      <c r="H91" s="147"/>
      <c r="I91" s="147"/>
      <c r="J91" s="147"/>
      <c r="K91" s="148"/>
      <c r="L91" s="65"/>
      <c r="M91" s="147"/>
      <c r="N91" s="148"/>
      <c r="O91" s="148"/>
      <c r="P91" s="147"/>
      <c r="Q91" s="147"/>
      <c r="R91" s="147"/>
      <c r="S91" s="65"/>
      <c r="T91" s="147"/>
      <c r="U91" s="5" t="s">
        <v>1080</v>
      </c>
      <c r="V91" s="10">
        <v>42447</v>
      </c>
      <c r="W91" s="11">
        <v>11768</v>
      </c>
      <c r="X91" s="5" t="s">
        <v>1187</v>
      </c>
      <c r="Y91" s="10">
        <v>42457</v>
      </c>
      <c r="Z91" s="10">
        <v>42516</v>
      </c>
      <c r="AA91" s="1"/>
      <c r="AB91" s="1"/>
      <c r="AC91" s="8"/>
      <c r="AD91" s="8"/>
      <c r="AE91" s="65"/>
      <c r="AF91" s="65"/>
      <c r="AG91" s="65"/>
      <c r="AH91" s="65"/>
      <c r="AI91" s="3"/>
      <c r="AJ91" s="3"/>
      <c r="AK91" s="3"/>
      <c r="AL91" s="3"/>
      <c r="AM91" s="3"/>
      <c r="AN91" s="3"/>
      <c r="AO91" s="5"/>
      <c r="AP91" s="36"/>
      <c r="AQ91" s="5"/>
      <c r="AR91" s="3"/>
      <c r="AS91" s="9"/>
      <c r="AT91" s="9"/>
      <c r="AU91" s="6">
        <v>42447</v>
      </c>
      <c r="AV91" s="6">
        <v>42506</v>
      </c>
      <c r="AW91" s="7"/>
      <c r="AX91" s="7"/>
      <c r="AY91" s="6"/>
      <c r="AZ91" s="7"/>
      <c r="BA91" s="7"/>
      <c r="BB91" s="7"/>
      <c r="BC91" s="7"/>
      <c r="BD91" s="147"/>
    </row>
    <row r="92" spans="1:56" ht="40.5" customHeight="1" x14ac:dyDescent="0.25">
      <c r="A92" s="166"/>
      <c r="B92" s="159"/>
      <c r="C92" s="147"/>
      <c r="D92" s="147"/>
      <c r="E92" s="147"/>
      <c r="F92" s="147"/>
      <c r="G92" s="147"/>
      <c r="H92" s="147"/>
      <c r="I92" s="147"/>
      <c r="J92" s="147"/>
      <c r="K92" s="148"/>
      <c r="L92" s="65"/>
      <c r="M92" s="147"/>
      <c r="N92" s="148"/>
      <c r="O92" s="148"/>
      <c r="P92" s="147"/>
      <c r="Q92" s="147"/>
      <c r="R92" s="147"/>
      <c r="S92" s="65"/>
      <c r="T92" s="147"/>
      <c r="U92" s="5" t="s">
        <v>1081</v>
      </c>
      <c r="V92" s="10" t="s">
        <v>1082</v>
      </c>
      <c r="W92" s="46" t="s">
        <v>1180</v>
      </c>
      <c r="X92" s="5" t="s">
        <v>1188</v>
      </c>
      <c r="Y92" s="10"/>
      <c r="Z92" s="10"/>
      <c r="AA92" s="1"/>
      <c r="AB92" s="1"/>
      <c r="AC92" s="8">
        <v>80934.350000000006</v>
      </c>
      <c r="AD92" s="8"/>
      <c r="AE92" s="65"/>
      <c r="AF92" s="65"/>
      <c r="AG92" s="65"/>
      <c r="AH92" s="65"/>
      <c r="AI92" s="3"/>
      <c r="AJ92" s="3"/>
      <c r="AK92" s="3"/>
      <c r="AL92" s="3"/>
      <c r="AM92" s="3"/>
      <c r="AN92" s="3"/>
      <c r="AO92" s="5"/>
      <c r="AP92" s="36"/>
      <c r="AQ92" s="5"/>
      <c r="AR92" s="3"/>
      <c r="AS92" s="9"/>
      <c r="AT92" s="9"/>
      <c r="AU92" s="6"/>
      <c r="AV92" s="6"/>
      <c r="AW92" s="7"/>
      <c r="AX92" s="7"/>
      <c r="AY92" s="6"/>
      <c r="AZ92" s="7"/>
      <c r="BA92" s="7"/>
      <c r="BB92" s="7"/>
      <c r="BC92" s="7"/>
      <c r="BD92" s="147"/>
    </row>
    <row r="93" spans="1:56" ht="40.5" customHeight="1" x14ac:dyDescent="0.25">
      <c r="A93" s="166"/>
      <c r="B93" s="159"/>
      <c r="C93" s="147"/>
      <c r="D93" s="147"/>
      <c r="E93" s="147"/>
      <c r="F93" s="147"/>
      <c r="G93" s="147"/>
      <c r="H93" s="147"/>
      <c r="I93" s="147"/>
      <c r="J93" s="147"/>
      <c r="K93" s="148"/>
      <c r="L93" s="65"/>
      <c r="M93" s="147"/>
      <c r="N93" s="148"/>
      <c r="O93" s="148"/>
      <c r="P93" s="147"/>
      <c r="Q93" s="147"/>
      <c r="R93" s="147"/>
      <c r="S93" s="65"/>
      <c r="T93" s="147"/>
      <c r="U93" s="5" t="s">
        <v>1493</v>
      </c>
      <c r="V93" s="10">
        <v>42590</v>
      </c>
      <c r="W93" s="46"/>
      <c r="X93" s="9" t="s">
        <v>709</v>
      </c>
      <c r="Y93" s="10"/>
      <c r="Z93" s="10"/>
      <c r="AA93" s="1"/>
      <c r="AB93" s="1"/>
      <c r="AC93" s="146">
        <v>29490.26</v>
      </c>
      <c r="AD93" s="8"/>
      <c r="AE93" s="65"/>
      <c r="AF93" s="65"/>
      <c r="AG93" s="65"/>
      <c r="AH93" s="65"/>
      <c r="AI93" s="3"/>
      <c r="AJ93" s="3"/>
      <c r="AK93" s="3"/>
      <c r="AL93" s="3"/>
      <c r="AM93" s="3"/>
      <c r="AN93" s="3"/>
      <c r="AO93" s="5"/>
      <c r="AP93" s="36"/>
      <c r="AQ93" s="5"/>
      <c r="AR93" s="3"/>
      <c r="AS93" s="9"/>
      <c r="AT93" s="9"/>
      <c r="AU93" s="6"/>
      <c r="AV93" s="6"/>
      <c r="AW93" s="7"/>
      <c r="AX93" s="7"/>
      <c r="AY93" s="6"/>
      <c r="AZ93" s="7"/>
      <c r="BA93" s="7"/>
      <c r="BB93" s="7"/>
      <c r="BC93" s="7"/>
      <c r="BD93" s="51"/>
    </row>
    <row r="94" spans="1:56" ht="36" customHeight="1" x14ac:dyDescent="0.25">
      <c r="A94" s="164" t="s">
        <v>1873</v>
      </c>
      <c r="B94" s="157" t="s">
        <v>195</v>
      </c>
      <c r="C94" s="32" t="s">
        <v>580</v>
      </c>
      <c r="D94" s="32" t="s">
        <v>196</v>
      </c>
      <c r="E94" s="32" t="s">
        <v>287</v>
      </c>
      <c r="F94" s="32" t="s">
        <v>1622</v>
      </c>
      <c r="G94" s="32" t="s">
        <v>631</v>
      </c>
      <c r="H94" s="32" t="s">
        <v>169</v>
      </c>
      <c r="I94" s="32" t="s">
        <v>168</v>
      </c>
      <c r="J94" s="32" t="s">
        <v>411</v>
      </c>
      <c r="K94" s="64">
        <v>41802</v>
      </c>
      <c r="L94" s="65">
        <v>647525.63</v>
      </c>
      <c r="M94" s="32">
        <v>11329</v>
      </c>
      <c r="N94" s="64">
        <v>41821</v>
      </c>
      <c r="O94" s="64">
        <v>41940</v>
      </c>
      <c r="P94" s="32" t="s">
        <v>19</v>
      </c>
      <c r="Q94" s="32" t="s">
        <v>412</v>
      </c>
      <c r="R94" s="32" t="s">
        <v>397</v>
      </c>
      <c r="S94" s="65">
        <v>32908.33</v>
      </c>
      <c r="T94" s="32">
        <v>44905100</v>
      </c>
      <c r="U94" s="5"/>
      <c r="V94" s="10"/>
      <c r="W94" s="11"/>
      <c r="X94" s="9"/>
      <c r="Y94" s="38"/>
      <c r="Z94" s="38"/>
      <c r="AA94" s="1">
        <v>0</v>
      </c>
      <c r="AB94" s="1">
        <v>0</v>
      </c>
      <c r="AC94" s="8"/>
      <c r="AD94" s="8"/>
      <c r="AE94" s="65">
        <f t="shared" si="11"/>
        <v>647525.63</v>
      </c>
      <c r="AF94" s="65">
        <v>225480.53</v>
      </c>
      <c r="AG94" s="65">
        <v>118672.12</v>
      </c>
      <c r="AH94" s="65">
        <f t="shared" si="12"/>
        <v>344152.65</v>
      </c>
      <c r="AI94" s="3"/>
      <c r="AJ94" s="3"/>
      <c r="AK94" s="3"/>
      <c r="AL94" s="3"/>
      <c r="AM94" s="3"/>
      <c r="AN94" s="3"/>
      <c r="AO94" s="5"/>
      <c r="AP94" s="36"/>
      <c r="AQ94" s="5"/>
      <c r="AR94" s="3"/>
      <c r="AS94" s="9" t="s">
        <v>614</v>
      </c>
      <c r="AT94" s="9" t="s">
        <v>615</v>
      </c>
      <c r="AU94" s="6">
        <v>41821</v>
      </c>
      <c r="AV94" s="6">
        <v>42113</v>
      </c>
      <c r="AW94" s="7"/>
      <c r="AX94" s="7"/>
      <c r="AY94" s="6">
        <v>41821</v>
      </c>
      <c r="AZ94" s="7"/>
      <c r="BA94" s="7"/>
      <c r="BB94" s="6">
        <v>41934</v>
      </c>
      <c r="BC94" s="6">
        <v>41701</v>
      </c>
      <c r="BD94" s="31" t="s">
        <v>978</v>
      </c>
    </row>
    <row r="95" spans="1:56" ht="36" customHeight="1" x14ac:dyDescent="0.25">
      <c r="A95" s="164"/>
      <c r="B95" s="157"/>
      <c r="C95" s="32"/>
      <c r="D95" s="32"/>
      <c r="E95" s="32"/>
      <c r="F95" s="32"/>
      <c r="G95" s="32"/>
      <c r="H95" s="32"/>
      <c r="I95" s="32"/>
      <c r="J95" s="32"/>
      <c r="K95" s="64"/>
      <c r="L95" s="65"/>
      <c r="M95" s="32"/>
      <c r="N95" s="64"/>
      <c r="O95" s="64"/>
      <c r="P95" s="32"/>
      <c r="Q95" s="32"/>
      <c r="R95" s="32"/>
      <c r="S95" s="65"/>
      <c r="T95" s="32"/>
      <c r="U95" s="5" t="s">
        <v>1299</v>
      </c>
      <c r="V95" s="10">
        <v>41806</v>
      </c>
      <c r="W95" s="11" t="s">
        <v>1300</v>
      </c>
      <c r="X95" s="45" t="s">
        <v>1301</v>
      </c>
      <c r="Y95" s="38"/>
      <c r="Z95" s="38"/>
      <c r="AA95" s="1"/>
      <c r="AB95" s="1"/>
      <c r="AC95" s="8"/>
      <c r="AD95" s="8"/>
      <c r="AE95" s="65"/>
      <c r="AF95" s="65"/>
      <c r="AG95" s="65"/>
      <c r="AH95" s="65"/>
      <c r="AI95" s="3"/>
      <c r="AJ95" s="3"/>
      <c r="AK95" s="3"/>
      <c r="AL95" s="3"/>
      <c r="AM95" s="3"/>
      <c r="AN95" s="3"/>
      <c r="AO95" s="5"/>
      <c r="AP95" s="36"/>
      <c r="AQ95" s="5"/>
      <c r="AR95" s="3"/>
      <c r="AS95" s="9"/>
      <c r="AT95" s="9"/>
      <c r="AU95" s="6"/>
      <c r="AV95" s="6"/>
      <c r="AW95" s="7"/>
      <c r="AX95" s="7"/>
      <c r="AY95" s="6"/>
      <c r="AZ95" s="7"/>
      <c r="BA95" s="7"/>
      <c r="BB95" s="6"/>
      <c r="BC95" s="6"/>
      <c r="BD95" s="31"/>
    </row>
    <row r="96" spans="1:56" ht="36" customHeight="1" x14ac:dyDescent="0.25">
      <c r="A96" s="164"/>
      <c r="B96" s="157"/>
      <c r="C96" s="32"/>
      <c r="D96" s="32"/>
      <c r="E96" s="32"/>
      <c r="F96" s="32"/>
      <c r="G96" s="32"/>
      <c r="H96" s="32"/>
      <c r="I96" s="32"/>
      <c r="J96" s="32"/>
      <c r="K96" s="64"/>
      <c r="L96" s="65"/>
      <c r="M96" s="32"/>
      <c r="N96" s="64">
        <v>41941</v>
      </c>
      <c r="O96" s="64">
        <v>42060</v>
      </c>
      <c r="P96" s="32"/>
      <c r="Q96" s="32"/>
      <c r="R96" s="32"/>
      <c r="S96" s="65"/>
      <c r="T96" s="32"/>
      <c r="U96" s="5" t="s">
        <v>277</v>
      </c>
      <c r="V96" s="10">
        <v>41908</v>
      </c>
      <c r="W96" s="11">
        <v>11448</v>
      </c>
      <c r="X96" s="41" t="s">
        <v>1302</v>
      </c>
      <c r="Y96" s="38">
        <v>41941</v>
      </c>
      <c r="Z96" s="38">
        <v>42060</v>
      </c>
      <c r="AA96" s="1"/>
      <c r="AB96" s="1"/>
      <c r="AC96" s="8"/>
      <c r="AD96" s="8"/>
      <c r="AE96" s="65"/>
      <c r="AF96" s="65">
        <v>0</v>
      </c>
      <c r="AG96" s="65"/>
      <c r="AH96" s="65">
        <f>AF96+AG96</f>
        <v>0</v>
      </c>
      <c r="AI96" s="3"/>
      <c r="AJ96" s="3"/>
      <c r="AK96" s="3"/>
      <c r="AL96" s="3"/>
      <c r="AM96" s="3"/>
      <c r="AN96" s="3"/>
      <c r="AO96" s="5"/>
      <c r="AP96" s="36"/>
      <c r="AQ96" s="5"/>
      <c r="AR96" s="3"/>
      <c r="AS96" s="9"/>
      <c r="AT96" s="9"/>
      <c r="AU96" s="6">
        <v>41911</v>
      </c>
      <c r="AV96" s="6">
        <v>42000</v>
      </c>
      <c r="AW96" s="7"/>
      <c r="AX96" s="7"/>
      <c r="AY96" s="6"/>
      <c r="AZ96" s="7"/>
      <c r="BA96" s="7"/>
      <c r="BB96" s="7"/>
      <c r="BC96" s="7"/>
      <c r="BD96" s="31"/>
    </row>
    <row r="97" spans="1:56" ht="40.5" customHeight="1" x14ac:dyDescent="0.25">
      <c r="A97" s="164"/>
      <c r="B97" s="157"/>
      <c r="C97" s="32"/>
      <c r="D97" s="32"/>
      <c r="E97" s="32"/>
      <c r="F97" s="32"/>
      <c r="G97" s="32"/>
      <c r="H97" s="32"/>
      <c r="I97" s="32"/>
      <c r="J97" s="32"/>
      <c r="K97" s="64"/>
      <c r="L97" s="65"/>
      <c r="M97" s="32"/>
      <c r="N97" s="64"/>
      <c r="O97" s="64"/>
      <c r="P97" s="32"/>
      <c r="Q97" s="32"/>
      <c r="R97" s="32"/>
      <c r="S97" s="65"/>
      <c r="T97" s="32"/>
      <c r="U97" s="5" t="s">
        <v>565</v>
      </c>
      <c r="V97" s="10">
        <v>42060</v>
      </c>
      <c r="W97" s="11">
        <v>11483</v>
      </c>
      <c r="X97" s="41" t="s">
        <v>1302</v>
      </c>
      <c r="Y97" s="10">
        <v>42061</v>
      </c>
      <c r="Z97" s="10">
        <v>42181</v>
      </c>
      <c r="AA97" s="1"/>
      <c r="AB97" s="1"/>
      <c r="AC97" s="8"/>
      <c r="AD97" s="8"/>
      <c r="AE97" s="65"/>
      <c r="AF97" s="65"/>
      <c r="AG97" s="65"/>
      <c r="AH97" s="65"/>
      <c r="AI97" s="3"/>
      <c r="AJ97" s="3"/>
      <c r="AK97" s="3"/>
      <c r="AL97" s="3"/>
      <c r="AM97" s="3"/>
      <c r="AN97" s="3"/>
      <c r="AO97" s="5"/>
      <c r="AP97" s="36"/>
      <c r="AQ97" s="5"/>
      <c r="AR97" s="3"/>
      <c r="AS97" s="9"/>
      <c r="AT97" s="9"/>
      <c r="AU97" s="6"/>
      <c r="AV97" s="6"/>
      <c r="AW97" s="7"/>
      <c r="AX97" s="7"/>
      <c r="AY97" s="6"/>
      <c r="AZ97" s="7"/>
      <c r="BA97" s="7"/>
      <c r="BB97" s="7"/>
      <c r="BC97" s="7"/>
      <c r="BD97" s="31"/>
    </row>
    <row r="98" spans="1:56" ht="40.5" customHeight="1" x14ac:dyDescent="0.25">
      <c r="A98" s="164"/>
      <c r="B98" s="157"/>
      <c r="C98" s="32"/>
      <c r="D98" s="32"/>
      <c r="E98" s="32"/>
      <c r="F98" s="32"/>
      <c r="G98" s="32"/>
      <c r="H98" s="32"/>
      <c r="I98" s="32"/>
      <c r="J98" s="32"/>
      <c r="K98" s="64"/>
      <c r="L98" s="65"/>
      <c r="M98" s="32"/>
      <c r="N98" s="64"/>
      <c r="O98" s="64"/>
      <c r="P98" s="32"/>
      <c r="Q98" s="32"/>
      <c r="R98" s="32"/>
      <c r="S98" s="65"/>
      <c r="T98" s="32"/>
      <c r="U98" s="5" t="s">
        <v>694</v>
      </c>
      <c r="V98" s="10">
        <v>42111</v>
      </c>
      <c r="W98" s="11">
        <v>11565</v>
      </c>
      <c r="X98" s="41" t="s">
        <v>1302</v>
      </c>
      <c r="Y98" s="10"/>
      <c r="Z98" s="10"/>
      <c r="AA98" s="1"/>
      <c r="AB98" s="1"/>
      <c r="AC98" s="8"/>
      <c r="AD98" s="8"/>
      <c r="AE98" s="65"/>
      <c r="AF98" s="65"/>
      <c r="AG98" s="65"/>
      <c r="AH98" s="65"/>
      <c r="AI98" s="3"/>
      <c r="AJ98" s="3"/>
      <c r="AK98" s="3"/>
      <c r="AL98" s="3"/>
      <c r="AM98" s="3"/>
      <c r="AN98" s="3"/>
      <c r="AO98" s="5"/>
      <c r="AP98" s="36"/>
      <c r="AQ98" s="5"/>
      <c r="AR98" s="3"/>
      <c r="AS98" s="9"/>
      <c r="AT98" s="9"/>
      <c r="AU98" s="10">
        <v>42114</v>
      </c>
      <c r="AV98" s="10">
        <v>42181</v>
      </c>
      <c r="AW98" s="7"/>
      <c r="AX98" s="7"/>
      <c r="AY98" s="6"/>
      <c r="AZ98" s="7"/>
      <c r="BA98" s="7"/>
      <c r="BB98" s="7"/>
      <c r="BC98" s="7"/>
      <c r="BD98" s="31"/>
    </row>
    <row r="99" spans="1:56" ht="40.5" customHeight="1" x14ac:dyDescent="0.25">
      <c r="A99" s="164"/>
      <c r="B99" s="157"/>
      <c r="C99" s="32"/>
      <c r="D99" s="32"/>
      <c r="E99" s="32"/>
      <c r="F99" s="32"/>
      <c r="G99" s="32"/>
      <c r="H99" s="32"/>
      <c r="I99" s="32"/>
      <c r="J99" s="32"/>
      <c r="K99" s="64"/>
      <c r="L99" s="65"/>
      <c r="M99" s="32"/>
      <c r="N99" s="64"/>
      <c r="O99" s="64"/>
      <c r="P99" s="32"/>
      <c r="Q99" s="32"/>
      <c r="R99" s="32"/>
      <c r="S99" s="65"/>
      <c r="T99" s="32"/>
      <c r="U99" s="5" t="s">
        <v>745</v>
      </c>
      <c r="V99" s="10">
        <v>42172</v>
      </c>
      <c r="W99" s="11">
        <v>11583</v>
      </c>
      <c r="X99" s="41" t="s">
        <v>1302</v>
      </c>
      <c r="Y99" s="10">
        <v>42182</v>
      </c>
      <c r="Z99" s="10">
        <v>42301</v>
      </c>
      <c r="AA99" s="1"/>
      <c r="AB99" s="1"/>
      <c r="AC99" s="8"/>
      <c r="AD99" s="8"/>
      <c r="AE99" s="65"/>
      <c r="AF99" s="65"/>
      <c r="AG99" s="65"/>
      <c r="AH99" s="65"/>
      <c r="AI99" s="3"/>
      <c r="AJ99" s="3"/>
      <c r="AK99" s="3"/>
      <c r="AL99" s="3"/>
      <c r="AM99" s="3"/>
      <c r="AN99" s="3"/>
      <c r="AO99" s="5"/>
      <c r="AP99" s="36"/>
      <c r="AQ99" s="5"/>
      <c r="AR99" s="3"/>
      <c r="AS99" s="9"/>
      <c r="AT99" s="9"/>
      <c r="AU99" s="10">
        <v>42182</v>
      </c>
      <c r="AV99" s="10">
        <v>42271</v>
      </c>
      <c r="AW99" s="7"/>
      <c r="AX99" s="7"/>
      <c r="AY99" s="6"/>
      <c r="AZ99" s="7"/>
      <c r="BA99" s="7"/>
      <c r="BB99" s="7"/>
      <c r="BC99" s="7"/>
      <c r="BD99" s="31"/>
    </row>
    <row r="100" spans="1:56" ht="40.5" customHeight="1" x14ac:dyDescent="0.25">
      <c r="A100" s="164"/>
      <c r="B100" s="157"/>
      <c r="C100" s="32"/>
      <c r="D100" s="32"/>
      <c r="E100" s="32"/>
      <c r="F100" s="32"/>
      <c r="G100" s="32"/>
      <c r="H100" s="32"/>
      <c r="I100" s="32"/>
      <c r="J100" s="32"/>
      <c r="K100" s="64"/>
      <c r="L100" s="65"/>
      <c r="M100" s="32"/>
      <c r="N100" s="64"/>
      <c r="O100" s="64"/>
      <c r="P100" s="32"/>
      <c r="Q100" s="32"/>
      <c r="R100" s="32"/>
      <c r="S100" s="65"/>
      <c r="T100" s="32"/>
      <c r="U100" s="5" t="s">
        <v>809</v>
      </c>
      <c r="V100" s="10">
        <v>42347</v>
      </c>
      <c r="W100" s="11"/>
      <c r="X100" s="9" t="s">
        <v>709</v>
      </c>
      <c r="Y100" s="10"/>
      <c r="Z100" s="10"/>
      <c r="AA100" s="1"/>
      <c r="AB100" s="1"/>
      <c r="AC100" s="8">
        <v>72563.47</v>
      </c>
      <c r="AD100" s="8"/>
      <c r="AE100" s="65"/>
      <c r="AF100" s="65"/>
      <c r="AG100" s="65"/>
      <c r="AH100" s="65"/>
      <c r="AI100" s="3"/>
      <c r="AJ100" s="3"/>
      <c r="AK100" s="3"/>
      <c r="AL100" s="3"/>
      <c r="AM100" s="3"/>
      <c r="AN100" s="3"/>
      <c r="AO100" s="5"/>
      <c r="AP100" s="36"/>
      <c r="AQ100" s="5"/>
      <c r="AR100" s="3"/>
      <c r="AS100" s="9"/>
      <c r="AT100" s="9"/>
      <c r="AU100" s="10"/>
      <c r="AV100" s="10"/>
      <c r="AW100" s="7"/>
      <c r="AX100" s="7"/>
      <c r="AY100" s="6"/>
      <c r="AZ100" s="7"/>
      <c r="BA100" s="7"/>
      <c r="BB100" s="7"/>
      <c r="BC100" s="7"/>
      <c r="BD100" s="31"/>
    </row>
    <row r="101" spans="1:56" ht="40.5" customHeight="1" x14ac:dyDescent="0.25">
      <c r="A101" s="164"/>
      <c r="B101" s="157"/>
      <c r="C101" s="32"/>
      <c r="D101" s="32"/>
      <c r="E101" s="32"/>
      <c r="F101" s="32"/>
      <c r="G101" s="32"/>
      <c r="H101" s="32"/>
      <c r="I101" s="32"/>
      <c r="J101" s="32"/>
      <c r="K101" s="64"/>
      <c r="L101" s="65"/>
      <c r="M101" s="32"/>
      <c r="N101" s="64"/>
      <c r="O101" s="64"/>
      <c r="P101" s="32"/>
      <c r="Q101" s="32"/>
      <c r="R101" s="32"/>
      <c r="S101" s="65"/>
      <c r="T101" s="32"/>
      <c r="U101" s="5" t="s">
        <v>891</v>
      </c>
      <c r="V101" s="10">
        <v>42300</v>
      </c>
      <c r="W101" s="11">
        <v>11693</v>
      </c>
      <c r="X101" s="41" t="s">
        <v>1302</v>
      </c>
      <c r="Y101" s="10">
        <v>42302</v>
      </c>
      <c r="Z101" s="10" t="s">
        <v>892</v>
      </c>
      <c r="AA101" s="1"/>
      <c r="AB101" s="1"/>
      <c r="AC101" s="8"/>
      <c r="AD101" s="8"/>
      <c r="AE101" s="65"/>
      <c r="AF101" s="65"/>
      <c r="AG101" s="65"/>
      <c r="AH101" s="65"/>
      <c r="AI101" s="3"/>
      <c r="AJ101" s="3"/>
      <c r="AK101" s="3"/>
      <c r="AL101" s="3"/>
      <c r="AM101" s="3"/>
      <c r="AN101" s="3"/>
      <c r="AO101" s="5"/>
      <c r="AP101" s="36"/>
      <c r="AQ101" s="5"/>
      <c r="AR101" s="3"/>
      <c r="AS101" s="9"/>
      <c r="AT101" s="9"/>
      <c r="AU101" s="10"/>
      <c r="AV101" s="10"/>
      <c r="AW101" s="7"/>
      <c r="AX101" s="7"/>
      <c r="AY101" s="6"/>
      <c r="AZ101" s="7"/>
      <c r="BA101" s="7"/>
      <c r="BB101" s="7"/>
      <c r="BC101" s="7"/>
      <c r="BD101" s="31"/>
    </row>
    <row r="102" spans="1:56" ht="40.5" customHeight="1" x14ac:dyDescent="0.25">
      <c r="A102" s="164"/>
      <c r="B102" s="157"/>
      <c r="C102" s="32"/>
      <c r="D102" s="32"/>
      <c r="E102" s="32"/>
      <c r="F102" s="32"/>
      <c r="G102" s="32"/>
      <c r="H102" s="32"/>
      <c r="I102" s="32"/>
      <c r="J102" s="32"/>
      <c r="K102" s="64"/>
      <c r="L102" s="65"/>
      <c r="M102" s="32"/>
      <c r="N102" s="64"/>
      <c r="O102" s="64"/>
      <c r="P102" s="32"/>
      <c r="Q102" s="32"/>
      <c r="R102" s="32"/>
      <c r="S102" s="65"/>
      <c r="T102" s="32"/>
      <c r="U102" s="5" t="s">
        <v>1623</v>
      </c>
      <c r="V102" s="10">
        <v>42391</v>
      </c>
      <c r="W102" s="11">
        <v>11819</v>
      </c>
      <c r="X102" s="41" t="s">
        <v>1302</v>
      </c>
      <c r="Y102" s="10">
        <v>42422</v>
      </c>
      <c r="Z102" s="10">
        <v>42541</v>
      </c>
      <c r="AA102" s="1"/>
      <c r="AB102" s="1"/>
      <c r="AC102" s="8"/>
      <c r="AD102" s="8"/>
      <c r="AE102" s="65"/>
      <c r="AF102" s="65"/>
      <c r="AG102" s="65"/>
      <c r="AH102" s="65"/>
      <c r="AI102" s="3"/>
      <c r="AJ102" s="3"/>
      <c r="AK102" s="3"/>
      <c r="AL102" s="3"/>
      <c r="AM102" s="3"/>
      <c r="AN102" s="3"/>
      <c r="AO102" s="5"/>
      <c r="AP102" s="36"/>
      <c r="AQ102" s="5"/>
      <c r="AR102" s="3"/>
      <c r="AS102" s="9"/>
      <c r="AT102" s="9"/>
      <c r="AU102" s="10">
        <v>42392</v>
      </c>
      <c r="AV102" s="10">
        <v>42481</v>
      </c>
      <c r="AW102" s="7"/>
      <c r="AX102" s="7"/>
      <c r="AY102" s="6"/>
      <c r="AZ102" s="7"/>
      <c r="BA102" s="7"/>
      <c r="BB102" s="7"/>
      <c r="BC102" s="7"/>
      <c r="BD102" s="31"/>
    </row>
    <row r="103" spans="1:56" ht="40.5" customHeight="1" x14ac:dyDescent="0.25">
      <c r="A103" s="164"/>
      <c r="B103" s="157"/>
      <c r="C103" s="32"/>
      <c r="D103" s="32"/>
      <c r="E103" s="32"/>
      <c r="F103" s="32"/>
      <c r="G103" s="32"/>
      <c r="H103" s="32"/>
      <c r="I103" s="32"/>
      <c r="J103" s="32"/>
      <c r="K103" s="64"/>
      <c r="L103" s="65"/>
      <c r="M103" s="32"/>
      <c r="N103" s="64"/>
      <c r="O103" s="64"/>
      <c r="P103" s="32"/>
      <c r="Q103" s="32"/>
      <c r="R103" s="32"/>
      <c r="S103" s="65"/>
      <c r="T103" s="32"/>
      <c r="U103" s="5" t="s">
        <v>1624</v>
      </c>
      <c r="V103" s="10">
        <v>42474</v>
      </c>
      <c r="W103" s="11">
        <v>11824</v>
      </c>
      <c r="X103" s="41" t="s">
        <v>1302</v>
      </c>
      <c r="Y103" s="10">
        <v>42542</v>
      </c>
      <c r="Z103" s="10">
        <v>42661</v>
      </c>
      <c r="AA103" s="1"/>
      <c r="AB103" s="1"/>
      <c r="AC103" s="8"/>
      <c r="AD103" s="8"/>
      <c r="AE103" s="65"/>
      <c r="AF103" s="65"/>
      <c r="AG103" s="65"/>
      <c r="AH103" s="65"/>
      <c r="AI103" s="3"/>
      <c r="AJ103" s="3"/>
      <c r="AK103" s="3"/>
      <c r="AL103" s="3"/>
      <c r="AM103" s="3"/>
      <c r="AN103" s="3"/>
      <c r="AO103" s="5"/>
      <c r="AP103" s="36"/>
      <c r="AQ103" s="5"/>
      <c r="AR103" s="3"/>
      <c r="AS103" s="9"/>
      <c r="AT103" s="9"/>
      <c r="AU103" s="10">
        <v>42482</v>
      </c>
      <c r="AV103" s="10">
        <v>42571</v>
      </c>
      <c r="AW103" s="7"/>
      <c r="AX103" s="7"/>
      <c r="AY103" s="6"/>
      <c r="AZ103" s="7"/>
      <c r="BA103" s="7"/>
      <c r="BB103" s="7"/>
      <c r="BC103" s="7"/>
      <c r="BD103" s="31"/>
    </row>
    <row r="104" spans="1:56" ht="40.5" customHeight="1" x14ac:dyDescent="0.25">
      <c r="A104" s="164"/>
      <c r="B104" s="157"/>
      <c r="C104" s="32"/>
      <c r="D104" s="32"/>
      <c r="E104" s="32"/>
      <c r="F104" s="32"/>
      <c r="G104" s="32"/>
      <c r="H104" s="32"/>
      <c r="I104" s="32"/>
      <c r="J104" s="32"/>
      <c r="K104" s="64"/>
      <c r="L104" s="65"/>
      <c r="M104" s="32"/>
      <c r="N104" s="64"/>
      <c r="O104" s="64"/>
      <c r="P104" s="32"/>
      <c r="Q104" s="32"/>
      <c r="R104" s="32"/>
      <c r="S104" s="65"/>
      <c r="T104" s="32"/>
      <c r="U104" s="5" t="s">
        <v>1770</v>
      </c>
      <c r="V104" s="10">
        <v>42571</v>
      </c>
      <c r="W104" s="11">
        <v>11879</v>
      </c>
      <c r="X104" s="41" t="s">
        <v>1302</v>
      </c>
      <c r="Y104" s="10"/>
      <c r="Z104" s="10"/>
      <c r="AA104" s="1"/>
      <c r="AB104" s="1"/>
      <c r="AC104" s="8"/>
      <c r="AD104" s="8"/>
      <c r="AE104" s="65"/>
      <c r="AF104" s="65"/>
      <c r="AG104" s="65"/>
      <c r="AH104" s="65"/>
      <c r="AI104" s="3"/>
      <c r="AJ104" s="3"/>
      <c r="AK104" s="3"/>
      <c r="AL104" s="3"/>
      <c r="AM104" s="3"/>
      <c r="AN104" s="3"/>
      <c r="AO104" s="5"/>
      <c r="AP104" s="36"/>
      <c r="AQ104" s="5"/>
      <c r="AR104" s="3"/>
      <c r="AS104" s="9"/>
      <c r="AT104" s="9"/>
      <c r="AU104" s="10">
        <v>42572</v>
      </c>
      <c r="AV104" s="10">
        <v>42661</v>
      </c>
      <c r="AW104" s="7"/>
      <c r="AX104" s="7"/>
      <c r="AY104" s="6"/>
      <c r="AZ104" s="7"/>
      <c r="BA104" s="7"/>
      <c r="BB104" s="7"/>
      <c r="BC104" s="7"/>
      <c r="BD104" s="9"/>
    </row>
    <row r="105" spans="1:56" ht="38.25" customHeight="1" x14ac:dyDescent="0.25">
      <c r="A105" s="166" t="s">
        <v>1874</v>
      </c>
      <c r="B105" s="159" t="s">
        <v>413</v>
      </c>
      <c r="C105" s="147" t="s">
        <v>414</v>
      </c>
      <c r="D105" s="147" t="s">
        <v>44</v>
      </c>
      <c r="E105" s="147" t="s">
        <v>287</v>
      </c>
      <c r="F105" s="147" t="s">
        <v>45</v>
      </c>
      <c r="G105" s="147">
        <v>11274</v>
      </c>
      <c r="H105" s="147" t="s">
        <v>46</v>
      </c>
      <c r="I105" s="147" t="s">
        <v>47</v>
      </c>
      <c r="J105" s="147" t="s">
        <v>415</v>
      </c>
      <c r="K105" s="148">
        <v>41802</v>
      </c>
      <c r="L105" s="65">
        <v>72776.070000000007</v>
      </c>
      <c r="M105" s="147">
        <v>11336</v>
      </c>
      <c r="N105" s="148">
        <v>41820</v>
      </c>
      <c r="O105" s="148">
        <v>41909</v>
      </c>
      <c r="P105" s="147" t="s">
        <v>48</v>
      </c>
      <c r="Q105" s="147" t="s">
        <v>416</v>
      </c>
      <c r="R105" s="147" t="s">
        <v>1433</v>
      </c>
      <c r="S105" s="65">
        <v>12500</v>
      </c>
      <c r="T105" s="147">
        <v>44905100</v>
      </c>
      <c r="U105" s="40"/>
      <c r="V105" s="10"/>
      <c r="W105" s="11"/>
      <c r="X105" s="9"/>
      <c r="Y105" s="10"/>
      <c r="Z105" s="10"/>
      <c r="AA105" s="1">
        <v>0</v>
      </c>
      <c r="AB105" s="1">
        <v>0</v>
      </c>
      <c r="AC105" s="8">
        <v>0</v>
      </c>
      <c r="AD105" s="8"/>
      <c r="AE105" s="65">
        <f t="shared" ref="AE105:AE134" si="13">L105-AD105+AC105</f>
        <v>72776.070000000007</v>
      </c>
      <c r="AF105" s="65">
        <v>41283.43</v>
      </c>
      <c r="AG105" s="65">
        <v>0</v>
      </c>
      <c r="AH105" s="65">
        <f t="shared" ref="AH105:AH134" si="14">AF105+AG105</f>
        <v>41283.43</v>
      </c>
      <c r="AI105" s="3"/>
      <c r="AJ105" s="3"/>
      <c r="AK105" s="3"/>
      <c r="AL105" s="3"/>
      <c r="AM105" s="3"/>
      <c r="AN105" s="3"/>
      <c r="AO105" s="5"/>
      <c r="AP105" s="36"/>
      <c r="AQ105" s="5"/>
      <c r="AR105" s="3"/>
      <c r="AS105" s="9" t="s">
        <v>614</v>
      </c>
      <c r="AT105" s="9" t="s">
        <v>615</v>
      </c>
      <c r="AU105" s="6">
        <v>41820</v>
      </c>
      <c r="AV105" s="6">
        <v>41909</v>
      </c>
      <c r="AW105" s="7"/>
      <c r="AX105" s="7"/>
      <c r="AY105" s="6">
        <v>41820</v>
      </c>
      <c r="AZ105" s="7"/>
      <c r="BA105" s="7" t="s">
        <v>388</v>
      </c>
      <c r="BB105" s="7"/>
      <c r="BC105" s="7"/>
      <c r="BD105" s="9"/>
    </row>
    <row r="106" spans="1:56" ht="38.25" customHeight="1" x14ac:dyDescent="0.25">
      <c r="A106" s="166"/>
      <c r="B106" s="159"/>
      <c r="C106" s="147"/>
      <c r="D106" s="147"/>
      <c r="E106" s="147"/>
      <c r="F106" s="147"/>
      <c r="G106" s="147"/>
      <c r="H106" s="147"/>
      <c r="I106" s="147"/>
      <c r="J106" s="147"/>
      <c r="K106" s="148"/>
      <c r="L106" s="65"/>
      <c r="M106" s="147"/>
      <c r="N106" s="148"/>
      <c r="O106" s="148"/>
      <c r="P106" s="147"/>
      <c r="Q106" s="147"/>
      <c r="R106" s="147"/>
      <c r="S106" s="65"/>
      <c r="T106" s="147"/>
      <c r="U106" s="5" t="s">
        <v>240</v>
      </c>
      <c r="V106" s="10">
        <v>41907</v>
      </c>
      <c r="W106" s="11">
        <v>11409</v>
      </c>
      <c r="X106" s="5" t="s">
        <v>1303</v>
      </c>
      <c r="Y106" s="38">
        <v>41910</v>
      </c>
      <c r="Z106" s="38">
        <v>41999</v>
      </c>
      <c r="AA106" s="1"/>
      <c r="AB106" s="1"/>
      <c r="AC106" s="8"/>
      <c r="AD106" s="8"/>
      <c r="AE106" s="65"/>
      <c r="AF106" s="65"/>
      <c r="AG106" s="65"/>
      <c r="AH106" s="65"/>
      <c r="AI106" s="3"/>
      <c r="AJ106" s="3"/>
      <c r="AK106" s="3"/>
      <c r="AL106" s="3"/>
      <c r="AM106" s="3"/>
      <c r="AN106" s="3"/>
      <c r="AO106" s="5"/>
      <c r="AP106" s="36"/>
      <c r="AQ106" s="5"/>
      <c r="AR106" s="3"/>
      <c r="AS106" s="9"/>
      <c r="AT106" s="9"/>
      <c r="AU106" s="6">
        <v>41910</v>
      </c>
      <c r="AV106" s="6">
        <v>41999</v>
      </c>
      <c r="AW106" s="7"/>
      <c r="AX106" s="7"/>
      <c r="AY106" s="6"/>
      <c r="AZ106" s="7"/>
      <c r="BA106" s="7"/>
      <c r="BB106" s="7"/>
      <c r="BC106" s="7"/>
      <c r="BD106" s="9"/>
    </row>
    <row r="107" spans="1:56" ht="40.5" customHeight="1" x14ac:dyDescent="0.25">
      <c r="A107" s="166"/>
      <c r="B107" s="159"/>
      <c r="C107" s="147"/>
      <c r="D107" s="147"/>
      <c r="E107" s="147"/>
      <c r="F107" s="147"/>
      <c r="G107" s="147"/>
      <c r="H107" s="147"/>
      <c r="I107" s="147"/>
      <c r="J107" s="147"/>
      <c r="K107" s="148"/>
      <c r="L107" s="65"/>
      <c r="M107" s="147"/>
      <c r="N107" s="148"/>
      <c r="O107" s="148"/>
      <c r="P107" s="147"/>
      <c r="Q107" s="147"/>
      <c r="R107" s="147"/>
      <c r="S107" s="65"/>
      <c r="T107" s="147"/>
      <c r="U107" s="5" t="s">
        <v>566</v>
      </c>
      <c r="V107" s="10">
        <v>41995</v>
      </c>
      <c r="W107" s="11">
        <v>11329</v>
      </c>
      <c r="X107" s="5" t="s">
        <v>1303</v>
      </c>
      <c r="Y107" s="10">
        <v>42000</v>
      </c>
      <c r="Z107" s="10">
        <v>42090</v>
      </c>
      <c r="AA107" s="1"/>
      <c r="AB107" s="1"/>
      <c r="AC107" s="8"/>
      <c r="AD107" s="8"/>
      <c r="AE107" s="65"/>
      <c r="AF107" s="65"/>
      <c r="AG107" s="65"/>
      <c r="AH107" s="65"/>
      <c r="AI107" s="3"/>
      <c r="AJ107" s="3"/>
      <c r="AK107" s="3"/>
      <c r="AL107" s="3"/>
      <c r="AM107" s="3"/>
      <c r="AN107" s="3"/>
      <c r="AO107" s="5"/>
      <c r="AP107" s="36"/>
      <c r="AQ107" s="5"/>
      <c r="AR107" s="3"/>
      <c r="AS107" s="9"/>
      <c r="AT107" s="9"/>
      <c r="AU107" s="6">
        <v>42000</v>
      </c>
      <c r="AV107" s="6">
        <v>42090</v>
      </c>
      <c r="AW107" s="7"/>
      <c r="AX107" s="7"/>
      <c r="AY107" s="6"/>
      <c r="AZ107" s="7"/>
      <c r="BA107" s="7"/>
      <c r="BB107" s="7"/>
      <c r="BC107" s="7"/>
      <c r="BD107" s="9"/>
    </row>
    <row r="108" spans="1:56" ht="40.5" customHeight="1" x14ac:dyDescent="0.25">
      <c r="A108" s="166"/>
      <c r="B108" s="159"/>
      <c r="C108" s="147"/>
      <c r="D108" s="147"/>
      <c r="E108" s="147"/>
      <c r="F108" s="147"/>
      <c r="G108" s="147"/>
      <c r="H108" s="147"/>
      <c r="I108" s="147"/>
      <c r="J108" s="147"/>
      <c r="K108" s="148"/>
      <c r="L108" s="65"/>
      <c r="M108" s="147"/>
      <c r="N108" s="148"/>
      <c r="O108" s="148"/>
      <c r="P108" s="147"/>
      <c r="Q108" s="147"/>
      <c r="R108" s="147"/>
      <c r="S108" s="65"/>
      <c r="T108" s="147"/>
      <c r="U108" s="5" t="s">
        <v>712</v>
      </c>
      <c r="V108" s="10">
        <v>42089</v>
      </c>
      <c r="W108" s="11">
        <v>11550</v>
      </c>
      <c r="X108" s="5" t="s">
        <v>1303</v>
      </c>
      <c r="Y108" s="10">
        <v>42091</v>
      </c>
      <c r="Z108" s="10">
        <v>42181</v>
      </c>
      <c r="AA108" s="1"/>
      <c r="AB108" s="1"/>
      <c r="AC108" s="8"/>
      <c r="AD108" s="8"/>
      <c r="AE108" s="65"/>
      <c r="AF108" s="65"/>
      <c r="AG108" s="65"/>
      <c r="AH108" s="65"/>
      <c r="AI108" s="3"/>
      <c r="AJ108" s="3"/>
      <c r="AK108" s="3"/>
      <c r="AL108" s="3"/>
      <c r="AM108" s="3"/>
      <c r="AN108" s="3"/>
      <c r="AO108" s="5"/>
      <c r="AP108" s="36"/>
      <c r="AQ108" s="5"/>
      <c r="AR108" s="3"/>
      <c r="AS108" s="9"/>
      <c r="AT108" s="9"/>
      <c r="AU108" s="6">
        <v>42091</v>
      </c>
      <c r="AV108" s="6">
        <v>42181</v>
      </c>
      <c r="AW108" s="7"/>
      <c r="AX108" s="7"/>
      <c r="AY108" s="6"/>
      <c r="AZ108" s="7"/>
      <c r="BA108" s="7"/>
      <c r="BB108" s="7"/>
      <c r="BC108" s="7"/>
      <c r="BD108" s="9"/>
    </row>
    <row r="109" spans="1:56" ht="40.5" customHeight="1" x14ac:dyDescent="0.25">
      <c r="A109" s="166"/>
      <c r="B109" s="159"/>
      <c r="C109" s="147"/>
      <c r="D109" s="147"/>
      <c r="E109" s="147"/>
      <c r="F109" s="147"/>
      <c r="G109" s="147"/>
      <c r="H109" s="147"/>
      <c r="I109" s="147"/>
      <c r="J109" s="147"/>
      <c r="K109" s="148"/>
      <c r="L109" s="65"/>
      <c r="M109" s="147"/>
      <c r="N109" s="148"/>
      <c r="O109" s="148"/>
      <c r="P109" s="147"/>
      <c r="Q109" s="147"/>
      <c r="R109" s="147"/>
      <c r="S109" s="65"/>
      <c r="T109" s="147"/>
      <c r="U109" s="5" t="s">
        <v>806</v>
      </c>
      <c r="V109" s="10">
        <v>42181</v>
      </c>
      <c r="W109" s="11">
        <v>11593</v>
      </c>
      <c r="X109" s="5" t="s">
        <v>1303</v>
      </c>
      <c r="Y109" s="10">
        <v>42182</v>
      </c>
      <c r="Z109" s="10">
        <v>42271</v>
      </c>
      <c r="AA109" s="1"/>
      <c r="AB109" s="1"/>
      <c r="AC109" s="8"/>
      <c r="AD109" s="8"/>
      <c r="AE109" s="65"/>
      <c r="AF109" s="65"/>
      <c r="AG109" s="65"/>
      <c r="AH109" s="65"/>
      <c r="AI109" s="3"/>
      <c r="AJ109" s="3"/>
      <c r="AK109" s="3"/>
      <c r="AL109" s="3"/>
      <c r="AM109" s="3"/>
      <c r="AN109" s="3"/>
      <c r="AO109" s="5"/>
      <c r="AP109" s="36"/>
      <c r="AQ109" s="5"/>
      <c r="AR109" s="3"/>
      <c r="AS109" s="9"/>
      <c r="AT109" s="9"/>
      <c r="AU109" s="6">
        <v>42182</v>
      </c>
      <c r="AV109" s="6">
        <v>42271</v>
      </c>
      <c r="AW109" s="7"/>
      <c r="AX109" s="7"/>
      <c r="AY109" s="6"/>
      <c r="AZ109" s="7"/>
      <c r="BA109" s="7"/>
      <c r="BB109" s="7"/>
      <c r="BC109" s="7"/>
      <c r="BD109" s="9"/>
    </row>
    <row r="110" spans="1:56" ht="40.5" customHeight="1" x14ac:dyDescent="0.25">
      <c r="A110" s="166"/>
      <c r="B110" s="159"/>
      <c r="C110" s="147"/>
      <c r="D110" s="147"/>
      <c r="E110" s="147"/>
      <c r="F110" s="147"/>
      <c r="G110" s="147"/>
      <c r="H110" s="147"/>
      <c r="I110" s="147"/>
      <c r="J110" s="147"/>
      <c r="K110" s="148"/>
      <c r="L110" s="65"/>
      <c r="M110" s="147"/>
      <c r="N110" s="148"/>
      <c r="O110" s="148"/>
      <c r="P110" s="147"/>
      <c r="Q110" s="147"/>
      <c r="R110" s="147"/>
      <c r="S110" s="65"/>
      <c r="T110" s="147"/>
      <c r="U110" s="5" t="s">
        <v>890</v>
      </c>
      <c r="V110" s="10">
        <v>42271</v>
      </c>
      <c r="W110" s="11">
        <v>11663</v>
      </c>
      <c r="X110" s="5" t="s">
        <v>1303</v>
      </c>
      <c r="Y110" s="10">
        <v>42272</v>
      </c>
      <c r="Z110" s="10">
        <v>42361</v>
      </c>
      <c r="AA110" s="1"/>
      <c r="AB110" s="1"/>
      <c r="AC110" s="8"/>
      <c r="AD110" s="8"/>
      <c r="AE110" s="65"/>
      <c r="AF110" s="65"/>
      <c r="AG110" s="65"/>
      <c r="AH110" s="65"/>
      <c r="AI110" s="3"/>
      <c r="AJ110" s="3"/>
      <c r="AK110" s="3"/>
      <c r="AL110" s="3"/>
      <c r="AM110" s="3"/>
      <c r="AN110" s="3"/>
      <c r="AO110" s="5"/>
      <c r="AP110" s="36"/>
      <c r="AQ110" s="5"/>
      <c r="AR110" s="3"/>
      <c r="AS110" s="9"/>
      <c r="AT110" s="9"/>
      <c r="AU110" s="6"/>
      <c r="AV110" s="6"/>
      <c r="AW110" s="7"/>
      <c r="AX110" s="7"/>
      <c r="AY110" s="6"/>
      <c r="AZ110" s="7"/>
      <c r="BA110" s="7"/>
      <c r="BB110" s="7"/>
      <c r="BC110" s="7"/>
      <c r="BD110" s="9"/>
    </row>
    <row r="111" spans="1:56" ht="40.5" customHeight="1" x14ac:dyDescent="0.25">
      <c r="A111" s="166"/>
      <c r="B111" s="159"/>
      <c r="C111" s="147"/>
      <c r="D111" s="147"/>
      <c r="E111" s="147"/>
      <c r="F111" s="147"/>
      <c r="G111" s="147"/>
      <c r="H111" s="147"/>
      <c r="I111" s="147"/>
      <c r="J111" s="147"/>
      <c r="K111" s="148"/>
      <c r="L111" s="65"/>
      <c r="M111" s="147"/>
      <c r="N111" s="148"/>
      <c r="O111" s="148"/>
      <c r="P111" s="147"/>
      <c r="Q111" s="147"/>
      <c r="R111" s="147"/>
      <c r="S111" s="65"/>
      <c r="T111" s="147"/>
      <c r="U111" s="5" t="s">
        <v>986</v>
      </c>
      <c r="V111" s="10">
        <v>42361</v>
      </c>
      <c r="W111" s="11">
        <v>11746</v>
      </c>
      <c r="X111" s="9" t="s">
        <v>1187</v>
      </c>
      <c r="Y111" s="10">
        <v>42362</v>
      </c>
      <c r="Z111" s="10">
        <v>42451</v>
      </c>
      <c r="AA111" s="1"/>
      <c r="AB111" s="1"/>
      <c r="AC111" s="8"/>
      <c r="AD111" s="8"/>
      <c r="AE111" s="65"/>
      <c r="AF111" s="65"/>
      <c r="AG111" s="65"/>
      <c r="AH111" s="65"/>
      <c r="AI111" s="3"/>
      <c r="AJ111" s="3"/>
      <c r="AK111" s="3"/>
      <c r="AL111" s="3"/>
      <c r="AM111" s="3"/>
      <c r="AN111" s="3"/>
      <c r="AO111" s="5"/>
      <c r="AP111" s="36"/>
      <c r="AQ111" s="5"/>
      <c r="AR111" s="3"/>
      <c r="AS111" s="9"/>
      <c r="AT111" s="9"/>
      <c r="AU111" s="6"/>
      <c r="AV111" s="6"/>
      <c r="AW111" s="7"/>
      <c r="AX111" s="7"/>
      <c r="AY111" s="6"/>
      <c r="AZ111" s="7"/>
      <c r="BA111" s="7"/>
      <c r="BB111" s="7"/>
      <c r="BC111" s="7"/>
      <c r="BD111" s="9"/>
    </row>
    <row r="112" spans="1:56" ht="40.5" customHeight="1" x14ac:dyDescent="0.25">
      <c r="A112" s="166"/>
      <c r="B112" s="159"/>
      <c r="C112" s="147"/>
      <c r="D112" s="147"/>
      <c r="E112" s="147"/>
      <c r="F112" s="147"/>
      <c r="G112" s="147"/>
      <c r="H112" s="147"/>
      <c r="I112" s="147"/>
      <c r="J112" s="147"/>
      <c r="K112" s="148"/>
      <c r="L112" s="65"/>
      <c r="M112" s="147"/>
      <c r="N112" s="148"/>
      <c r="O112" s="148"/>
      <c r="P112" s="147"/>
      <c r="Q112" s="147"/>
      <c r="R112" s="147"/>
      <c r="S112" s="65"/>
      <c r="T112" s="147"/>
      <c r="U112" s="5" t="s">
        <v>1380</v>
      </c>
      <c r="V112" s="10">
        <v>42452</v>
      </c>
      <c r="W112" s="46" t="s">
        <v>1378</v>
      </c>
      <c r="X112" s="9" t="s">
        <v>1187</v>
      </c>
      <c r="Y112" s="10">
        <v>42452</v>
      </c>
      <c r="Z112" s="10">
        <v>42541</v>
      </c>
      <c r="AA112" s="1"/>
      <c r="AB112" s="1"/>
      <c r="AC112" s="8"/>
      <c r="AD112" s="8"/>
      <c r="AE112" s="65"/>
      <c r="AF112" s="65"/>
      <c r="AG112" s="65"/>
      <c r="AH112" s="65"/>
      <c r="AI112" s="3"/>
      <c r="AJ112" s="3"/>
      <c r="AK112" s="3"/>
      <c r="AL112" s="3"/>
      <c r="AM112" s="3"/>
      <c r="AN112" s="3"/>
      <c r="AO112" s="5"/>
      <c r="AP112" s="36"/>
      <c r="AQ112" s="5"/>
      <c r="AR112" s="3"/>
      <c r="AS112" s="9"/>
      <c r="AT112" s="9"/>
      <c r="AU112" s="6"/>
      <c r="AV112" s="6"/>
      <c r="AW112" s="7"/>
      <c r="AX112" s="7"/>
      <c r="AY112" s="6"/>
      <c r="AZ112" s="7"/>
      <c r="BA112" s="7"/>
      <c r="BB112" s="7"/>
      <c r="BC112" s="7"/>
      <c r="BD112" s="9"/>
    </row>
    <row r="113" spans="1:56" ht="40.5" customHeight="1" x14ac:dyDescent="0.25">
      <c r="A113" s="166"/>
      <c r="B113" s="159"/>
      <c r="C113" s="147"/>
      <c r="D113" s="147"/>
      <c r="E113" s="147"/>
      <c r="F113" s="147"/>
      <c r="G113" s="147"/>
      <c r="H113" s="147"/>
      <c r="I113" s="147"/>
      <c r="J113" s="147"/>
      <c r="K113" s="148"/>
      <c r="L113" s="65"/>
      <c r="M113" s="147"/>
      <c r="N113" s="148"/>
      <c r="O113" s="148"/>
      <c r="P113" s="147"/>
      <c r="Q113" s="147"/>
      <c r="R113" s="147"/>
      <c r="S113" s="65"/>
      <c r="T113" s="147"/>
      <c r="U113" s="5" t="s">
        <v>1732</v>
      </c>
      <c r="V113" s="10">
        <v>42541</v>
      </c>
      <c r="W113" s="11">
        <v>11864</v>
      </c>
      <c r="X113" s="9" t="s">
        <v>1187</v>
      </c>
      <c r="Y113" s="10">
        <v>42542</v>
      </c>
      <c r="Z113" s="10">
        <v>42631</v>
      </c>
      <c r="AA113" s="1"/>
      <c r="AB113" s="1"/>
      <c r="AC113" s="8"/>
      <c r="AD113" s="8"/>
      <c r="AE113" s="65"/>
      <c r="AF113" s="65"/>
      <c r="AG113" s="65"/>
      <c r="AH113" s="65"/>
      <c r="AI113" s="3"/>
      <c r="AJ113" s="3"/>
      <c r="AK113" s="3"/>
      <c r="AL113" s="3"/>
      <c r="AM113" s="3"/>
      <c r="AN113" s="3"/>
      <c r="AO113" s="5"/>
      <c r="AP113" s="36"/>
      <c r="AQ113" s="5"/>
      <c r="AR113" s="3"/>
      <c r="AS113" s="9"/>
      <c r="AT113" s="9"/>
      <c r="AU113" s="6"/>
      <c r="AV113" s="6"/>
      <c r="AW113" s="7"/>
      <c r="AX113" s="7"/>
      <c r="AY113" s="6"/>
      <c r="AZ113" s="7"/>
      <c r="BA113" s="7"/>
      <c r="BB113" s="7"/>
      <c r="BC113" s="7"/>
      <c r="BD113" s="9"/>
    </row>
    <row r="114" spans="1:56" ht="36" customHeight="1" x14ac:dyDescent="0.25">
      <c r="A114" s="166" t="s">
        <v>1875</v>
      </c>
      <c r="B114" s="159" t="s">
        <v>413</v>
      </c>
      <c r="C114" s="147" t="s">
        <v>414</v>
      </c>
      <c r="D114" s="147" t="s">
        <v>44</v>
      </c>
      <c r="E114" s="147" t="s">
        <v>287</v>
      </c>
      <c r="F114" s="147" t="s">
        <v>49</v>
      </c>
      <c r="G114" s="147">
        <v>11274</v>
      </c>
      <c r="H114" s="147" t="s">
        <v>50</v>
      </c>
      <c r="I114" s="147" t="s">
        <v>47</v>
      </c>
      <c r="J114" s="147" t="s">
        <v>415</v>
      </c>
      <c r="K114" s="148">
        <v>41802</v>
      </c>
      <c r="L114" s="65">
        <v>120817.62</v>
      </c>
      <c r="M114" s="147">
        <v>11329</v>
      </c>
      <c r="N114" s="148">
        <v>41820</v>
      </c>
      <c r="O114" s="148">
        <v>41909</v>
      </c>
      <c r="P114" s="147" t="s">
        <v>48</v>
      </c>
      <c r="Q114" s="147" t="s">
        <v>416</v>
      </c>
      <c r="R114" s="147" t="s">
        <v>1433</v>
      </c>
      <c r="S114" s="65">
        <v>502.47</v>
      </c>
      <c r="T114" s="147">
        <v>44905100</v>
      </c>
      <c r="U114" s="5"/>
      <c r="V114" s="10"/>
      <c r="W114" s="11"/>
      <c r="X114" s="9"/>
      <c r="Y114" s="38"/>
      <c r="Z114" s="38"/>
      <c r="AA114" s="1">
        <v>0</v>
      </c>
      <c r="AB114" s="1">
        <f>AD114/L114</f>
        <v>1.0215066312347488E-2</v>
      </c>
      <c r="AC114" s="8">
        <v>0</v>
      </c>
      <c r="AD114" s="8">
        <f>SUM(AD115:AD120)</f>
        <v>1234.1600000000001</v>
      </c>
      <c r="AE114" s="65">
        <f t="shared" si="13"/>
        <v>119583.45999999999</v>
      </c>
      <c r="AF114" s="65">
        <v>32989.93</v>
      </c>
      <c r="AG114" s="65">
        <v>0</v>
      </c>
      <c r="AH114" s="65">
        <f t="shared" si="14"/>
        <v>32989.93</v>
      </c>
      <c r="AI114" s="3"/>
      <c r="AJ114" s="3"/>
      <c r="AK114" s="3"/>
      <c r="AL114" s="3"/>
      <c r="AM114" s="3"/>
      <c r="AN114" s="3"/>
      <c r="AO114" s="5"/>
      <c r="AP114" s="36"/>
      <c r="AQ114" s="5"/>
      <c r="AR114" s="3"/>
      <c r="AS114" s="9" t="s">
        <v>614</v>
      </c>
      <c r="AT114" s="9" t="s">
        <v>615</v>
      </c>
      <c r="AU114" s="6">
        <v>41820</v>
      </c>
      <c r="AV114" s="6">
        <v>41909</v>
      </c>
      <c r="AW114" s="7"/>
      <c r="AX114" s="7"/>
      <c r="AY114" s="6">
        <v>41820</v>
      </c>
      <c r="AZ114" s="7"/>
      <c r="BA114" s="7" t="s">
        <v>388</v>
      </c>
      <c r="BB114" s="7"/>
      <c r="BC114" s="7"/>
      <c r="BD114" s="9"/>
    </row>
    <row r="115" spans="1:56" ht="36" customHeight="1" x14ac:dyDescent="0.25">
      <c r="A115" s="166"/>
      <c r="B115" s="159"/>
      <c r="C115" s="147"/>
      <c r="D115" s="147"/>
      <c r="E115" s="147"/>
      <c r="F115" s="147"/>
      <c r="G115" s="147"/>
      <c r="H115" s="147"/>
      <c r="I115" s="147"/>
      <c r="J115" s="147"/>
      <c r="K115" s="148"/>
      <c r="L115" s="65"/>
      <c r="M115" s="147"/>
      <c r="N115" s="148"/>
      <c r="O115" s="148"/>
      <c r="P115" s="147"/>
      <c r="Q115" s="147"/>
      <c r="R115" s="147"/>
      <c r="S115" s="65"/>
      <c r="T115" s="147"/>
      <c r="U115" s="5" t="s">
        <v>241</v>
      </c>
      <c r="V115" s="10">
        <v>41907</v>
      </c>
      <c r="W115" s="11">
        <v>11409</v>
      </c>
      <c r="X115" s="41" t="s">
        <v>1304</v>
      </c>
      <c r="Y115" s="38">
        <v>41910</v>
      </c>
      <c r="Z115" s="38">
        <v>41999</v>
      </c>
      <c r="AA115" s="1"/>
      <c r="AB115" s="1"/>
      <c r="AC115" s="8"/>
      <c r="AD115" s="8"/>
      <c r="AE115" s="65"/>
      <c r="AF115" s="65"/>
      <c r="AG115" s="65"/>
      <c r="AH115" s="65"/>
      <c r="AI115" s="3"/>
      <c r="AJ115" s="3"/>
      <c r="AK115" s="3"/>
      <c r="AL115" s="3"/>
      <c r="AM115" s="3"/>
      <c r="AN115" s="3"/>
      <c r="AO115" s="5"/>
      <c r="AP115" s="36"/>
      <c r="AQ115" s="5"/>
      <c r="AR115" s="3"/>
      <c r="AS115" s="9"/>
      <c r="AT115" s="9"/>
      <c r="AU115" s="6">
        <v>41910</v>
      </c>
      <c r="AV115" s="6">
        <v>41999</v>
      </c>
      <c r="AW115" s="7"/>
      <c r="AX115" s="7"/>
      <c r="AY115" s="6"/>
      <c r="AZ115" s="7"/>
      <c r="BA115" s="7"/>
      <c r="BB115" s="7"/>
      <c r="BC115" s="7"/>
      <c r="BD115" s="9"/>
    </row>
    <row r="116" spans="1:56" ht="40.5" customHeight="1" x14ac:dyDescent="0.25">
      <c r="A116" s="166"/>
      <c r="B116" s="159"/>
      <c r="C116" s="147"/>
      <c r="D116" s="147"/>
      <c r="E116" s="147"/>
      <c r="F116" s="147"/>
      <c r="G116" s="147"/>
      <c r="H116" s="147"/>
      <c r="I116" s="147"/>
      <c r="J116" s="147"/>
      <c r="K116" s="148"/>
      <c r="L116" s="65"/>
      <c r="M116" s="147"/>
      <c r="N116" s="148"/>
      <c r="O116" s="148"/>
      <c r="P116" s="147"/>
      <c r="Q116" s="147"/>
      <c r="R116" s="147"/>
      <c r="S116" s="65"/>
      <c r="T116" s="147"/>
      <c r="U116" s="5" t="s">
        <v>567</v>
      </c>
      <c r="V116" s="10">
        <v>41995</v>
      </c>
      <c r="W116" s="11">
        <v>11329</v>
      </c>
      <c r="X116" s="41" t="s">
        <v>1304</v>
      </c>
      <c r="Y116" s="10">
        <v>42000</v>
      </c>
      <c r="Z116" s="10">
        <v>42090</v>
      </c>
      <c r="AA116" s="1"/>
      <c r="AB116" s="1"/>
      <c r="AC116" s="8"/>
      <c r="AD116" s="8"/>
      <c r="AE116" s="65"/>
      <c r="AF116" s="65"/>
      <c r="AG116" s="65"/>
      <c r="AH116" s="65"/>
      <c r="AI116" s="3"/>
      <c r="AJ116" s="3"/>
      <c r="AK116" s="3"/>
      <c r="AL116" s="3"/>
      <c r="AM116" s="3"/>
      <c r="AN116" s="3"/>
      <c r="AO116" s="5"/>
      <c r="AP116" s="36"/>
      <c r="AQ116" s="5"/>
      <c r="AR116" s="3"/>
      <c r="AS116" s="9"/>
      <c r="AT116" s="9"/>
      <c r="AU116" s="6">
        <v>42000</v>
      </c>
      <c r="AV116" s="6">
        <v>42090</v>
      </c>
      <c r="AW116" s="7"/>
      <c r="AX116" s="7"/>
      <c r="AY116" s="6"/>
      <c r="AZ116" s="7"/>
      <c r="BA116" s="7"/>
      <c r="BB116" s="7"/>
      <c r="BC116" s="7"/>
      <c r="BD116" s="9"/>
    </row>
    <row r="117" spans="1:56" ht="40.5" customHeight="1" x14ac:dyDescent="0.25">
      <c r="A117" s="166"/>
      <c r="B117" s="159"/>
      <c r="C117" s="147"/>
      <c r="D117" s="147"/>
      <c r="E117" s="147"/>
      <c r="F117" s="147"/>
      <c r="G117" s="147"/>
      <c r="H117" s="147"/>
      <c r="I117" s="147"/>
      <c r="J117" s="147"/>
      <c r="K117" s="148"/>
      <c r="L117" s="65"/>
      <c r="M117" s="147"/>
      <c r="N117" s="148"/>
      <c r="O117" s="148"/>
      <c r="P117" s="147"/>
      <c r="Q117" s="147"/>
      <c r="R117" s="147"/>
      <c r="S117" s="65"/>
      <c r="T117" s="147"/>
      <c r="U117" s="5" t="s">
        <v>679</v>
      </c>
      <c r="V117" s="10">
        <v>42089</v>
      </c>
      <c r="W117" s="11">
        <v>11550</v>
      </c>
      <c r="X117" s="41" t="s">
        <v>1304</v>
      </c>
      <c r="Y117" s="10">
        <v>42091</v>
      </c>
      <c r="Z117" s="10">
        <v>42181</v>
      </c>
      <c r="AA117" s="1"/>
      <c r="AB117" s="1"/>
      <c r="AC117" s="8"/>
      <c r="AD117" s="8"/>
      <c r="AE117" s="65"/>
      <c r="AF117" s="65"/>
      <c r="AG117" s="65"/>
      <c r="AH117" s="65"/>
      <c r="AI117" s="3"/>
      <c r="AJ117" s="3"/>
      <c r="AK117" s="3"/>
      <c r="AL117" s="3"/>
      <c r="AM117" s="3"/>
      <c r="AN117" s="3"/>
      <c r="AO117" s="5"/>
      <c r="AP117" s="36"/>
      <c r="AQ117" s="5"/>
      <c r="AR117" s="3"/>
      <c r="AS117" s="9"/>
      <c r="AT117" s="9"/>
      <c r="AU117" s="10">
        <v>42091</v>
      </c>
      <c r="AV117" s="10">
        <v>42181</v>
      </c>
      <c r="AW117" s="7"/>
      <c r="AX117" s="7"/>
      <c r="AY117" s="6"/>
      <c r="AZ117" s="7"/>
      <c r="BA117" s="7"/>
      <c r="BB117" s="7"/>
      <c r="BC117" s="7"/>
      <c r="BD117" s="9"/>
    </row>
    <row r="118" spans="1:56" ht="40.5" customHeight="1" x14ac:dyDescent="0.25">
      <c r="A118" s="166"/>
      <c r="B118" s="159"/>
      <c r="C118" s="147"/>
      <c r="D118" s="147"/>
      <c r="E118" s="147"/>
      <c r="F118" s="147"/>
      <c r="G118" s="147"/>
      <c r="H118" s="147"/>
      <c r="I118" s="147"/>
      <c r="J118" s="147"/>
      <c r="K118" s="148"/>
      <c r="L118" s="65"/>
      <c r="M118" s="147"/>
      <c r="N118" s="148"/>
      <c r="O118" s="148"/>
      <c r="P118" s="147"/>
      <c r="Q118" s="147"/>
      <c r="R118" s="147"/>
      <c r="S118" s="65"/>
      <c r="T118" s="147"/>
      <c r="U118" s="5" t="s">
        <v>807</v>
      </c>
      <c r="V118" s="10">
        <v>42181</v>
      </c>
      <c r="W118" s="11">
        <v>11593</v>
      </c>
      <c r="X118" s="41" t="s">
        <v>1304</v>
      </c>
      <c r="Y118" s="10">
        <v>42182</v>
      </c>
      <c r="Z118" s="10">
        <v>42271</v>
      </c>
      <c r="AA118" s="1"/>
      <c r="AB118" s="1"/>
      <c r="AC118" s="8"/>
      <c r="AD118" s="8"/>
      <c r="AE118" s="65"/>
      <c r="AF118" s="65"/>
      <c r="AG118" s="65"/>
      <c r="AH118" s="65"/>
      <c r="AI118" s="3"/>
      <c r="AJ118" s="3"/>
      <c r="AK118" s="3"/>
      <c r="AL118" s="3"/>
      <c r="AM118" s="3"/>
      <c r="AN118" s="3"/>
      <c r="AO118" s="5"/>
      <c r="AP118" s="36"/>
      <c r="AQ118" s="5"/>
      <c r="AR118" s="3"/>
      <c r="AS118" s="9"/>
      <c r="AT118" s="9"/>
      <c r="AU118" s="10">
        <v>42182</v>
      </c>
      <c r="AV118" s="10">
        <v>42271</v>
      </c>
      <c r="AW118" s="7"/>
      <c r="AX118" s="7"/>
      <c r="AY118" s="6"/>
      <c r="AZ118" s="7"/>
      <c r="BA118" s="7"/>
      <c r="BB118" s="7"/>
      <c r="BC118" s="7"/>
      <c r="BD118" s="9"/>
    </row>
    <row r="119" spans="1:56" ht="40.5" customHeight="1" x14ac:dyDescent="0.25">
      <c r="A119" s="166"/>
      <c r="B119" s="159"/>
      <c r="C119" s="147"/>
      <c r="D119" s="147"/>
      <c r="E119" s="147"/>
      <c r="F119" s="147"/>
      <c r="G119" s="147"/>
      <c r="H119" s="147"/>
      <c r="I119" s="147"/>
      <c r="J119" s="147"/>
      <c r="K119" s="148"/>
      <c r="L119" s="65"/>
      <c r="M119" s="147"/>
      <c r="N119" s="148"/>
      <c r="O119" s="148"/>
      <c r="P119" s="147"/>
      <c r="Q119" s="147"/>
      <c r="R119" s="147"/>
      <c r="S119" s="65"/>
      <c r="T119" s="147"/>
      <c r="U119" s="5" t="s">
        <v>888</v>
      </c>
      <c r="V119" s="10">
        <v>42271</v>
      </c>
      <c r="W119" s="11">
        <v>11663</v>
      </c>
      <c r="X119" s="41" t="s">
        <v>1304</v>
      </c>
      <c r="Y119" s="10">
        <v>42272</v>
      </c>
      <c r="Z119" s="10">
        <v>42361</v>
      </c>
      <c r="AA119" s="1"/>
      <c r="AB119" s="1"/>
      <c r="AC119" s="8"/>
      <c r="AD119" s="8"/>
      <c r="AE119" s="65"/>
      <c r="AF119" s="65"/>
      <c r="AG119" s="65"/>
      <c r="AH119" s="65"/>
      <c r="AI119" s="3"/>
      <c r="AJ119" s="3"/>
      <c r="AK119" s="3"/>
      <c r="AL119" s="3"/>
      <c r="AM119" s="3"/>
      <c r="AN119" s="3"/>
      <c r="AO119" s="5"/>
      <c r="AP119" s="36"/>
      <c r="AQ119" s="5"/>
      <c r="AR119" s="3"/>
      <c r="AS119" s="9"/>
      <c r="AT119" s="9"/>
      <c r="AU119" s="10"/>
      <c r="AV119" s="10"/>
      <c r="AW119" s="7"/>
      <c r="AX119" s="7"/>
      <c r="AY119" s="6"/>
      <c r="AZ119" s="7"/>
      <c r="BA119" s="7"/>
      <c r="BB119" s="7"/>
      <c r="BC119" s="7"/>
      <c r="BD119" s="9"/>
    </row>
    <row r="120" spans="1:56" ht="40.5" customHeight="1" x14ac:dyDescent="0.25">
      <c r="A120" s="166"/>
      <c r="B120" s="159"/>
      <c r="C120" s="147"/>
      <c r="D120" s="147"/>
      <c r="E120" s="147"/>
      <c r="F120" s="147"/>
      <c r="G120" s="147"/>
      <c r="H120" s="147"/>
      <c r="I120" s="147"/>
      <c r="J120" s="147"/>
      <c r="K120" s="148"/>
      <c r="L120" s="65"/>
      <c r="M120" s="147"/>
      <c r="N120" s="148"/>
      <c r="O120" s="148"/>
      <c r="P120" s="147"/>
      <c r="Q120" s="147"/>
      <c r="R120" s="147"/>
      <c r="S120" s="65"/>
      <c r="T120" s="147"/>
      <c r="U120" s="5" t="s">
        <v>889</v>
      </c>
      <c r="V120" s="10">
        <v>42293</v>
      </c>
      <c r="W120" s="11">
        <v>11671</v>
      </c>
      <c r="X120" s="41" t="s">
        <v>1306</v>
      </c>
      <c r="Y120" s="10"/>
      <c r="Z120" s="10"/>
      <c r="AA120" s="1"/>
      <c r="AB120" s="1"/>
      <c r="AC120" s="8"/>
      <c r="AD120" s="8">
        <v>1234.1600000000001</v>
      </c>
      <c r="AE120" s="65"/>
      <c r="AF120" s="65"/>
      <c r="AG120" s="65"/>
      <c r="AH120" s="65"/>
      <c r="AI120" s="3"/>
      <c r="AJ120" s="3"/>
      <c r="AK120" s="3"/>
      <c r="AL120" s="3"/>
      <c r="AM120" s="3"/>
      <c r="AN120" s="3"/>
      <c r="AO120" s="5"/>
      <c r="AP120" s="36"/>
      <c r="AQ120" s="5"/>
      <c r="AR120" s="3"/>
      <c r="AS120" s="9"/>
      <c r="AT120" s="9"/>
      <c r="AU120" s="10"/>
      <c r="AV120" s="10"/>
      <c r="AW120" s="7"/>
      <c r="AX120" s="7"/>
      <c r="AY120" s="6"/>
      <c r="AZ120" s="7"/>
      <c r="BA120" s="7"/>
      <c r="BB120" s="7"/>
      <c r="BC120" s="7"/>
      <c r="BD120" s="9"/>
    </row>
    <row r="121" spans="1:56" ht="40.5" customHeight="1" x14ac:dyDescent="0.25">
      <c r="A121" s="166"/>
      <c r="B121" s="159"/>
      <c r="C121" s="147"/>
      <c r="D121" s="147"/>
      <c r="E121" s="147"/>
      <c r="F121" s="147"/>
      <c r="G121" s="147"/>
      <c r="H121" s="147"/>
      <c r="I121" s="147"/>
      <c r="J121" s="147"/>
      <c r="K121" s="148"/>
      <c r="L121" s="65"/>
      <c r="M121" s="147"/>
      <c r="N121" s="148"/>
      <c r="O121" s="148"/>
      <c r="P121" s="147"/>
      <c r="Q121" s="147"/>
      <c r="R121" s="147"/>
      <c r="S121" s="65"/>
      <c r="T121" s="147"/>
      <c r="U121" s="5" t="s">
        <v>987</v>
      </c>
      <c r="V121" s="10">
        <v>42361</v>
      </c>
      <c r="W121" s="11">
        <v>11746</v>
      </c>
      <c r="X121" s="41" t="s">
        <v>1307</v>
      </c>
      <c r="Y121" s="38">
        <v>42362</v>
      </c>
      <c r="Z121" s="38">
        <v>42451</v>
      </c>
      <c r="AA121" s="1"/>
      <c r="AB121" s="1"/>
      <c r="AC121" s="8"/>
      <c r="AD121" s="8"/>
      <c r="AE121" s="65"/>
      <c r="AF121" s="65"/>
      <c r="AG121" s="65"/>
      <c r="AH121" s="65"/>
      <c r="AI121" s="3"/>
      <c r="AJ121" s="3"/>
      <c r="AK121" s="3"/>
      <c r="AL121" s="3"/>
      <c r="AM121" s="3"/>
      <c r="AN121" s="3"/>
      <c r="AO121" s="5"/>
      <c r="AP121" s="36"/>
      <c r="AQ121" s="5"/>
      <c r="AR121" s="3"/>
      <c r="AS121" s="9"/>
      <c r="AT121" s="9"/>
      <c r="AU121" s="10"/>
      <c r="AV121" s="10"/>
      <c r="AW121" s="7"/>
      <c r="AX121" s="7"/>
      <c r="AY121" s="6"/>
      <c r="AZ121" s="7"/>
      <c r="BA121" s="7"/>
      <c r="BB121" s="7"/>
      <c r="BC121" s="7"/>
      <c r="BD121" s="9"/>
    </row>
    <row r="122" spans="1:56" ht="40.5" customHeight="1" x14ac:dyDescent="0.25">
      <c r="A122" s="166"/>
      <c r="B122" s="159"/>
      <c r="C122" s="147"/>
      <c r="D122" s="147"/>
      <c r="E122" s="147"/>
      <c r="F122" s="147"/>
      <c r="G122" s="147"/>
      <c r="H122" s="147"/>
      <c r="I122" s="147"/>
      <c r="J122" s="147"/>
      <c r="K122" s="148"/>
      <c r="L122" s="65"/>
      <c r="M122" s="147"/>
      <c r="N122" s="148"/>
      <c r="O122" s="148"/>
      <c r="P122" s="147"/>
      <c r="Q122" s="147"/>
      <c r="R122" s="147"/>
      <c r="S122" s="65"/>
      <c r="T122" s="147"/>
      <c r="U122" s="5" t="s">
        <v>1377</v>
      </c>
      <c r="V122" s="10">
        <v>42452</v>
      </c>
      <c r="W122" s="46" t="s">
        <v>1378</v>
      </c>
      <c r="X122" s="41" t="s">
        <v>1307</v>
      </c>
      <c r="Y122" s="38">
        <v>42452</v>
      </c>
      <c r="Z122" s="38">
        <v>42541</v>
      </c>
      <c r="AA122" s="1"/>
      <c r="AB122" s="1"/>
      <c r="AC122" s="8"/>
      <c r="AD122" s="8"/>
      <c r="AE122" s="65"/>
      <c r="AF122" s="65"/>
      <c r="AG122" s="65"/>
      <c r="AH122" s="65"/>
      <c r="AI122" s="3"/>
      <c r="AJ122" s="3"/>
      <c r="AK122" s="3"/>
      <c r="AL122" s="3"/>
      <c r="AM122" s="3"/>
      <c r="AN122" s="3"/>
      <c r="AO122" s="5"/>
      <c r="AP122" s="36"/>
      <c r="AQ122" s="5"/>
      <c r="AR122" s="3"/>
      <c r="AS122" s="9"/>
      <c r="AT122" s="9"/>
      <c r="AU122" s="10"/>
      <c r="AV122" s="10"/>
      <c r="AW122" s="7"/>
      <c r="AX122" s="7"/>
      <c r="AY122" s="6"/>
      <c r="AZ122" s="7"/>
      <c r="BA122" s="7"/>
      <c r="BB122" s="7"/>
      <c r="BC122" s="7"/>
      <c r="BD122" s="9"/>
    </row>
    <row r="123" spans="1:56" ht="40.5" customHeight="1" x14ac:dyDescent="0.25">
      <c r="A123" s="166"/>
      <c r="B123" s="159"/>
      <c r="C123" s="147"/>
      <c r="D123" s="147"/>
      <c r="E123" s="147"/>
      <c r="F123" s="147"/>
      <c r="G123" s="147"/>
      <c r="H123" s="147"/>
      <c r="I123" s="147"/>
      <c r="J123" s="147"/>
      <c r="K123" s="148"/>
      <c r="L123" s="65"/>
      <c r="M123" s="147"/>
      <c r="N123" s="148"/>
      <c r="O123" s="148"/>
      <c r="P123" s="147"/>
      <c r="Q123" s="147"/>
      <c r="R123" s="147"/>
      <c r="S123" s="65"/>
      <c r="T123" s="147"/>
      <c r="U123" s="5" t="s">
        <v>1733</v>
      </c>
      <c r="V123" s="10">
        <v>42541</v>
      </c>
      <c r="W123" s="11">
        <v>11864</v>
      </c>
      <c r="X123" s="41" t="s">
        <v>1307</v>
      </c>
      <c r="Y123" s="38">
        <v>42542</v>
      </c>
      <c r="Z123" s="38">
        <v>42631</v>
      </c>
      <c r="AA123" s="1"/>
      <c r="AB123" s="1"/>
      <c r="AC123" s="8"/>
      <c r="AD123" s="8"/>
      <c r="AE123" s="65"/>
      <c r="AF123" s="65"/>
      <c r="AG123" s="65"/>
      <c r="AH123" s="65"/>
      <c r="AI123" s="3"/>
      <c r="AJ123" s="3"/>
      <c r="AK123" s="3"/>
      <c r="AL123" s="3"/>
      <c r="AM123" s="3"/>
      <c r="AN123" s="3"/>
      <c r="AO123" s="5"/>
      <c r="AP123" s="36"/>
      <c r="AQ123" s="5"/>
      <c r="AR123" s="3"/>
      <c r="AS123" s="9"/>
      <c r="AT123" s="9"/>
      <c r="AU123" s="10"/>
      <c r="AV123" s="10"/>
      <c r="AW123" s="7"/>
      <c r="AX123" s="7"/>
      <c r="AY123" s="6"/>
      <c r="AZ123" s="7"/>
      <c r="BA123" s="7"/>
      <c r="BB123" s="7"/>
      <c r="BC123" s="7"/>
      <c r="BD123" s="9"/>
    </row>
    <row r="124" spans="1:56" ht="35.25" customHeight="1" x14ac:dyDescent="0.25">
      <c r="A124" s="164" t="s">
        <v>1876</v>
      </c>
      <c r="B124" s="157" t="s">
        <v>413</v>
      </c>
      <c r="C124" s="32" t="s">
        <v>414</v>
      </c>
      <c r="D124" s="32" t="s">
        <v>44</v>
      </c>
      <c r="E124" s="32" t="s">
        <v>287</v>
      </c>
      <c r="F124" s="32" t="s">
        <v>181</v>
      </c>
      <c r="G124" s="32">
        <v>11274</v>
      </c>
      <c r="H124" s="32" t="s">
        <v>170</v>
      </c>
      <c r="I124" s="32" t="s">
        <v>47</v>
      </c>
      <c r="J124" s="32" t="s">
        <v>415</v>
      </c>
      <c r="K124" s="64">
        <v>41802</v>
      </c>
      <c r="L124" s="65">
        <v>89199.48</v>
      </c>
      <c r="M124" s="32">
        <v>11329</v>
      </c>
      <c r="N124" s="64">
        <v>41820</v>
      </c>
      <c r="O124" s="64">
        <v>41909</v>
      </c>
      <c r="P124" s="32" t="s">
        <v>48</v>
      </c>
      <c r="Q124" s="32" t="s">
        <v>416</v>
      </c>
      <c r="R124" s="32" t="s">
        <v>1433</v>
      </c>
      <c r="S124" s="65" t="s">
        <v>989</v>
      </c>
      <c r="T124" s="32">
        <v>44905100</v>
      </c>
      <c r="U124" s="40"/>
      <c r="V124" s="10"/>
      <c r="W124" s="11"/>
      <c r="X124" s="9"/>
      <c r="Y124" s="10"/>
      <c r="Z124" s="10"/>
      <c r="AA124" s="1">
        <v>0</v>
      </c>
      <c r="AB124" s="1">
        <f>AD124/L124</f>
        <v>0.16725971945127932</v>
      </c>
      <c r="AC124" s="8">
        <f>SUM(AC125:AC130)</f>
        <v>0</v>
      </c>
      <c r="AD124" s="8">
        <f>SUM(AD125:AD130)</f>
        <v>14919.48</v>
      </c>
      <c r="AE124" s="65">
        <f t="shared" si="13"/>
        <v>74280</v>
      </c>
      <c r="AF124" s="65">
        <v>40501.99</v>
      </c>
      <c r="AG124" s="65">
        <v>0</v>
      </c>
      <c r="AH124" s="65">
        <f t="shared" si="14"/>
        <v>40501.99</v>
      </c>
      <c r="AI124" s="3"/>
      <c r="AJ124" s="3"/>
      <c r="AK124" s="3"/>
      <c r="AL124" s="3"/>
      <c r="AM124" s="3"/>
      <c r="AN124" s="3"/>
      <c r="AO124" s="5"/>
      <c r="AP124" s="36"/>
      <c r="AQ124" s="5"/>
      <c r="AR124" s="3"/>
      <c r="AS124" s="9" t="s">
        <v>614</v>
      </c>
      <c r="AT124" s="9" t="s">
        <v>615</v>
      </c>
      <c r="AU124" s="6">
        <v>41820</v>
      </c>
      <c r="AV124" s="6">
        <v>41909</v>
      </c>
      <c r="AW124" s="7"/>
      <c r="AX124" s="7"/>
      <c r="AY124" s="6">
        <v>41820</v>
      </c>
      <c r="AZ124" s="7"/>
      <c r="BA124" s="7" t="s">
        <v>388</v>
      </c>
      <c r="BB124" s="7"/>
      <c r="BC124" s="7"/>
      <c r="BD124" s="9"/>
    </row>
    <row r="125" spans="1:56" ht="35.25" customHeight="1" x14ac:dyDescent="0.25">
      <c r="A125" s="164"/>
      <c r="B125" s="157"/>
      <c r="C125" s="32"/>
      <c r="D125" s="32"/>
      <c r="E125" s="32"/>
      <c r="F125" s="32"/>
      <c r="G125" s="32"/>
      <c r="H125" s="32"/>
      <c r="I125" s="32"/>
      <c r="J125" s="32"/>
      <c r="K125" s="64"/>
      <c r="L125" s="65"/>
      <c r="M125" s="32"/>
      <c r="N125" s="64"/>
      <c r="O125" s="64"/>
      <c r="P125" s="32"/>
      <c r="Q125" s="32"/>
      <c r="R125" s="32"/>
      <c r="S125" s="65"/>
      <c r="T125" s="32"/>
      <c r="U125" s="5" t="s">
        <v>242</v>
      </c>
      <c r="V125" s="10">
        <v>41907</v>
      </c>
      <c r="W125" s="11">
        <v>11409</v>
      </c>
      <c r="X125" s="5" t="s">
        <v>1304</v>
      </c>
      <c r="Y125" s="10">
        <v>41910</v>
      </c>
      <c r="Z125" s="10">
        <v>41999</v>
      </c>
      <c r="AA125" s="1"/>
      <c r="AB125" s="1"/>
      <c r="AC125" s="8"/>
      <c r="AD125" s="8"/>
      <c r="AE125" s="65"/>
      <c r="AF125" s="65">
        <v>0</v>
      </c>
      <c r="AG125" s="65"/>
      <c r="AH125" s="65"/>
      <c r="AI125" s="3"/>
      <c r="AJ125" s="3"/>
      <c r="AK125" s="3"/>
      <c r="AL125" s="3"/>
      <c r="AM125" s="3"/>
      <c r="AN125" s="3"/>
      <c r="AO125" s="5"/>
      <c r="AP125" s="36"/>
      <c r="AQ125" s="5"/>
      <c r="AR125" s="3"/>
      <c r="AS125" s="9"/>
      <c r="AT125" s="9"/>
      <c r="AU125" s="6">
        <v>41910</v>
      </c>
      <c r="AV125" s="6">
        <v>41999</v>
      </c>
      <c r="AW125" s="7"/>
      <c r="AX125" s="7"/>
      <c r="AY125" s="6"/>
      <c r="AZ125" s="7"/>
      <c r="BA125" s="7"/>
      <c r="BB125" s="7"/>
      <c r="BC125" s="7"/>
      <c r="BD125" s="9"/>
    </row>
    <row r="126" spans="1:56" ht="40.5" customHeight="1" x14ac:dyDescent="0.25">
      <c r="A126" s="164"/>
      <c r="B126" s="157"/>
      <c r="C126" s="32"/>
      <c r="D126" s="32"/>
      <c r="E126" s="32"/>
      <c r="F126" s="32"/>
      <c r="G126" s="32"/>
      <c r="H126" s="32"/>
      <c r="I126" s="32"/>
      <c r="J126" s="32"/>
      <c r="K126" s="64"/>
      <c r="L126" s="65"/>
      <c r="M126" s="32"/>
      <c r="N126" s="64"/>
      <c r="O126" s="64"/>
      <c r="P126" s="32"/>
      <c r="Q126" s="32"/>
      <c r="R126" s="32"/>
      <c r="S126" s="65"/>
      <c r="T126" s="32"/>
      <c r="U126" s="5" t="s">
        <v>568</v>
      </c>
      <c r="V126" s="10">
        <v>41995</v>
      </c>
      <c r="W126" s="11">
        <v>11329</v>
      </c>
      <c r="X126" s="5" t="s">
        <v>1304</v>
      </c>
      <c r="Y126" s="10">
        <v>42000</v>
      </c>
      <c r="Z126" s="10">
        <v>42090</v>
      </c>
      <c r="AA126" s="1"/>
      <c r="AB126" s="1"/>
      <c r="AC126" s="8"/>
      <c r="AD126" s="8"/>
      <c r="AE126" s="65"/>
      <c r="AF126" s="65"/>
      <c r="AG126" s="65"/>
      <c r="AH126" s="65"/>
      <c r="AI126" s="3"/>
      <c r="AJ126" s="3"/>
      <c r="AK126" s="3"/>
      <c r="AL126" s="3"/>
      <c r="AM126" s="3"/>
      <c r="AN126" s="3"/>
      <c r="AO126" s="5"/>
      <c r="AP126" s="36"/>
      <c r="AQ126" s="5"/>
      <c r="AR126" s="3"/>
      <c r="AS126" s="9"/>
      <c r="AT126" s="9"/>
      <c r="AU126" s="6">
        <v>42000</v>
      </c>
      <c r="AV126" s="6">
        <v>42090</v>
      </c>
      <c r="AW126" s="7"/>
      <c r="AX126" s="7"/>
      <c r="AY126" s="6"/>
      <c r="AZ126" s="7"/>
      <c r="BA126" s="7"/>
      <c r="BB126" s="7"/>
      <c r="BC126" s="7"/>
      <c r="BD126" s="9"/>
    </row>
    <row r="127" spans="1:56" ht="40.5" customHeight="1" x14ac:dyDescent="0.25">
      <c r="A127" s="164"/>
      <c r="B127" s="157"/>
      <c r="C127" s="32"/>
      <c r="D127" s="32"/>
      <c r="E127" s="32"/>
      <c r="F127" s="32"/>
      <c r="G127" s="32"/>
      <c r="H127" s="32"/>
      <c r="I127" s="32"/>
      <c r="J127" s="32"/>
      <c r="K127" s="64"/>
      <c r="L127" s="65"/>
      <c r="M127" s="32"/>
      <c r="N127" s="64"/>
      <c r="O127" s="64"/>
      <c r="P127" s="32"/>
      <c r="Q127" s="32"/>
      <c r="R127" s="32"/>
      <c r="S127" s="65"/>
      <c r="T127" s="32"/>
      <c r="U127" s="5" t="s">
        <v>680</v>
      </c>
      <c r="V127" s="10">
        <v>42089</v>
      </c>
      <c r="W127" s="11">
        <v>11550</v>
      </c>
      <c r="X127" s="5" t="s">
        <v>1304</v>
      </c>
      <c r="Y127" s="10">
        <v>42091</v>
      </c>
      <c r="Z127" s="10">
        <v>42181</v>
      </c>
      <c r="AA127" s="1"/>
      <c r="AB127" s="1"/>
      <c r="AC127" s="8"/>
      <c r="AD127" s="8"/>
      <c r="AE127" s="65"/>
      <c r="AF127" s="65"/>
      <c r="AG127" s="65"/>
      <c r="AH127" s="65"/>
      <c r="AI127" s="3"/>
      <c r="AJ127" s="3"/>
      <c r="AK127" s="3"/>
      <c r="AL127" s="3"/>
      <c r="AM127" s="3"/>
      <c r="AN127" s="3"/>
      <c r="AO127" s="5"/>
      <c r="AP127" s="36"/>
      <c r="AQ127" s="5"/>
      <c r="AR127" s="3"/>
      <c r="AS127" s="9"/>
      <c r="AT127" s="9"/>
      <c r="AU127" s="6">
        <v>42091</v>
      </c>
      <c r="AV127" s="6">
        <v>42181</v>
      </c>
      <c r="AW127" s="7"/>
      <c r="AX127" s="7"/>
      <c r="AY127" s="6"/>
      <c r="AZ127" s="7"/>
      <c r="BA127" s="7"/>
      <c r="BB127" s="7"/>
      <c r="BC127" s="7"/>
      <c r="BD127" s="9"/>
    </row>
    <row r="128" spans="1:56" ht="40.5" customHeight="1" x14ac:dyDescent="0.25">
      <c r="A128" s="164"/>
      <c r="B128" s="157"/>
      <c r="C128" s="32"/>
      <c r="D128" s="32"/>
      <c r="E128" s="32"/>
      <c r="F128" s="32"/>
      <c r="G128" s="32"/>
      <c r="H128" s="32"/>
      <c r="I128" s="32"/>
      <c r="J128" s="32"/>
      <c r="K128" s="64"/>
      <c r="L128" s="65"/>
      <c r="M128" s="32"/>
      <c r="N128" s="64"/>
      <c r="O128" s="64"/>
      <c r="P128" s="32"/>
      <c r="Q128" s="32"/>
      <c r="R128" s="32"/>
      <c r="S128" s="65"/>
      <c r="T128" s="32"/>
      <c r="U128" s="5" t="s">
        <v>808</v>
      </c>
      <c r="V128" s="10">
        <v>42181</v>
      </c>
      <c r="W128" s="11">
        <v>11593</v>
      </c>
      <c r="X128" s="5" t="s">
        <v>1304</v>
      </c>
      <c r="Y128" s="10">
        <v>42182</v>
      </c>
      <c r="Z128" s="10">
        <v>42271</v>
      </c>
      <c r="AA128" s="1"/>
      <c r="AB128" s="1"/>
      <c r="AC128" s="8"/>
      <c r="AD128" s="8"/>
      <c r="AE128" s="65"/>
      <c r="AF128" s="65"/>
      <c r="AG128" s="65"/>
      <c r="AH128" s="65"/>
      <c r="AI128" s="3"/>
      <c r="AJ128" s="3"/>
      <c r="AK128" s="3"/>
      <c r="AL128" s="3"/>
      <c r="AM128" s="3"/>
      <c r="AN128" s="3"/>
      <c r="AO128" s="5"/>
      <c r="AP128" s="36"/>
      <c r="AQ128" s="5"/>
      <c r="AR128" s="3"/>
      <c r="AS128" s="9"/>
      <c r="AT128" s="9"/>
      <c r="AU128" s="6">
        <v>42182</v>
      </c>
      <c r="AV128" s="6">
        <v>42271</v>
      </c>
      <c r="AW128" s="7"/>
      <c r="AX128" s="7"/>
      <c r="AY128" s="6"/>
      <c r="AZ128" s="7"/>
      <c r="BA128" s="7"/>
      <c r="BB128" s="7"/>
      <c r="BC128" s="7"/>
      <c r="BD128" s="9"/>
    </row>
    <row r="129" spans="1:56" ht="40.5" customHeight="1" x14ac:dyDescent="0.25">
      <c r="A129" s="164"/>
      <c r="B129" s="157"/>
      <c r="C129" s="32"/>
      <c r="D129" s="32"/>
      <c r="E129" s="32"/>
      <c r="F129" s="32"/>
      <c r="G129" s="32"/>
      <c r="H129" s="32"/>
      <c r="I129" s="32"/>
      <c r="J129" s="32"/>
      <c r="K129" s="64"/>
      <c r="L129" s="65"/>
      <c r="M129" s="32"/>
      <c r="N129" s="64"/>
      <c r="O129" s="64"/>
      <c r="P129" s="32"/>
      <c r="Q129" s="32"/>
      <c r="R129" s="32"/>
      <c r="S129" s="65"/>
      <c r="T129" s="32"/>
      <c r="U129" s="5" t="s">
        <v>886</v>
      </c>
      <c r="V129" s="10">
        <v>42271</v>
      </c>
      <c r="W129" s="11">
        <v>11663</v>
      </c>
      <c r="X129" s="5" t="s">
        <v>1304</v>
      </c>
      <c r="Y129" s="10">
        <v>42272</v>
      </c>
      <c r="Z129" s="10">
        <v>42361</v>
      </c>
      <c r="AA129" s="1"/>
      <c r="AB129" s="1"/>
      <c r="AC129" s="8"/>
      <c r="AD129" s="8"/>
      <c r="AE129" s="65"/>
      <c r="AF129" s="65"/>
      <c r="AG129" s="65"/>
      <c r="AH129" s="65"/>
      <c r="AI129" s="3"/>
      <c r="AJ129" s="3"/>
      <c r="AK129" s="3"/>
      <c r="AL129" s="3"/>
      <c r="AM129" s="3"/>
      <c r="AN129" s="3"/>
      <c r="AO129" s="5"/>
      <c r="AP129" s="36"/>
      <c r="AQ129" s="5"/>
      <c r="AR129" s="3"/>
      <c r="AS129" s="9"/>
      <c r="AT129" s="9"/>
      <c r="AU129" s="6"/>
      <c r="AV129" s="6"/>
      <c r="AW129" s="7"/>
      <c r="AX129" s="7"/>
      <c r="AY129" s="6"/>
      <c r="AZ129" s="7"/>
      <c r="BA129" s="7"/>
      <c r="BB129" s="7"/>
      <c r="BC129" s="7"/>
      <c r="BD129" s="9"/>
    </row>
    <row r="130" spans="1:56" ht="40.5" customHeight="1" x14ac:dyDescent="0.25">
      <c r="A130" s="164"/>
      <c r="B130" s="157"/>
      <c r="C130" s="32"/>
      <c r="D130" s="32"/>
      <c r="E130" s="32"/>
      <c r="F130" s="32"/>
      <c r="G130" s="32"/>
      <c r="H130" s="32"/>
      <c r="I130" s="32"/>
      <c r="J130" s="32"/>
      <c r="K130" s="64"/>
      <c r="L130" s="65"/>
      <c r="M130" s="32"/>
      <c r="N130" s="64"/>
      <c r="O130" s="64"/>
      <c r="P130" s="32"/>
      <c r="Q130" s="32"/>
      <c r="R130" s="32"/>
      <c r="S130" s="65"/>
      <c r="T130" s="32"/>
      <c r="U130" s="5" t="s">
        <v>887</v>
      </c>
      <c r="V130" s="10">
        <v>42293</v>
      </c>
      <c r="W130" s="11">
        <v>11671</v>
      </c>
      <c r="X130" s="5" t="s">
        <v>1306</v>
      </c>
      <c r="Y130" s="10"/>
      <c r="Z130" s="10"/>
      <c r="AA130" s="1"/>
      <c r="AB130" s="1"/>
      <c r="AC130" s="8"/>
      <c r="AD130" s="48">
        <v>14919.48</v>
      </c>
      <c r="AE130" s="65"/>
      <c r="AF130" s="65"/>
      <c r="AG130" s="65"/>
      <c r="AH130" s="65"/>
      <c r="AI130" s="3"/>
      <c r="AJ130" s="3"/>
      <c r="AK130" s="3"/>
      <c r="AL130" s="3"/>
      <c r="AM130" s="3"/>
      <c r="AN130" s="3"/>
      <c r="AO130" s="5"/>
      <c r="AP130" s="36"/>
      <c r="AQ130" s="5"/>
      <c r="AR130" s="3"/>
      <c r="AS130" s="9"/>
      <c r="AT130" s="9"/>
      <c r="AU130" s="6"/>
      <c r="AV130" s="6"/>
      <c r="AW130" s="7"/>
      <c r="AX130" s="7"/>
      <c r="AY130" s="6"/>
      <c r="AZ130" s="7"/>
      <c r="BA130" s="7"/>
      <c r="BB130" s="7"/>
      <c r="BC130" s="7"/>
      <c r="BD130" s="9"/>
    </row>
    <row r="131" spans="1:56" ht="40.5" customHeight="1" x14ac:dyDescent="0.25">
      <c r="A131" s="164"/>
      <c r="B131" s="157"/>
      <c r="C131" s="32"/>
      <c r="D131" s="32"/>
      <c r="E131" s="32"/>
      <c r="F131" s="32"/>
      <c r="G131" s="32"/>
      <c r="H131" s="32"/>
      <c r="I131" s="32"/>
      <c r="J131" s="32"/>
      <c r="K131" s="64"/>
      <c r="L131" s="65"/>
      <c r="M131" s="32"/>
      <c r="N131" s="64"/>
      <c r="O131" s="64"/>
      <c r="P131" s="32"/>
      <c r="Q131" s="32"/>
      <c r="R131" s="32"/>
      <c r="S131" s="65"/>
      <c r="T131" s="32"/>
      <c r="U131" s="5" t="s">
        <v>988</v>
      </c>
      <c r="V131" s="10">
        <v>42727</v>
      </c>
      <c r="W131" s="11">
        <v>11746</v>
      </c>
      <c r="X131" s="9" t="s">
        <v>1187</v>
      </c>
      <c r="Y131" s="10">
        <v>42362</v>
      </c>
      <c r="Z131" s="10">
        <v>42452</v>
      </c>
      <c r="AA131" s="1"/>
      <c r="AB131" s="1"/>
      <c r="AC131" s="8"/>
      <c r="AD131" s="48"/>
      <c r="AE131" s="65"/>
      <c r="AF131" s="65"/>
      <c r="AG131" s="65"/>
      <c r="AH131" s="65"/>
      <c r="AI131" s="3"/>
      <c r="AJ131" s="3"/>
      <c r="AK131" s="3"/>
      <c r="AL131" s="3"/>
      <c r="AM131" s="3"/>
      <c r="AN131" s="3"/>
      <c r="AO131" s="5"/>
      <c r="AP131" s="36"/>
      <c r="AQ131" s="5"/>
      <c r="AR131" s="3"/>
      <c r="AS131" s="9"/>
      <c r="AT131" s="9"/>
      <c r="AU131" s="6"/>
      <c r="AV131" s="6"/>
      <c r="AW131" s="7"/>
      <c r="AX131" s="7"/>
      <c r="AY131" s="6"/>
      <c r="AZ131" s="7"/>
      <c r="BA131" s="7"/>
      <c r="BB131" s="7"/>
      <c r="BC131" s="7"/>
      <c r="BD131" s="9"/>
    </row>
    <row r="132" spans="1:56" ht="40.5" customHeight="1" x14ac:dyDescent="0.25">
      <c r="A132" s="164"/>
      <c r="B132" s="157"/>
      <c r="C132" s="32"/>
      <c r="D132" s="32"/>
      <c r="E132" s="32"/>
      <c r="F132" s="32"/>
      <c r="G132" s="32"/>
      <c r="H132" s="32"/>
      <c r="I132" s="32"/>
      <c r="J132" s="32"/>
      <c r="K132" s="64"/>
      <c r="L132" s="65"/>
      <c r="M132" s="32"/>
      <c r="N132" s="64"/>
      <c r="O132" s="64"/>
      <c r="P132" s="32"/>
      <c r="Q132" s="32"/>
      <c r="R132" s="32"/>
      <c r="S132" s="65"/>
      <c r="T132" s="32"/>
      <c r="U132" s="5" t="s">
        <v>1379</v>
      </c>
      <c r="V132" s="10">
        <v>42452</v>
      </c>
      <c r="W132" s="11">
        <v>11781</v>
      </c>
      <c r="X132" s="9" t="s">
        <v>1187</v>
      </c>
      <c r="Y132" s="10">
        <v>42452</v>
      </c>
      <c r="Z132" s="10">
        <v>42541</v>
      </c>
      <c r="AA132" s="1"/>
      <c r="AB132" s="1"/>
      <c r="AC132" s="8"/>
      <c r="AD132" s="48"/>
      <c r="AE132" s="65"/>
      <c r="AF132" s="65"/>
      <c r="AG132" s="65"/>
      <c r="AH132" s="65"/>
      <c r="AI132" s="3"/>
      <c r="AJ132" s="3"/>
      <c r="AK132" s="3"/>
      <c r="AL132" s="3"/>
      <c r="AM132" s="3"/>
      <c r="AN132" s="3"/>
      <c r="AO132" s="5"/>
      <c r="AP132" s="36"/>
      <c r="AQ132" s="5"/>
      <c r="AR132" s="3"/>
      <c r="AS132" s="9"/>
      <c r="AT132" s="9"/>
      <c r="AU132" s="6"/>
      <c r="AV132" s="6"/>
      <c r="AW132" s="7"/>
      <c r="AX132" s="7"/>
      <c r="AY132" s="6"/>
      <c r="AZ132" s="7"/>
      <c r="BA132" s="7"/>
      <c r="BB132" s="7"/>
      <c r="BC132" s="7"/>
      <c r="BD132" s="9"/>
    </row>
    <row r="133" spans="1:56" ht="40.5" customHeight="1" x14ac:dyDescent="0.25">
      <c r="A133" s="164"/>
      <c r="B133" s="157"/>
      <c r="C133" s="32"/>
      <c r="D133" s="32"/>
      <c r="E133" s="32"/>
      <c r="F133" s="32"/>
      <c r="G133" s="32"/>
      <c r="H133" s="32"/>
      <c r="I133" s="32"/>
      <c r="J133" s="32"/>
      <c r="K133" s="64"/>
      <c r="L133" s="65"/>
      <c r="M133" s="32"/>
      <c r="N133" s="64"/>
      <c r="O133" s="64"/>
      <c r="P133" s="32"/>
      <c r="Q133" s="32"/>
      <c r="R133" s="32"/>
      <c r="S133" s="65"/>
      <c r="T133" s="32"/>
      <c r="U133" s="5" t="s">
        <v>1734</v>
      </c>
      <c r="V133" s="10">
        <v>42541</v>
      </c>
      <c r="W133" s="11">
        <v>11864</v>
      </c>
      <c r="X133" s="9" t="s">
        <v>1187</v>
      </c>
      <c r="Y133" s="10">
        <v>42542</v>
      </c>
      <c r="Z133" s="10">
        <v>42631</v>
      </c>
      <c r="AA133" s="1"/>
      <c r="AB133" s="1"/>
      <c r="AC133" s="8"/>
      <c r="AD133" s="48"/>
      <c r="AE133" s="65"/>
      <c r="AF133" s="65"/>
      <c r="AG133" s="65"/>
      <c r="AH133" s="65"/>
      <c r="AI133" s="3"/>
      <c r="AJ133" s="3"/>
      <c r="AK133" s="3"/>
      <c r="AL133" s="3"/>
      <c r="AM133" s="3"/>
      <c r="AN133" s="3"/>
      <c r="AO133" s="5"/>
      <c r="AP133" s="36"/>
      <c r="AQ133" s="5"/>
      <c r="AR133" s="3"/>
      <c r="AS133" s="9"/>
      <c r="AT133" s="9"/>
      <c r="AU133" s="6"/>
      <c r="AV133" s="6"/>
      <c r="AW133" s="7"/>
      <c r="AX133" s="7"/>
      <c r="AY133" s="6"/>
      <c r="AZ133" s="7"/>
      <c r="BA133" s="7"/>
      <c r="BB133" s="7"/>
      <c r="BC133" s="7"/>
      <c r="BD133" s="9"/>
    </row>
    <row r="134" spans="1:56" ht="54" customHeight="1" x14ac:dyDescent="0.25">
      <c r="A134" s="164" t="s">
        <v>1877</v>
      </c>
      <c r="B134" s="157" t="s">
        <v>417</v>
      </c>
      <c r="C134" s="32" t="s">
        <v>418</v>
      </c>
      <c r="D134" s="32" t="s">
        <v>51</v>
      </c>
      <c r="E134" s="32" t="s">
        <v>287</v>
      </c>
      <c r="F134" s="32" t="s">
        <v>52</v>
      </c>
      <c r="G134" s="32">
        <v>11275</v>
      </c>
      <c r="H134" s="32" t="s">
        <v>53</v>
      </c>
      <c r="I134" s="32" t="s">
        <v>54</v>
      </c>
      <c r="J134" s="32" t="s">
        <v>419</v>
      </c>
      <c r="K134" s="64">
        <v>41803</v>
      </c>
      <c r="L134" s="65">
        <v>413803.9</v>
      </c>
      <c r="M134" s="32">
        <v>11329</v>
      </c>
      <c r="N134" s="64">
        <v>41807</v>
      </c>
      <c r="O134" s="64">
        <v>42171</v>
      </c>
      <c r="P134" s="32">
        <v>19</v>
      </c>
      <c r="Q134" s="32"/>
      <c r="R134" s="32"/>
      <c r="S134" s="65"/>
      <c r="T134" s="32">
        <v>33903900</v>
      </c>
      <c r="U134" s="5"/>
      <c r="V134" s="10"/>
      <c r="W134" s="11"/>
      <c r="X134" s="9"/>
      <c r="Y134" s="38">
        <v>41807</v>
      </c>
      <c r="Z134" s="38">
        <v>42171</v>
      </c>
      <c r="AA134" s="1">
        <f>AC134/L134</f>
        <v>0.22637099360349189</v>
      </c>
      <c r="AB134" s="1">
        <v>0</v>
      </c>
      <c r="AC134" s="8">
        <f>SUM(AC135:AC136,AC138)</f>
        <v>93673.2</v>
      </c>
      <c r="AD134" s="8"/>
      <c r="AE134" s="65">
        <f t="shared" si="13"/>
        <v>507477.10000000003</v>
      </c>
      <c r="AF134" s="65">
        <v>662042.66999999993</v>
      </c>
      <c r="AG134" s="65">
        <v>280816.5</v>
      </c>
      <c r="AH134" s="65">
        <f t="shared" si="14"/>
        <v>942859.16999999993</v>
      </c>
      <c r="AI134" s="3"/>
      <c r="AJ134" s="3"/>
      <c r="AK134" s="3"/>
      <c r="AL134" s="3"/>
      <c r="AM134" s="3"/>
      <c r="AN134" s="3"/>
      <c r="AO134" s="5"/>
      <c r="AP134" s="36"/>
      <c r="AQ134" s="5"/>
      <c r="AR134" s="3"/>
      <c r="AS134" s="9"/>
      <c r="AT134" s="9"/>
      <c r="AU134" s="6">
        <v>41807</v>
      </c>
      <c r="AV134" s="6">
        <v>42171</v>
      </c>
      <c r="AW134" s="7"/>
      <c r="AX134" s="7"/>
      <c r="AY134" s="6">
        <v>41807</v>
      </c>
      <c r="AZ134" s="7"/>
      <c r="BA134" s="7" t="s">
        <v>388</v>
      </c>
      <c r="BB134" s="7"/>
      <c r="BC134" s="7"/>
      <c r="BD134" s="9"/>
    </row>
    <row r="135" spans="1:56" ht="54" customHeight="1" x14ac:dyDescent="0.25">
      <c r="A135" s="164"/>
      <c r="B135" s="157"/>
      <c r="C135" s="32"/>
      <c r="D135" s="32"/>
      <c r="E135" s="32"/>
      <c r="F135" s="32"/>
      <c r="G135" s="32"/>
      <c r="H135" s="32"/>
      <c r="I135" s="32"/>
      <c r="J135" s="32"/>
      <c r="K135" s="64"/>
      <c r="L135" s="65"/>
      <c r="M135" s="32"/>
      <c r="N135" s="64"/>
      <c r="O135" s="64"/>
      <c r="P135" s="32"/>
      <c r="Q135" s="32"/>
      <c r="R135" s="32"/>
      <c r="S135" s="65"/>
      <c r="T135" s="32"/>
      <c r="U135" s="5" t="s">
        <v>747</v>
      </c>
      <c r="V135" s="10">
        <v>42163</v>
      </c>
      <c r="W135" s="11">
        <v>11579</v>
      </c>
      <c r="X135" s="41" t="s">
        <v>1306</v>
      </c>
      <c r="Y135" s="38">
        <v>42172</v>
      </c>
      <c r="Z135" s="38">
        <v>42536</v>
      </c>
      <c r="AA135" s="1"/>
      <c r="AB135" s="1"/>
      <c r="AC135" s="8"/>
      <c r="AD135" s="8"/>
      <c r="AE135" s="65"/>
      <c r="AF135" s="65"/>
      <c r="AG135" s="65"/>
      <c r="AH135" s="65"/>
      <c r="AI135" s="3"/>
      <c r="AJ135" s="3"/>
      <c r="AK135" s="3"/>
      <c r="AL135" s="3"/>
      <c r="AM135" s="3"/>
      <c r="AN135" s="3"/>
      <c r="AO135" s="5"/>
      <c r="AP135" s="36"/>
      <c r="AQ135" s="5"/>
      <c r="AR135" s="3"/>
      <c r="AS135" s="9"/>
      <c r="AT135" s="9"/>
      <c r="AU135" s="38">
        <v>42172</v>
      </c>
      <c r="AV135" s="38">
        <v>42536</v>
      </c>
      <c r="AW135" s="7"/>
      <c r="AX135" s="7"/>
      <c r="AY135" s="6"/>
      <c r="AZ135" s="7"/>
      <c r="BA135" s="7"/>
      <c r="BB135" s="7"/>
      <c r="BC135" s="7"/>
      <c r="BD135" s="9"/>
    </row>
    <row r="136" spans="1:56" ht="54" customHeight="1" x14ac:dyDescent="0.25">
      <c r="A136" s="164"/>
      <c r="B136" s="157"/>
      <c r="C136" s="32"/>
      <c r="D136" s="32"/>
      <c r="E136" s="32"/>
      <c r="F136" s="32"/>
      <c r="G136" s="32"/>
      <c r="H136" s="32"/>
      <c r="I136" s="32"/>
      <c r="J136" s="32"/>
      <c r="K136" s="64"/>
      <c r="L136" s="65"/>
      <c r="M136" s="32"/>
      <c r="N136" s="64"/>
      <c r="O136" s="64"/>
      <c r="P136" s="32"/>
      <c r="Q136" s="32"/>
      <c r="R136" s="32"/>
      <c r="S136" s="65"/>
      <c r="T136" s="32"/>
      <c r="U136" s="5" t="s">
        <v>1491</v>
      </c>
      <c r="V136" s="10">
        <v>42524</v>
      </c>
      <c r="W136" s="11"/>
      <c r="X136" s="45" t="s">
        <v>1492</v>
      </c>
      <c r="Y136" s="38"/>
      <c r="Z136" s="38"/>
      <c r="AA136" s="1"/>
      <c r="AB136" s="1"/>
      <c r="AC136" s="8">
        <v>93673.2</v>
      </c>
      <c r="AD136" s="8"/>
      <c r="AE136" s="65"/>
      <c r="AF136" s="65"/>
      <c r="AG136" s="65"/>
      <c r="AH136" s="65"/>
      <c r="AI136" s="3"/>
      <c r="AJ136" s="3"/>
      <c r="AK136" s="3"/>
      <c r="AL136" s="3"/>
      <c r="AM136" s="3"/>
      <c r="AN136" s="3"/>
      <c r="AO136" s="5"/>
      <c r="AP136" s="36"/>
      <c r="AQ136" s="5"/>
      <c r="AR136" s="3"/>
      <c r="AS136" s="9"/>
      <c r="AT136" s="9"/>
      <c r="AU136" s="38"/>
      <c r="AV136" s="38"/>
      <c r="AW136" s="7"/>
      <c r="AX136" s="7"/>
      <c r="AY136" s="6"/>
      <c r="AZ136" s="7"/>
      <c r="BA136" s="7"/>
      <c r="BB136" s="7"/>
      <c r="BC136" s="7"/>
      <c r="BD136" s="9"/>
    </row>
    <row r="137" spans="1:56" ht="54" customHeight="1" x14ac:dyDescent="0.25">
      <c r="A137" s="164"/>
      <c r="B137" s="157"/>
      <c r="C137" s="32"/>
      <c r="D137" s="32"/>
      <c r="E137" s="32"/>
      <c r="F137" s="32"/>
      <c r="G137" s="32"/>
      <c r="H137" s="32"/>
      <c r="I137" s="32"/>
      <c r="J137" s="32"/>
      <c r="K137" s="64"/>
      <c r="L137" s="65"/>
      <c r="M137" s="32"/>
      <c r="N137" s="64"/>
      <c r="O137" s="64"/>
      <c r="P137" s="32"/>
      <c r="Q137" s="32"/>
      <c r="R137" s="32"/>
      <c r="S137" s="65"/>
      <c r="T137" s="32"/>
      <c r="U137" s="5" t="s">
        <v>1493</v>
      </c>
      <c r="V137" s="10">
        <v>42524</v>
      </c>
      <c r="W137" s="11"/>
      <c r="X137" s="45" t="s">
        <v>1702</v>
      </c>
      <c r="Y137" s="38"/>
      <c r="Z137" s="38"/>
      <c r="AA137" s="1"/>
      <c r="AB137" s="1"/>
      <c r="AC137" s="48">
        <v>28182.16</v>
      </c>
      <c r="AD137" s="8"/>
      <c r="AE137" s="65"/>
      <c r="AF137" s="65"/>
      <c r="AG137" s="65"/>
      <c r="AH137" s="65"/>
      <c r="AI137" s="3"/>
      <c r="AJ137" s="3"/>
      <c r="AK137" s="3"/>
      <c r="AL137" s="3"/>
      <c r="AM137" s="3"/>
      <c r="AN137" s="3"/>
      <c r="AO137" s="5"/>
      <c r="AP137" s="36"/>
      <c r="AQ137" s="5"/>
      <c r="AR137" s="3"/>
      <c r="AS137" s="9"/>
      <c r="AT137" s="9"/>
      <c r="AU137" s="38"/>
      <c r="AV137" s="38"/>
      <c r="AW137" s="7"/>
      <c r="AX137" s="7"/>
      <c r="AY137" s="6"/>
      <c r="AZ137" s="7"/>
      <c r="BA137" s="7"/>
      <c r="BB137" s="7"/>
      <c r="BC137" s="7"/>
      <c r="BD137" s="9"/>
    </row>
    <row r="138" spans="1:56" ht="54" customHeight="1" x14ac:dyDescent="0.25">
      <c r="A138" s="164"/>
      <c r="B138" s="157"/>
      <c r="C138" s="32"/>
      <c r="D138" s="32"/>
      <c r="E138" s="32"/>
      <c r="F138" s="32"/>
      <c r="G138" s="32"/>
      <c r="H138" s="32"/>
      <c r="I138" s="32"/>
      <c r="J138" s="32"/>
      <c r="K138" s="64"/>
      <c r="L138" s="65"/>
      <c r="M138" s="32"/>
      <c r="N138" s="64"/>
      <c r="O138" s="64"/>
      <c r="P138" s="32"/>
      <c r="Q138" s="32"/>
      <c r="R138" s="32"/>
      <c r="S138" s="65"/>
      <c r="T138" s="32"/>
      <c r="U138" s="5" t="s">
        <v>1494</v>
      </c>
      <c r="V138" s="10">
        <v>42536</v>
      </c>
      <c r="W138" s="11"/>
      <c r="X138" s="45" t="s">
        <v>1495</v>
      </c>
      <c r="Y138" s="38">
        <v>42537</v>
      </c>
      <c r="Z138" s="38">
        <v>42901</v>
      </c>
      <c r="AA138" s="1"/>
      <c r="AB138" s="1"/>
      <c r="AC138" s="8"/>
      <c r="AD138" s="8"/>
      <c r="AE138" s="65"/>
      <c r="AF138" s="65"/>
      <c r="AG138" s="65"/>
      <c r="AH138" s="65"/>
      <c r="AI138" s="3"/>
      <c r="AJ138" s="3"/>
      <c r="AK138" s="3"/>
      <c r="AL138" s="3"/>
      <c r="AM138" s="3"/>
      <c r="AN138" s="3"/>
      <c r="AO138" s="5"/>
      <c r="AP138" s="36"/>
      <c r="AQ138" s="5"/>
      <c r="AR138" s="3"/>
      <c r="AS138" s="9"/>
      <c r="AT138" s="9"/>
      <c r="AU138" s="38">
        <v>42537</v>
      </c>
      <c r="AV138" s="38">
        <v>42901</v>
      </c>
      <c r="AW138" s="7"/>
      <c r="AX138" s="7"/>
      <c r="AY138" s="6"/>
      <c r="AZ138" s="7"/>
      <c r="BA138" s="7"/>
      <c r="BB138" s="7"/>
      <c r="BC138" s="7"/>
      <c r="BD138" s="9"/>
    </row>
    <row r="139" spans="1:56" ht="54" customHeight="1" x14ac:dyDescent="0.25">
      <c r="A139" s="164"/>
      <c r="B139" s="157"/>
      <c r="C139" s="32"/>
      <c r="D139" s="32"/>
      <c r="E139" s="32"/>
      <c r="F139" s="32"/>
      <c r="G139" s="32"/>
      <c r="H139" s="32"/>
      <c r="I139" s="32"/>
      <c r="J139" s="32"/>
      <c r="K139" s="64"/>
      <c r="L139" s="65"/>
      <c r="M139" s="32"/>
      <c r="N139" s="64"/>
      <c r="O139" s="64"/>
      <c r="P139" s="32"/>
      <c r="Q139" s="32"/>
      <c r="R139" s="32"/>
      <c r="S139" s="65"/>
      <c r="T139" s="32"/>
      <c r="U139" s="5" t="s">
        <v>1700</v>
      </c>
      <c r="V139" s="10">
        <v>42577</v>
      </c>
      <c r="W139" s="11"/>
      <c r="X139" s="45" t="s">
        <v>1702</v>
      </c>
      <c r="Y139" s="38"/>
      <c r="Z139" s="38"/>
      <c r="AA139" s="1"/>
      <c r="AB139" s="1"/>
      <c r="AC139" s="8">
        <v>69784.94</v>
      </c>
      <c r="AD139" s="8"/>
      <c r="AE139" s="65"/>
      <c r="AF139" s="65"/>
      <c r="AG139" s="65"/>
      <c r="AH139" s="65"/>
      <c r="AI139" s="3"/>
      <c r="AJ139" s="3"/>
      <c r="AK139" s="3"/>
      <c r="AL139" s="3"/>
      <c r="AM139" s="3"/>
      <c r="AN139" s="3"/>
      <c r="AO139" s="5"/>
      <c r="AP139" s="36"/>
      <c r="AQ139" s="5"/>
      <c r="AR139" s="3"/>
      <c r="AS139" s="9"/>
      <c r="AT139" s="9"/>
      <c r="AU139" s="38"/>
      <c r="AV139" s="38"/>
      <c r="AW139" s="7"/>
      <c r="AX139" s="7"/>
      <c r="AY139" s="6"/>
      <c r="AZ139" s="7"/>
      <c r="BA139" s="7"/>
      <c r="BB139" s="7"/>
      <c r="BC139" s="7"/>
      <c r="BD139" s="9"/>
    </row>
    <row r="140" spans="1:56" ht="40.5" customHeight="1" x14ac:dyDescent="0.25">
      <c r="A140" s="164" t="s">
        <v>1878</v>
      </c>
      <c r="B140" s="157" t="s">
        <v>224</v>
      </c>
      <c r="C140" s="32" t="s">
        <v>420</v>
      </c>
      <c r="D140" s="32" t="s">
        <v>197</v>
      </c>
      <c r="E140" s="32" t="s">
        <v>287</v>
      </c>
      <c r="F140" s="32" t="s">
        <v>198</v>
      </c>
      <c r="G140" s="32">
        <v>11331</v>
      </c>
      <c r="H140" s="63" t="s">
        <v>199</v>
      </c>
      <c r="I140" s="32" t="s">
        <v>27</v>
      </c>
      <c r="J140" s="32" t="s">
        <v>403</v>
      </c>
      <c r="K140" s="64">
        <v>41890</v>
      </c>
      <c r="L140" s="65">
        <v>157975.32999999999</v>
      </c>
      <c r="M140" s="32">
        <v>11389</v>
      </c>
      <c r="N140" s="64">
        <v>41912</v>
      </c>
      <c r="O140" s="64">
        <v>42031</v>
      </c>
      <c r="P140" s="32">
        <v>1</v>
      </c>
      <c r="Q140" s="32"/>
      <c r="R140" s="32"/>
      <c r="S140" s="65"/>
      <c r="T140" s="32">
        <v>33903900</v>
      </c>
      <c r="U140" s="40"/>
      <c r="V140" s="10"/>
      <c r="W140" s="11">
        <v>11389</v>
      </c>
      <c r="X140" s="45"/>
      <c r="Y140" s="10"/>
      <c r="Z140" s="10"/>
      <c r="AA140" s="1">
        <f>AC140/L140</f>
        <v>0.18067669173408279</v>
      </c>
      <c r="AB140" s="1">
        <v>0</v>
      </c>
      <c r="AC140" s="8">
        <f>SUM(AC141:AC143)</f>
        <v>28542.46</v>
      </c>
      <c r="AD140" s="8"/>
      <c r="AE140" s="65">
        <f>L140-AD140+AC140</f>
        <v>186517.78999999998</v>
      </c>
      <c r="AF140" s="65">
        <v>105669.37</v>
      </c>
      <c r="AG140" s="65">
        <v>0</v>
      </c>
      <c r="AH140" s="65">
        <f>AF140+AG140</f>
        <v>105669.37</v>
      </c>
      <c r="AI140" s="3"/>
      <c r="AJ140" s="3"/>
      <c r="AK140" s="3"/>
      <c r="AL140" s="3"/>
      <c r="AM140" s="3"/>
      <c r="AN140" s="3"/>
      <c r="AO140" s="5"/>
      <c r="AP140" s="36"/>
      <c r="AQ140" s="5"/>
      <c r="AR140" s="3"/>
      <c r="AS140" s="9" t="s">
        <v>614</v>
      </c>
      <c r="AT140" s="9" t="s">
        <v>615</v>
      </c>
      <c r="AU140" s="6">
        <v>41912</v>
      </c>
      <c r="AV140" s="6">
        <v>42001</v>
      </c>
      <c r="AW140" s="7"/>
      <c r="AX140" s="7"/>
      <c r="AY140" s="6">
        <v>41912</v>
      </c>
      <c r="AZ140" s="7"/>
      <c r="BA140" s="7" t="s">
        <v>388</v>
      </c>
      <c r="BB140" s="7"/>
      <c r="BC140" s="7"/>
      <c r="BD140" s="31"/>
    </row>
    <row r="141" spans="1:56" ht="40.5" customHeight="1" x14ac:dyDescent="0.25">
      <c r="A141" s="164"/>
      <c r="B141" s="157"/>
      <c r="C141" s="32"/>
      <c r="D141" s="32"/>
      <c r="E141" s="32"/>
      <c r="F141" s="32"/>
      <c r="G141" s="32"/>
      <c r="H141" s="63"/>
      <c r="I141" s="32"/>
      <c r="J141" s="32"/>
      <c r="K141" s="64"/>
      <c r="L141" s="65"/>
      <c r="M141" s="32"/>
      <c r="N141" s="64"/>
      <c r="O141" s="64"/>
      <c r="P141" s="32"/>
      <c r="Q141" s="32"/>
      <c r="R141" s="32"/>
      <c r="S141" s="65"/>
      <c r="T141" s="32"/>
      <c r="U141" s="9" t="s">
        <v>546</v>
      </c>
      <c r="V141" s="10">
        <v>41999</v>
      </c>
      <c r="W141" s="11">
        <v>11499</v>
      </c>
      <c r="X141" s="41" t="s">
        <v>1189</v>
      </c>
      <c r="Y141" s="10">
        <v>42032</v>
      </c>
      <c r="Z141" s="10">
        <v>42151</v>
      </c>
      <c r="AA141" s="1"/>
      <c r="AB141" s="1"/>
      <c r="AC141" s="8"/>
      <c r="AD141" s="8"/>
      <c r="AE141" s="65"/>
      <c r="AF141" s="65"/>
      <c r="AG141" s="65"/>
      <c r="AH141" s="65"/>
      <c r="AI141" s="3"/>
      <c r="AJ141" s="3"/>
      <c r="AK141" s="3"/>
      <c r="AL141" s="3"/>
      <c r="AM141" s="3"/>
      <c r="AN141" s="3"/>
      <c r="AO141" s="5"/>
      <c r="AP141" s="36"/>
      <c r="AQ141" s="5"/>
      <c r="AR141" s="3"/>
      <c r="AS141" s="9"/>
      <c r="AT141" s="9"/>
      <c r="AU141" s="6">
        <v>42002</v>
      </c>
      <c r="AV141" s="6">
        <v>42091</v>
      </c>
      <c r="AW141" s="7"/>
      <c r="AX141" s="7"/>
      <c r="AY141" s="6"/>
      <c r="AZ141" s="7"/>
      <c r="BA141" s="7"/>
      <c r="BB141" s="7"/>
      <c r="BC141" s="7"/>
      <c r="BD141" s="31"/>
    </row>
    <row r="142" spans="1:56" ht="40.5" customHeight="1" x14ac:dyDescent="0.25">
      <c r="A142" s="164"/>
      <c r="B142" s="157"/>
      <c r="C142" s="32"/>
      <c r="D142" s="32"/>
      <c r="E142" s="32"/>
      <c r="F142" s="32"/>
      <c r="G142" s="32"/>
      <c r="H142" s="63"/>
      <c r="I142" s="32"/>
      <c r="J142" s="32"/>
      <c r="K142" s="64"/>
      <c r="L142" s="65"/>
      <c r="M142" s="32"/>
      <c r="N142" s="64"/>
      <c r="O142" s="64"/>
      <c r="P142" s="32"/>
      <c r="Q142" s="32"/>
      <c r="R142" s="32"/>
      <c r="S142" s="65"/>
      <c r="T142" s="32"/>
      <c r="U142" s="9" t="s">
        <v>547</v>
      </c>
      <c r="V142" s="10">
        <v>42090</v>
      </c>
      <c r="W142" s="11">
        <v>11537</v>
      </c>
      <c r="X142" s="41" t="s">
        <v>1189</v>
      </c>
      <c r="Y142" s="10">
        <v>42152</v>
      </c>
      <c r="Z142" s="10">
        <v>42241</v>
      </c>
      <c r="AA142" s="1"/>
      <c r="AB142" s="1"/>
      <c r="AC142" s="8"/>
      <c r="AD142" s="8"/>
      <c r="AE142" s="65"/>
      <c r="AF142" s="65"/>
      <c r="AG142" s="65"/>
      <c r="AH142" s="65"/>
      <c r="AI142" s="3"/>
      <c r="AJ142" s="3"/>
      <c r="AK142" s="3"/>
      <c r="AL142" s="3"/>
      <c r="AM142" s="3"/>
      <c r="AN142" s="3"/>
      <c r="AO142" s="5"/>
      <c r="AP142" s="36"/>
      <c r="AQ142" s="5"/>
      <c r="AR142" s="3"/>
      <c r="AS142" s="9"/>
      <c r="AT142" s="9"/>
      <c r="AU142" s="6">
        <v>42092</v>
      </c>
      <c r="AV142" s="6">
        <v>42181</v>
      </c>
      <c r="AW142" s="7"/>
      <c r="AX142" s="7"/>
      <c r="AY142" s="6"/>
      <c r="AZ142" s="7"/>
      <c r="BA142" s="7"/>
      <c r="BB142" s="7"/>
      <c r="BC142" s="7"/>
      <c r="BD142" s="31"/>
    </row>
    <row r="143" spans="1:56" ht="40.5" customHeight="1" x14ac:dyDescent="0.25">
      <c r="A143" s="164"/>
      <c r="B143" s="157"/>
      <c r="C143" s="32"/>
      <c r="D143" s="32"/>
      <c r="E143" s="32"/>
      <c r="F143" s="32"/>
      <c r="G143" s="32"/>
      <c r="H143" s="63"/>
      <c r="I143" s="32"/>
      <c r="J143" s="32"/>
      <c r="K143" s="64"/>
      <c r="L143" s="65"/>
      <c r="M143" s="32"/>
      <c r="N143" s="64"/>
      <c r="O143" s="64"/>
      <c r="P143" s="32"/>
      <c r="Q143" s="32"/>
      <c r="R143" s="32"/>
      <c r="S143" s="65"/>
      <c r="T143" s="32"/>
      <c r="U143" s="9" t="s">
        <v>746</v>
      </c>
      <c r="V143" s="10">
        <v>42128</v>
      </c>
      <c r="W143" s="11">
        <v>11575</v>
      </c>
      <c r="X143" s="45" t="s">
        <v>1190</v>
      </c>
      <c r="Y143" s="10"/>
      <c r="Z143" s="10"/>
      <c r="AA143" s="1"/>
      <c r="AB143" s="1"/>
      <c r="AC143" s="8">
        <v>28542.46</v>
      </c>
      <c r="AD143" s="8"/>
      <c r="AE143" s="65"/>
      <c r="AF143" s="65"/>
      <c r="AG143" s="65"/>
      <c r="AH143" s="65"/>
      <c r="AI143" s="3"/>
      <c r="AJ143" s="3"/>
      <c r="AK143" s="3"/>
      <c r="AL143" s="3"/>
      <c r="AM143" s="3"/>
      <c r="AN143" s="3"/>
      <c r="AO143" s="5"/>
      <c r="AP143" s="36"/>
      <c r="AQ143" s="5"/>
      <c r="AR143" s="3"/>
      <c r="AS143" s="9"/>
      <c r="AT143" s="9"/>
      <c r="AU143" s="6"/>
      <c r="AV143" s="6"/>
      <c r="AW143" s="7"/>
      <c r="AX143" s="7"/>
      <c r="AY143" s="6"/>
      <c r="AZ143" s="7"/>
      <c r="BA143" s="7"/>
      <c r="BB143" s="7"/>
      <c r="BC143" s="7"/>
      <c r="BD143" s="31"/>
    </row>
    <row r="144" spans="1:56" ht="36" customHeight="1" x14ac:dyDescent="0.25">
      <c r="A144" s="164" t="s">
        <v>1879</v>
      </c>
      <c r="B144" s="157" t="s">
        <v>278</v>
      </c>
      <c r="C144" s="32" t="s">
        <v>422</v>
      </c>
      <c r="D144" s="32" t="s">
        <v>279</v>
      </c>
      <c r="E144" s="32" t="s">
        <v>287</v>
      </c>
      <c r="F144" s="32" t="s">
        <v>233</v>
      </c>
      <c r="G144" s="32">
        <v>11392</v>
      </c>
      <c r="H144" s="63" t="s">
        <v>235</v>
      </c>
      <c r="I144" s="32" t="s">
        <v>234</v>
      </c>
      <c r="J144" s="32" t="s">
        <v>423</v>
      </c>
      <c r="K144" s="64">
        <v>41943</v>
      </c>
      <c r="L144" s="65">
        <v>211194.91</v>
      </c>
      <c r="M144" s="32">
        <v>11428</v>
      </c>
      <c r="N144" s="64">
        <v>41946</v>
      </c>
      <c r="O144" s="64">
        <v>42034</v>
      </c>
      <c r="P144" s="32">
        <v>1</v>
      </c>
      <c r="Q144" s="32"/>
      <c r="R144" s="32"/>
      <c r="S144" s="65"/>
      <c r="T144" s="32">
        <v>33903900</v>
      </c>
      <c r="U144" s="5"/>
      <c r="V144" s="10"/>
      <c r="W144" s="11"/>
      <c r="X144" s="45"/>
      <c r="Y144" s="38"/>
      <c r="Z144" s="38"/>
      <c r="AA144" s="1">
        <f>AC144/L144</f>
        <v>0.11632250038601782</v>
      </c>
      <c r="AB144" s="1">
        <v>0</v>
      </c>
      <c r="AC144" s="8">
        <f>SUM(AC145:AC150)</f>
        <v>24566.720000000001</v>
      </c>
      <c r="AD144" s="8">
        <f>SUM(AD145:AD150)</f>
        <v>0</v>
      </c>
      <c r="AE144" s="65">
        <f t="shared" ref="AE144:AE153" si="15">L144-AD144+AC144</f>
        <v>235761.63</v>
      </c>
      <c r="AF144" s="65">
        <v>123285.41</v>
      </c>
      <c r="AG144" s="65">
        <v>112476.22</v>
      </c>
      <c r="AH144" s="65">
        <f t="shared" ref="AH144:AH153" si="16">AF144+AG144</f>
        <v>235761.63</v>
      </c>
      <c r="AI144" s="3"/>
      <c r="AJ144" s="3"/>
      <c r="AK144" s="3"/>
      <c r="AL144" s="3"/>
      <c r="AM144" s="3"/>
      <c r="AN144" s="3"/>
      <c r="AO144" s="5"/>
      <c r="AP144" s="36"/>
      <c r="AQ144" s="5"/>
      <c r="AR144" s="3"/>
      <c r="AS144" s="9" t="s">
        <v>614</v>
      </c>
      <c r="AT144" s="9" t="s">
        <v>615</v>
      </c>
      <c r="AU144" s="6">
        <v>41946</v>
      </c>
      <c r="AV144" s="6">
        <v>42005</v>
      </c>
      <c r="AW144" s="7"/>
      <c r="AX144" s="7"/>
      <c r="AY144" s="6">
        <v>41946</v>
      </c>
      <c r="AZ144" s="7"/>
      <c r="BA144" s="7" t="s">
        <v>388</v>
      </c>
      <c r="BB144" s="7"/>
      <c r="BC144" s="7"/>
      <c r="BD144" s="9"/>
    </row>
    <row r="145" spans="1:56" ht="36" customHeight="1" x14ac:dyDescent="0.25">
      <c r="A145" s="164"/>
      <c r="B145" s="157"/>
      <c r="C145" s="32"/>
      <c r="D145" s="32"/>
      <c r="E145" s="32"/>
      <c r="F145" s="32"/>
      <c r="G145" s="32"/>
      <c r="H145" s="63"/>
      <c r="I145" s="32"/>
      <c r="J145" s="32"/>
      <c r="K145" s="64"/>
      <c r="L145" s="65"/>
      <c r="M145" s="32"/>
      <c r="N145" s="64"/>
      <c r="O145" s="64"/>
      <c r="P145" s="32"/>
      <c r="Q145" s="32"/>
      <c r="R145" s="32"/>
      <c r="S145" s="65"/>
      <c r="T145" s="32"/>
      <c r="U145" s="5" t="s">
        <v>543</v>
      </c>
      <c r="V145" s="10" t="s">
        <v>545</v>
      </c>
      <c r="W145" s="11">
        <v>11499</v>
      </c>
      <c r="X145" s="41" t="s">
        <v>1189</v>
      </c>
      <c r="Y145" s="38">
        <v>42036</v>
      </c>
      <c r="Z145" s="38">
        <v>42125</v>
      </c>
      <c r="AA145" s="1"/>
      <c r="AB145" s="1"/>
      <c r="AC145" s="8"/>
      <c r="AD145" s="8"/>
      <c r="AE145" s="65"/>
      <c r="AF145" s="65"/>
      <c r="AG145" s="65"/>
      <c r="AH145" s="65"/>
      <c r="AI145" s="3"/>
      <c r="AJ145" s="3"/>
      <c r="AK145" s="3"/>
      <c r="AL145" s="3"/>
      <c r="AM145" s="3"/>
      <c r="AN145" s="3"/>
      <c r="AO145" s="5"/>
      <c r="AP145" s="36"/>
      <c r="AQ145" s="5"/>
      <c r="AR145" s="3"/>
      <c r="AS145" s="9"/>
      <c r="AT145" s="9"/>
      <c r="AU145" s="6">
        <v>42006</v>
      </c>
      <c r="AV145" s="6">
        <v>42065</v>
      </c>
      <c r="AW145" s="7"/>
      <c r="AX145" s="7"/>
      <c r="AY145" s="6"/>
      <c r="AZ145" s="7"/>
      <c r="BA145" s="7"/>
      <c r="BB145" s="7"/>
      <c r="BC145" s="7"/>
      <c r="BD145" s="9"/>
    </row>
    <row r="146" spans="1:56" ht="36" customHeight="1" x14ac:dyDescent="0.25">
      <c r="A146" s="164"/>
      <c r="B146" s="157"/>
      <c r="C146" s="32"/>
      <c r="D146" s="32"/>
      <c r="E146" s="32"/>
      <c r="F146" s="32"/>
      <c r="G146" s="32"/>
      <c r="H146" s="63"/>
      <c r="I146" s="32"/>
      <c r="J146" s="32"/>
      <c r="K146" s="64"/>
      <c r="L146" s="65"/>
      <c r="M146" s="32"/>
      <c r="N146" s="64"/>
      <c r="O146" s="64"/>
      <c r="P146" s="32"/>
      <c r="Q146" s="32"/>
      <c r="R146" s="32"/>
      <c r="S146" s="65"/>
      <c r="T146" s="32"/>
      <c r="U146" s="5" t="s">
        <v>544</v>
      </c>
      <c r="V146" s="10">
        <v>42065</v>
      </c>
      <c r="W146" s="11" t="s">
        <v>769</v>
      </c>
      <c r="X146" s="41" t="s">
        <v>1189</v>
      </c>
      <c r="Y146" s="38">
        <v>42126</v>
      </c>
      <c r="Z146" s="38">
        <v>42185</v>
      </c>
      <c r="AA146" s="1"/>
      <c r="AB146" s="1"/>
      <c r="AC146" s="8"/>
      <c r="AD146" s="8"/>
      <c r="AE146" s="65"/>
      <c r="AF146" s="65"/>
      <c r="AG146" s="65"/>
      <c r="AH146" s="65"/>
      <c r="AI146" s="3"/>
      <c r="AJ146" s="3"/>
      <c r="AK146" s="3"/>
      <c r="AL146" s="3"/>
      <c r="AM146" s="3"/>
      <c r="AN146" s="3"/>
      <c r="AO146" s="5"/>
      <c r="AP146" s="36"/>
      <c r="AQ146" s="5"/>
      <c r="AR146" s="3"/>
      <c r="AS146" s="9"/>
      <c r="AT146" s="9"/>
      <c r="AU146" s="6">
        <v>42066</v>
      </c>
      <c r="AV146" s="6">
        <v>42125</v>
      </c>
      <c r="AW146" s="7"/>
      <c r="AX146" s="7"/>
      <c r="AY146" s="6"/>
      <c r="AZ146" s="7"/>
      <c r="BA146" s="7"/>
      <c r="BB146" s="7"/>
      <c r="BC146" s="7"/>
      <c r="BD146" s="9"/>
    </row>
    <row r="147" spans="1:56" ht="36" customHeight="1" x14ac:dyDescent="0.25">
      <c r="A147" s="164"/>
      <c r="B147" s="157"/>
      <c r="C147" s="32"/>
      <c r="D147" s="32"/>
      <c r="E147" s="32"/>
      <c r="F147" s="32"/>
      <c r="G147" s="32"/>
      <c r="H147" s="63"/>
      <c r="I147" s="32"/>
      <c r="J147" s="32"/>
      <c r="K147" s="64"/>
      <c r="L147" s="65"/>
      <c r="M147" s="32"/>
      <c r="N147" s="64"/>
      <c r="O147" s="64"/>
      <c r="P147" s="32"/>
      <c r="Q147" s="32"/>
      <c r="R147" s="32"/>
      <c r="S147" s="65"/>
      <c r="T147" s="32"/>
      <c r="U147" s="5" t="s">
        <v>768</v>
      </c>
      <c r="V147" s="10">
        <v>42096</v>
      </c>
      <c r="W147" s="11">
        <v>11597</v>
      </c>
      <c r="X147" s="41" t="s">
        <v>1191</v>
      </c>
      <c r="Y147" s="38">
        <v>42186</v>
      </c>
      <c r="Z147" s="38">
        <v>42245</v>
      </c>
      <c r="AA147" s="1"/>
      <c r="AB147" s="1"/>
      <c r="AC147" s="8">
        <v>24566.720000000001</v>
      </c>
      <c r="AD147" s="8"/>
      <c r="AE147" s="65"/>
      <c r="AF147" s="65"/>
      <c r="AG147" s="65"/>
      <c r="AH147" s="65"/>
      <c r="AI147" s="3"/>
      <c r="AJ147" s="3"/>
      <c r="AK147" s="3"/>
      <c r="AL147" s="3"/>
      <c r="AM147" s="3"/>
      <c r="AN147" s="3"/>
      <c r="AO147" s="5"/>
      <c r="AP147" s="36"/>
      <c r="AQ147" s="5"/>
      <c r="AR147" s="3"/>
      <c r="AS147" s="9"/>
      <c r="AT147" s="9"/>
      <c r="AU147" s="6">
        <v>42126</v>
      </c>
      <c r="AV147" s="6">
        <v>42185</v>
      </c>
      <c r="AW147" s="7"/>
      <c r="AX147" s="7"/>
      <c r="AY147" s="6"/>
      <c r="AZ147" s="7"/>
      <c r="BA147" s="7"/>
      <c r="BB147" s="7"/>
      <c r="BC147" s="7"/>
      <c r="BD147" s="9"/>
    </row>
    <row r="148" spans="1:56" ht="36" customHeight="1" x14ac:dyDescent="0.25">
      <c r="A148" s="164"/>
      <c r="B148" s="157"/>
      <c r="C148" s="32"/>
      <c r="D148" s="32"/>
      <c r="E148" s="32"/>
      <c r="F148" s="32"/>
      <c r="G148" s="32"/>
      <c r="H148" s="63"/>
      <c r="I148" s="32"/>
      <c r="J148" s="32"/>
      <c r="K148" s="64"/>
      <c r="L148" s="65"/>
      <c r="M148" s="32"/>
      <c r="N148" s="64"/>
      <c r="O148" s="64"/>
      <c r="P148" s="32"/>
      <c r="Q148" s="32"/>
      <c r="R148" s="32"/>
      <c r="S148" s="65"/>
      <c r="T148" s="32"/>
      <c r="U148" s="5" t="s">
        <v>825</v>
      </c>
      <c r="V148" s="10">
        <v>42237</v>
      </c>
      <c r="W148" s="11">
        <v>11631</v>
      </c>
      <c r="X148" s="4" t="s">
        <v>1184</v>
      </c>
      <c r="Y148" s="38">
        <v>42246</v>
      </c>
      <c r="Z148" s="38">
        <v>42305</v>
      </c>
      <c r="AA148" s="1"/>
      <c r="AB148" s="1"/>
      <c r="AC148" s="8"/>
      <c r="AD148" s="8"/>
      <c r="AE148" s="65"/>
      <c r="AF148" s="65"/>
      <c r="AG148" s="65"/>
      <c r="AH148" s="65"/>
      <c r="AI148" s="3"/>
      <c r="AJ148" s="3"/>
      <c r="AK148" s="3"/>
      <c r="AL148" s="3"/>
      <c r="AM148" s="3"/>
      <c r="AN148" s="3"/>
      <c r="AO148" s="5"/>
      <c r="AP148" s="36"/>
      <c r="AQ148" s="5"/>
      <c r="AR148" s="3"/>
      <c r="AS148" s="9"/>
      <c r="AT148" s="9"/>
      <c r="AU148" s="6"/>
      <c r="AV148" s="6"/>
      <c r="AW148" s="7"/>
      <c r="AX148" s="7"/>
      <c r="AY148" s="6"/>
      <c r="AZ148" s="7"/>
      <c r="BA148" s="7"/>
      <c r="BB148" s="7"/>
      <c r="BC148" s="7"/>
      <c r="BD148" s="9"/>
    </row>
    <row r="149" spans="1:56" ht="36" customHeight="1" x14ac:dyDescent="0.25">
      <c r="A149" s="164"/>
      <c r="B149" s="157"/>
      <c r="C149" s="32"/>
      <c r="D149" s="32"/>
      <c r="E149" s="32"/>
      <c r="F149" s="32"/>
      <c r="G149" s="32"/>
      <c r="H149" s="63"/>
      <c r="I149" s="32"/>
      <c r="J149" s="32"/>
      <c r="K149" s="64"/>
      <c r="L149" s="65"/>
      <c r="M149" s="32"/>
      <c r="N149" s="64"/>
      <c r="O149" s="64"/>
      <c r="P149" s="32"/>
      <c r="Q149" s="32"/>
      <c r="R149" s="32"/>
      <c r="S149" s="65"/>
      <c r="T149" s="32"/>
      <c r="U149" s="5" t="s">
        <v>896</v>
      </c>
      <c r="V149" s="10">
        <v>42300</v>
      </c>
      <c r="W149" s="11">
        <v>11681</v>
      </c>
      <c r="X149" s="4" t="s">
        <v>1184</v>
      </c>
      <c r="Y149" s="38">
        <v>42306</v>
      </c>
      <c r="Z149" s="38">
        <v>42365</v>
      </c>
      <c r="AA149" s="1"/>
      <c r="AB149" s="1"/>
      <c r="AC149" s="8"/>
      <c r="AD149" s="8"/>
      <c r="AE149" s="65"/>
      <c r="AF149" s="65"/>
      <c r="AG149" s="65"/>
      <c r="AH149" s="65"/>
      <c r="AI149" s="3"/>
      <c r="AJ149" s="3"/>
      <c r="AK149" s="3"/>
      <c r="AL149" s="3"/>
      <c r="AM149" s="3"/>
      <c r="AN149" s="3"/>
      <c r="AO149" s="5"/>
      <c r="AP149" s="36"/>
      <c r="AQ149" s="5"/>
      <c r="AR149" s="3"/>
      <c r="AS149" s="9"/>
      <c r="AT149" s="9"/>
      <c r="AU149" s="6"/>
      <c r="AV149" s="6"/>
      <c r="AW149" s="7"/>
      <c r="AX149" s="7"/>
      <c r="AY149" s="6"/>
      <c r="AZ149" s="7"/>
      <c r="BA149" s="7"/>
      <c r="BB149" s="7"/>
      <c r="BC149" s="7"/>
      <c r="BD149" s="9"/>
    </row>
    <row r="150" spans="1:56" ht="36" customHeight="1" x14ac:dyDescent="0.25">
      <c r="A150" s="164"/>
      <c r="B150" s="157"/>
      <c r="C150" s="32"/>
      <c r="D150" s="32"/>
      <c r="E150" s="32"/>
      <c r="F150" s="32"/>
      <c r="G150" s="32"/>
      <c r="H150" s="63"/>
      <c r="I150" s="32"/>
      <c r="J150" s="32"/>
      <c r="K150" s="64"/>
      <c r="L150" s="65"/>
      <c r="M150" s="32"/>
      <c r="N150" s="64"/>
      <c r="O150" s="64"/>
      <c r="P150" s="32"/>
      <c r="Q150" s="32"/>
      <c r="R150" s="32"/>
      <c r="S150" s="65"/>
      <c r="T150" s="32"/>
      <c r="U150" s="5" t="s">
        <v>959</v>
      </c>
      <c r="V150" s="10">
        <v>42361</v>
      </c>
      <c r="W150" s="11">
        <v>11718</v>
      </c>
      <c r="X150" s="4" t="s">
        <v>1184</v>
      </c>
      <c r="Y150" s="38">
        <v>42366</v>
      </c>
      <c r="Z150" s="38">
        <v>42425</v>
      </c>
      <c r="AA150" s="1"/>
      <c r="AB150" s="1"/>
      <c r="AC150" s="8"/>
      <c r="AD150" s="8"/>
      <c r="AE150" s="65"/>
      <c r="AF150" s="65"/>
      <c r="AG150" s="65"/>
      <c r="AH150" s="65"/>
      <c r="AI150" s="3"/>
      <c r="AJ150" s="3"/>
      <c r="AK150" s="3"/>
      <c r="AL150" s="3"/>
      <c r="AM150" s="3"/>
      <c r="AN150" s="3"/>
      <c r="AO150" s="5"/>
      <c r="AP150" s="36"/>
      <c r="AQ150" s="5"/>
      <c r="AR150" s="3"/>
      <c r="AS150" s="9"/>
      <c r="AT150" s="9"/>
      <c r="AU150" s="6"/>
      <c r="AV150" s="6"/>
      <c r="AW150" s="7"/>
      <c r="AX150" s="7"/>
      <c r="AY150" s="6"/>
      <c r="AZ150" s="7"/>
      <c r="BA150" s="7"/>
      <c r="BB150" s="7"/>
      <c r="BC150" s="7"/>
      <c r="BD150" s="9"/>
    </row>
    <row r="151" spans="1:56" ht="36" customHeight="1" x14ac:dyDescent="0.25">
      <c r="A151" s="164"/>
      <c r="B151" s="157"/>
      <c r="C151" s="32"/>
      <c r="D151" s="32"/>
      <c r="E151" s="32"/>
      <c r="F151" s="32"/>
      <c r="G151" s="32"/>
      <c r="H151" s="63"/>
      <c r="I151" s="32"/>
      <c r="J151" s="32"/>
      <c r="K151" s="64"/>
      <c r="L151" s="65"/>
      <c r="M151" s="32"/>
      <c r="N151" s="64"/>
      <c r="O151" s="64"/>
      <c r="P151" s="32"/>
      <c r="Q151" s="32"/>
      <c r="R151" s="32"/>
      <c r="S151" s="65"/>
      <c r="T151" s="32"/>
      <c r="U151" s="5" t="s">
        <v>1069</v>
      </c>
      <c r="V151" s="10">
        <v>42426</v>
      </c>
      <c r="W151" s="11">
        <v>11765</v>
      </c>
      <c r="X151" s="4" t="s">
        <v>1184</v>
      </c>
      <c r="Y151" s="38">
        <v>42426</v>
      </c>
      <c r="Z151" s="38">
        <v>42485</v>
      </c>
      <c r="AA151" s="1"/>
      <c r="AB151" s="1"/>
      <c r="AC151" s="8"/>
      <c r="AD151" s="8"/>
      <c r="AE151" s="65"/>
      <c r="AF151" s="65"/>
      <c r="AG151" s="65"/>
      <c r="AH151" s="65"/>
      <c r="AI151" s="3"/>
      <c r="AJ151" s="3"/>
      <c r="AK151" s="3"/>
      <c r="AL151" s="3"/>
      <c r="AM151" s="3"/>
      <c r="AN151" s="3"/>
      <c r="AO151" s="5"/>
      <c r="AP151" s="36"/>
      <c r="AQ151" s="5"/>
      <c r="AR151" s="3"/>
      <c r="AS151" s="9"/>
      <c r="AT151" s="9"/>
      <c r="AU151" s="6"/>
      <c r="AV151" s="6"/>
      <c r="AW151" s="7"/>
      <c r="AX151" s="7"/>
      <c r="AY151" s="6"/>
      <c r="AZ151" s="7"/>
      <c r="BA151" s="7"/>
      <c r="BB151" s="7"/>
      <c r="BC151" s="7"/>
      <c r="BD151" s="9"/>
    </row>
    <row r="152" spans="1:56" ht="36" customHeight="1" x14ac:dyDescent="0.25">
      <c r="A152" s="164"/>
      <c r="B152" s="157"/>
      <c r="C152" s="32"/>
      <c r="D152" s="32"/>
      <c r="E152" s="32"/>
      <c r="F152" s="32"/>
      <c r="G152" s="32"/>
      <c r="H152" s="63"/>
      <c r="I152" s="32"/>
      <c r="J152" s="32"/>
      <c r="K152" s="64"/>
      <c r="L152" s="65"/>
      <c r="M152" s="32"/>
      <c r="N152" s="64"/>
      <c r="O152" s="64"/>
      <c r="P152" s="32"/>
      <c r="Q152" s="32"/>
      <c r="R152" s="32"/>
      <c r="S152" s="65"/>
      <c r="T152" s="32"/>
      <c r="U152" s="5" t="s">
        <v>1375</v>
      </c>
      <c r="V152" s="10">
        <v>42472</v>
      </c>
      <c r="W152" s="11">
        <v>11787</v>
      </c>
      <c r="X152" s="4" t="s">
        <v>1184</v>
      </c>
      <c r="Y152" s="38">
        <v>42486</v>
      </c>
      <c r="Z152" s="38">
        <v>42545</v>
      </c>
      <c r="AA152" s="1"/>
      <c r="AB152" s="1"/>
      <c r="AC152" s="8"/>
      <c r="AD152" s="8"/>
      <c r="AE152" s="65"/>
      <c r="AF152" s="65"/>
      <c r="AG152" s="65"/>
      <c r="AH152" s="65"/>
      <c r="AI152" s="3"/>
      <c r="AJ152" s="3"/>
      <c r="AK152" s="3"/>
      <c r="AL152" s="3"/>
      <c r="AM152" s="3"/>
      <c r="AN152" s="3"/>
      <c r="AO152" s="5"/>
      <c r="AP152" s="36"/>
      <c r="AQ152" s="5"/>
      <c r="AR152" s="3"/>
      <c r="AS152" s="9"/>
      <c r="AT152" s="9"/>
      <c r="AU152" s="6"/>
      <c r="AV152" s="6"/>
      <c r="AW152" s="7"/>
      <c r="AX152" s="7"/>
      <c r="AY152" s="6"/>
      <c r="AZ152" s="7"/>
      <c r="BA152" s="7"/>
      <c r="BB152" s="7"/>
      <c r="BC152" s="7"/>
      <c r="BD152" s="9"/>
    </row>
    <row r="153" spans="1:56" ht="59.25" customHeight="1" x14ac:dyDescent="0.25">
      <c r="A153" s="164" t="s">
        <v>1880</v>
      </c>
      <c r="B153" s="157" t="s">
        <v>230</v>
      </c>
      <c r="C153" s="32" t="s">
        <v>420</v>
      </c>
      <c r="D153" s="32" t="s">
        <v>197</v>
      </c>
      <c r="E153" s="32" t="s">
        <v>287</v>
      </c>
      <c r="F153" s="32" t="s">
        <v>231</v>
      </c>
      <c r="G153" s="32">
        <v>11402</v>
      </c>
      <c r="H153" s="32" t="s">
        <v>232</v>
      </c>
      <c r="I153" s="32" t="s">
        <v>18</v>
      </c>
      <c r="J153" s="32" t="s">
        <v>390</v>
      </c>
      <c r="K153" s="64">
        <v>41963</v>
      </c>
      <c r="L153" s="65">
        <v>556759.59</v>
      </c>
      <c r="M153" s="32">
        <v>11443</v>
      </c>
      <c r="N153" s="64">
        <v>42118</v>
      </c>
      <c r="O153" s="64">
        <v>42297</v>
      </c>
      <c r="P153" s="32" t="s">
        <v>19</v>
      </c>
      <c r="Q153" s="32" t="s">
        <v>424</v>
      </c>
      <c r="R153" s="32" t="s">
        <v>409</v>
      </c>
      <c r="S153" s="65">
        <v>111506.48</v>
      </c>
      <c r="T153" s="32">
        <v>44905100</v>
      </c>
      <c r="U153" s="5"/>
      <c r="V153" s="10"/>
      <c r="W153" s="43"/>
      <c r="X153" s="9"/>
      <c r="Y153" s="38"/>
      <c r="Z153" s="38"/>
      <c r="AA153" s="1">
        <v>0</v>
      </c>
      <c r="AB153" s="1">
        <v>0</v>
      </c>
      <c r="AC153" s="8">
        <v>0</v>
      </c>
      <c r="AD153" s="8"/>
      <c r="AE153" s="65">
        <f t="shared" si="15"/>
        <v>556759.59</v>
      </c>
      <c r="AF153" s="65">
        <v>32375.74</v>
      </c>
      <c r="AG153" s="65">
        <v>144194.57999999999</v>
      </c>
      <c r="AH153" s="65">
        <f t="shared" si="16"/>
        <v>176570.31999999998</v>
      </c>
      <c r="AI153" s="3"/>
      <c r="AJ153" s="3"/>
      <c r="AK153" s="3"/>
      <c r="AL153" s="3"/>
      <c r="AM153" s="3"/>
      <c r="AN153" s="3"/>
      <c r="AO153" s="5"/>
      <c r="AP153" s="36"/>
      <c r="AQ153" s="5"/>
      <c r="AR153" s="3"/>
      <c r="AS153" s="9" t="s">
        <v>614</v>
      </c>
      <c r="AT153" s="9" t="s">
        <v>615</v>
      </c>
      <c r="AU153" s="10">
        <v>42118</v>
      </c>
      <c r="AV153" s="10">
        <v>42267</v>
      </c>
      <c r="AW153" s="7"/>
      <c r="AX153" s="7"/>
      <c r="AY153" s="6">
        <v>42118</v>
      </c>
      <c r="AZ153" s="7"/>
      <c r="BA153" s="7" t="s">
        <v>388</v>
      </c>
      <c r="BB153" s="7"/>
      <c r="BC153" s="7"/>
      <c r="BD153" s="9"/>
    </row>
    <row r="154" spans="1:56" ht="59.25" customHeight="1" x14ac:dyDescent="0.25">
      <c r="A154" s="164"/>
      <c r="B154" s="157"/>
      <c r="C154" s="32"/>
      <c r="D154" s="32"/>
      <c r="E154" s="32"/>
      <c r="F154" s="32"/>
      <c r="G154" s="32"/>
      <c r="H154" s="32"/>
      <c r="I154" s="32"/>
      <c r="J154" s="32"/>
      <c r="K154" s="64"/>
      <c r="L154" s="65"/>
      <c r="M154" s="32"/>
      <c r="N154" s="64"/>
      <c r="O154" s="64"/>
      <c r="P154" s="32"/>
      <c r="Q154" s="32"/>
      <c r="R154" s="32"/>
      <c r="S154" s="65"/>
      <c r="T154" s="32"/>
      <c r="U154" s="5" t="s">
        <v>860</v>
      </c>
      <c r="V154" s="10">
        <v>42265</v>
      </c>
      <c r="W154" s="43">
        <v>11648</v>
      </c>
      <c r="X154" s="41" t="s">
        <v>1186</v>
      </c>
      <c r="Y154" s="38">
        <v>42298</v>
      </c>
      <c r="Z154" s="38">
        <v>42357</v>
      </c>
      <c r="AA154" s="1"/>
      <c r="AB154" s="1"/>
      <c r="AC154" s="8"/>
      <c r="AD154" s="8"/>
      <c r="AE154" s="65"/>
      <c r="AF154" s="65"/>
      <c r="AG154" s="65"/>
      <c r="AH154" s="65"/>
      <c r="AI154" s="3"/>
      <c r="AJ154" s="3"/>
      <c r="AK154" s="3"/>
      <c r="AL154" s="3"/>
      <c r="AM154" s="3"/>
      <c r="AN154" s="3"/>
      <c r="AO154" s="5"/>
      <c r="AP154" s="36"/>
      <c r="AQ154" s="5"/>
      <c r="AR154" s="3"/>
      <c r="AS154" s="9"/>
      <c r="AT154" s="9"/>
      <c r="AU154" s="10">
        <v>42268</v>
      </c>
      <c r="AV154" s="10">
        <v>42357</v>
      </c>
      <c r="AW154" s="7"/>
      <c r="AX154" s="7"/>
      <c r="AY154" s="10"/>
      <c r="AZ154" s="7"/>
      <c r="BA154" s="7"/>
      <c r="BB154" s="7"/>
      <c r="BC154" s="7"/>
      <c r="BD154" s="9"/>
    </row>
    <row r="155" spans="1:56" ht="59.25" customHeight="1" x14ac:dyDescent="0.25">
      <c r="A155" s="164"/>
      <c r="B155" s="157"/>
      <c r="C155" s="32"/>
      <c r="D155" s="32"/>
      <c r="E155" s="32"/>
      <c r="F155" s="32"/>
      <c r="G155" s="32"/>
      <c r="H155" s="32"/>
      <c r="I155" s="32"/>
      <c r="J155" s="32"/>
      <c r="K155" s="64"/>
      <c r="L155" s="65"/>
      <c r="M155" s="32"/>
      <c r="N155" s="64"/>
      <c r="O155" s="64"/>
      <c r="P155" s="32"/>
      <c r="Q155" s="32"/>
      <c r="R155" s="32"/>
      <c r="S155" s="65"/>
      <c r="T155" s="32"/>
      <c r="U155" s="5" t="s">
        <v>937</v>
      </c>
      <c r="V155" s="10">
        <v>42356</v>
      </c>
      <c r="W155" s="43">
        <v>11713</v>
      </c>
      <c r="X155" s="41" t="s">
        <v>1186</v>
      </c>
      <c r="Y155" s="38">
        <v>42358</v>
      </c>
      <c r="Z155" s="38">
        <v>42537</v>
      </c>
      <c r="AA155" s="1"/>
      <c r="AB155" s="1"/>
      <c r="AC155" s="8"/>
      <c r="AD155" s="8"/>
      <c r="AE155" s="65"/>
      <c r="AF155" s="65"/>
      <c r="AG155" s="65"/>
      <c r="AH155" s="65"/>
      <c r="AI155" s="3"/>
      <c r="AJ155" s="3"/>
      <c r="AK155" s="3"/>
      <c r="AL155" s="3"/>
      <c r="AM155" s="3"/>
      <c r="AN155" s="3"/>
      <c r="AO155" s="5"/>
      <c r="AP155" s="36"/>
      <c r="AQ155" s="5"/>
      <c r="AR155" s="3"/>
      <c r="AS155" s="9"/>
      <c r="AT155" s="9"/>
      <c r="AU155" s="10">
        <v>42358</v>
      </c>
      <c r="AV155" s="10">
        <v>42507</v>
      </c>
      <c r="AW155" s="7"/>
      <c r="AX155" s="7"/>
      <c r="AY155" s="10"/>
      <c r="AZ155" s="7"/>
      <c r="BA155" s="7"/>
      <c r="BB155" s="7"/>
      <c r="BC155" s="7"/>
      <c r="BD155" s="9"/>
    </row>
    <row r="156" spans="1:56" ht="59.25" customHeight="1" x14ac:dyDescent="0.25">
      <c r="A156" s="164"/>
      <c r="B156" s="157"/>
      <c r="C156" s="32"/>
      <c r="D156" s="32"/>
      <c r="E156" s="32"/>
      <c r="F156" s="32"/>
      <c r="G156" s="32"/>
      <c r="H156" s="32"/>
      <c r="I156" s="32"/>
      <c r="J156" s="32"/>
      <c r="K156" s="64"/>
      <c r="L156" s="65"/>
      <c r="M156" s="32"/>
      <c r="N156" s="64"/>
      <c r="O156" s="64"/>
      <c r="P156" s="32"/>
      <c r="Q156" s="32"/>
      <c r="R156" s="32"/>
      <c r="S156" s="65"/>
      <c r="T156" s="32"/>
      <c r="U156" s="5" t="s">
        <v>1555</v>
      </c>
      <c r="V156" s="10">
        <v>42503</v>
      </c>
      <c r="W156" s="43">
        <v>11807</v>
      </c>
      <c r="X156" s="41" t="s">
        <v>1186</v>
      </c>
      <c r="Y156" s="38">
        <v>42538</v>
      </c>
      <c r="Z156" s="38">
        <v>42547</v>
      </c>
      <c r="AA156" s="1"/>
      <c r="AB156" s="1"/>
      <c r="AC156" s="8"/>
      <c r="AD156" s="8"/>
      <c r="AE156" s="65"/>
      <c r="AF156" s="65"/>
      <c r="AG156" s="65"/>
      <c r="AH156" s="65"/>
      <c r="AI156" s="3"/>
      <c r="AJ156" s="3"/>
      <c r="AK156" s="3"/>
      <c r="AL156" s="3"/>
      <c r="AM156" s="3"/>
      <c r="AN156" s="3"/>
      <c r="AO156" s="5"/>
      <c r="AP156" s="36"/>
      <c r="AQ156" s="5"/>
      <c r="AR156" s="3"/>
      <c r="AS156" s="9"/>
      <c r="AT156" s="9"/>
      <c r="AU156" s="10">
        <v>42508</v>
      </c>
      <c r="AV156" s="10">
        <v>42547</v>
      </c>
      <c r="AW156" s="7"/>
      <c r="AX156" s="7"/>
      <c r="AY156" s="10"/>
      <c r="AZ156" s="7"/>
      <c r="BA156" s="7"/>
      <c r="BB156" s="7"/>
      <c r="BC156" s="7"/>
      <c r="BD156" s="9"/>
    </row>
    <row r="157" spans="1:56" ht="59.25" customHeight="1" x14ac:dyDescent="0.25">
      <c r="A157" s="164"/>
      <c r="B157" s="157"/>
      <c r="C157" s="32"/>
      <c r="D157" s="32"/>
      <c r="E157" s="32"/>
      <c r="F157" s="32"/>
      <c r="G157" s="32"/>
      <c r="H157" s="32"/>
      <c r="I157" s="32"/>
      <c r="J157" s="32"/>
      <c r="K157" s="64"/>
      <c r="L157" s="65"/>
      <c r="M157" s="32"/>
      <c r="N157" s="64"/>
      <c r="O157" s="64"/>
      <c r="P157" s="32"/>
      <c r="Q157" s="32"/>
      <c r="R157" s="32"/>
      <c r="S157" s="65"/>
      <c r="T157" s="32"/>
      <c r="U157" s="5" t="s">
        <v>1727</v>
      </c>
      <c r="V157" s="10">
        <v>42546</v>
      </c>
      <c r="W157" s="11">
        <v>11851</v>
      </c>
      <c r="X157" s="41" t="s">
        <v>1186</v>
      </c>
      <c r="Y157" s="38">
        <v>42548</v>
      </c>
      <c r="Z157" s="38">
        <v>42637</v>
      </c>
      <c r="AA157" s="1"/>
      <c r="AB157" s="1"/>
      <c r="AC157" s="8"/>
      <c r="AD157" s="8"/>
      <c r="AE157" s="65"/>
      <c r="AF157" s="65"/>
      <c r="AG157" s="65"/>
      <c r="AH157" s="65"/>
      <c r="AI157" s="3"/>
      <c r="AJ157" s="3"/>
      <c r="AK157" s="3"/>
      <c r="AL157" s="3"/>
      <c r="AM157" s="3"/>
      <c r="AN157" s="3"/>
      <c r="AO157" s="5"/>
      <c r="AP157" s="36"/>
      <c r="AQ157" s="5"/>
      <c r="AR157" s="3"/>
      <c r="AS157" s="9"/>
      <c r="AT157" s="9"/>
      <c r="AU157" s="10">
        <v>42548</v>
      </c>
      <c r="AV157" s="10">
        <v>42637</v>
      </c>
      <c r="AW157" s="7"/>
      <c r="AX157" s="7"/>
      <c r="AY157" s="10"/>
      <c r="AZ157" s="7"/>
      <c r="BA157" s="7"/>
      <c r="BB157" s="7"/>
      <c r="BC157" s="7"/>
      <c r="BD157" s="9"/>
    </row>
    <row r="158" spans="1:56" ht="42.75" customHeight="1" x14ac:dyDescent="0.25">
      <c r="A158" s="164" t="s">
        <v>1881</v>
      </c>
      <c r="B158" s="157" t="s">
        <v>579</v>
      </c>
      <c r="C158" s="32" t="s">
        <v>572</v>
      </c>
      <c r="D158" s="32" t="s">
        <v>507</v>
      </c>
      <c r="E158" s="32" t="s">
        <v>287</v>
      </c>
      <c r="F158" s="32" t="s">
        <v>488</v>
      </c>
      <c r="G158" s="32">
        <v>11418</v>
      </c>
      <c r="H158" s="32" t="s">
        <v>489</v>
      </c>
      <c r="I158" s="32" t="s">
        <v>18</v>
      </c>
      <c r="J158" s="32" t="s">
        <v>390</v>
      </c>
      <c r="K158" s="64">
        <v>42034</v>
      </c>
      <c r="L158" s="65">
        <v>264992.45</v>
      </c>
      <c r="M158" s="32">
        <v>11490</v>
      </c>
      <c r="N158" s="64">
        <v>42090</v>
      </c>
      <c r="O158" s="64">
        <v>42269</v>
      </c>
      <c r="P158" s="32" t="s">
        <v>19</v>
      </c>
      <c r="Q158" s="32" t="s">
        <v>504</v>
      </c>
      <c r="R158" s="32" t="s">
        <v>610</v>
      </c>
      <c r="S158" s="65">
        <v>13406.25</v>
      </c>
      <c r="T158" s="32">
        <v>44905100</v>
      </c>
      <c r="U158" s="5"/>
      <c r="V158" s="10"/>
      <c r="W158" s="11"/>
      <c r="X158" s="9"/>
      <c r="Y158" s="38">
        <v>42090</v>
      </c>
      <c r="Z158" s="38">
        <v>42269</v>
      </c>
      <c r="AA158" s="1">
        <f>AC158/L158</f>
        <v>2.1364193583628514E-2</v>
      </c>
      <c r="AB158" s="1">
        <f>AD158/L158</f>
        <v>1.0427466895754953E-2</v>
      </c>
      <c r="AC158" s="8">
        <f>SUM(AC159)</f>
        <v>5661.35</v>
      </c>
      <c r="AD158" s="8">
        <f>SUM(AD159:AD162)</f>
        <v>2763.2</v>
      </c>
      <c r="AE158" s="65">
        <f>L158-AD158+AC158</f>
        <v>267890.59999999998</v>
      </c>
      <c r="AF158" s="65">
        <v>104584.33</v>
      </c>
      <c r="AG158" s="65">
        <v>21353.98</v>
      </c>
      <c r="AH158" s="65">
        <f>AF158+AG158</f>
        <v>125938.31</v>
      </c>
      <c r="AI158" s="3"/>
      <c r="AJ158" s="3"/>
      <c r="AK158" s="3"/>
      <c r="AL158" s="3"/>
      <c r="AM158" s="3"/>
      <c r="AN158" s="3"/>
      <c r="AO158" s="5"/>
      <c r="AP158" s="36"/>
      <c r="AQ158" s="5"/>
      <c r="AR158" s="3"/>
      <c r="AS158" s="9" t="s">
        <v>614</v>
      </c>
      <c r="AT158" s="9" t="s">
        <v>615</v>
      </c>
      <c r="AU158" s="10">
        <v>42090</v>
      </c>
      <c r="AV158" s="6">
        <v>42239</v>
      </c>
      <c r="AW158" s="7"/>
      <c r="AX158" s="7"/>
      <c r="AY158" s="10">
        <v>42090</v>
      </c>
      <c r="AZ158" s="7"/>
      <c r="BA158" s="7" t="s">
        <v>388</v>
      </c>
      <c r="BB158" s="7"/>
      <c r="BC158" s="7"/>
      <c r="BD158" s="41"/>
    </row>
    <row r="159" spans="1:56" ht="36" customHeight="1" x14ac:dyDescent="0.25">
      <c r="A159" s="164"/>
      <c r="B159" s="157"/>
      <c r="C159" s="32"/>
      <c r="D159" s="32"/>
      <c r="E159" s="32"/>
      <c r="F159" s="32"/>
      <c r="G159" s="32"/>
      <c r="H159" s="32"/>
      <c r="I159" s="32"/>
      <c r="J159" s="32"/>
      <c r="K159" s="64"/>
      <c r="L159" s="65"/>
      <c r="M159" s="32"/>
      <c r="N159" s="64"/>
      <c r="O159" s="64"/>
      <c r="P159" s="32"/>
      <c r="Q159" s="32"/>
      <c r="R159" s="32"/>
      <c r="S159" s="65"/>
      <c r="T159" s="32"/>
      <c r="U159" s="5" t="s">
        <v>571</v>
      </c>
      <c r="V159" s="10">
        <v>42116</v>
      </c>
      <c r="W159" s="11">
        <v>11539</v>
      </c>
      <c r="X159" s="45" t="s">
        <v>1308</v>
      </c>
      <c r="Y159" s="38"/>
      <c r="Z159" s="38"/>
      <c r="AA159" s="1"/>
      <c r="AB159" s="1"/>
      <c r="AC159" s="8">
        <v>5661.35</v>
      </c>
      <c r="AD159" s="8">
        <v>0</v>
      </c>
      <c r="AE159" s="65"/>
      <c r="AF159" s="65"/>
      <c r="AG159" s="65"/>
      <c r="AH159" s="65"/>
      <c r="AI159" s="3"/>
      <c r="AJ159" s="3"/>
      <c r="AK159" s="3"/>
      <c r="AL159" s="3"/>
      <c r="AM159" s="3"/>
      <c r="AN159" s="3"/>
      <c r="AO159" s="5"/>
      <c r="AP159" s="36"/>
      <c r="AQ159" s="5"/>
      <c r="AR159" s="3"/>
      <c r="AS159" s="9"/>
      <c r="AT159" s="9"/>
      <c r="AU159" s="6"/>
      <c r="AV159" s="6"/>
      <c r="AW159" s="7"/>
      <c r="AX159" s="7"/>
      <c r="AY159" s="6"/>
      <c r="AZ159" s="7"/>
      <c r="BA159" s="7"/>
      <c r="BB159" s="7"/>
      <c r="BC159" s="7"/>
      <c r="BD159" s="41"/>
    </row>
    <row r="160" spans="1:56" ht="51" customHeight="1" x14ac:dyDescent="0.25">
      <c r="A160" s="164"/>
      <c r="B160" s="157"/>
      <c r="C160" s="32"/>
      <c r="D160" s="32"/>
      <c r="E160" s="32"/>
      <c r="F160" s="32"/>
      <c r="G160" s="32"/>
      <c r="H160" s="32"/>
      <c r="I160" s="32"/>
      <c r="J160" s="32"/>
      <c r="K160" s="64"/>
      <c r="L160" s="65"/>
      <c r="M160" s="32"/>
      <c r="N160" s="64"/>
      <c r="O160" s="64"/>
      <c r="P160" s="32"/>
      <c r="Q160" s="32"/>
      <c r="R160" s="32"/>
      <c r="S160" s="65"/>
      <c r="T160" s="32"/>
      <c r="U160" s="5" t="s">
        <v>809</v>
      </c>
      <c r="V160" s="10">
        <v>42195</v>
      </c>
      <c r="W160" s="11"/>
      <c r="X160" s="9" t="s">
        <v>709</v>
      </c>
      <c r="Y160" s="38"/>
      <c r="Z160" s="38"/>
      <c r="AA160" s="1"/>
      <c r="AB160" s="1"/>
      <c r="AC160" s="8">
        <v>18975.75</v>
      </c>
      <c r="AD160" s="8"/>
      <c r="AE160" s="65"/>
      <c r="AF160" s="65"/>
      <c r="AG160" s="65"/>
      <c r="AH160" s="65"/>
      <c r="AI160" s="3"/>
      <c r="AJ160" s="3"/>
      <c r="AK160" s="3"/>
      <c r="AL160" s="3"/>
      <c r="AM160" s="3"/>
      <c r="AN160" s="3"/>
      <c r="AO160" s="5"/>
      <c r="AP160" s="36"/>
      <c r="AQ160" s="5"/>
      <c r="AR160" s="3"/>
      <c r="AS160" s="9"/>
      <c r="AT160" s="9"/>
      <c r="AU160" s="6"/>
      <c r="AV160" s="6"/>
      <c r="AW160" s="7"/>
      <c r="AX160" s="7"/>
      <c r="AY160" s="6"/>
      <c r="AZ160" s="7"/>
      <c r="BA160" s="7"/>
      <c r="BB160" s="7"/>
      <c r="BC160" s="7"/>
      <c r="BD160" s="41"/>
    </row>
    <row r="161" spans="1:56" ht="51" customHeight="1" x14ac:dyDescent="0.25">
      <c r="A161" s="164"/>
      <c r="B161" s="157"/>
      <c r="C161" s="32"/>
      <c r="D161" s="32"/>
      <c r="E161" s="32"/>
      <c r="F161" s="32"/>
      <c r="G161" s="32"/>
      <c r="H161" s="32"/>
      <c r="I161" s="32"/>
      <c r="J161" s="32"/>
      <c r="K161" s="64"/>
      <c r="L161" s="65"/>
      <c r="M161" s="32"/>
      <c r="N161" s="64"/>
      <c r="O161" s="64"/>
      <c r="P161" s="32"/>
      <c r="Q161" s="32"/>
      <c r="R161" s="32"/>
      <c r="S161" s="65"/>
      <c r="T161" s="32"/>
      <c r="U161" s="5" t="s">
        <v>856</v>
      </c>
      <c r="V161" s="10" t="s">
        <v>858</v>
      </c>
      <c r="W161" s="11">
        <v>11645</v>
      </c>
      <c r="X161" s="45" t="s">
        <v>1309</v>
      </c>
      <c r="Y161" s="38">
        <v>42270</v>
      </c>
      <c r="Z161" s="38">
        <v>42083</v>
      </c>
      <c r="AA161" s="1"/>
      <c r="AB161" s="1"/>
      <c r="AC161" s="8"/>
      <c r="AD161" s="8"/>
      <c r="AE161" s="65"/>
      <c r="AF161" s="65"/>
      <c r="AG161" s="65"/>
      <c r="AH161" s="65"/>
      <c r="AI161" s="3"/>
      <c r="AJ161" s="3"/>
      <c r="AK161" s="3"/>
      <c r="AL161" s="3"/>
      <c r="AM161" s="3"/>
      <c r="AN161" s="3"/>
      <c r="AO161" s="5"/>
      <c r="AP161" s="36"/>
      <c r="AQ161" s="5"/>
      <c r="AR161" s="3"/>
      <c r="AS161" s="9"/>
      <c r="AT161" s="9"/>
      <c r="AU161" s="6">
        <v>42240</v>
      </c>
      <c r="AV161" s="6">
        <v>42389</v>
      </c>
      <c r="AW161" s="7"/>
      <c r="AX161" s="7"/>
      <c r="AY161" s="6"/>
      <c r="AZ161" s="7"/>
      <c r="BA161" s="7"/>
      <c r="BB161" s="7"/>
      <c r="BC161" s="7"/>
      <c r="BD161" s="41"/>
    </row>
    <row r="162" spans="1:56" ht="51" customHeight="1" x14ac:dyDescent="0.25">
      <c r="A162" s="164"/>
      <c r="B162" s="157"/>
      <c r="C162" s="32"/>
      <c r="D162" s="32"/>
      <c r="E162" s="32"/>
      <c r="F162" s="32"/>
      <c r="G162" s="32"/>
      <c r="H162" s="32"/>
      <c r="I162" s="32"/>
      <c r="J162" s="32"/>
      <c r="K162" s="64"/>
      <c r="L162" s="65"/>
      <c r="M162" s="32"/>
      <c r="N162" s="64"/>
      <c r="O162" s="64"/>
      <c r="P162" s="32"/>
      <c r="Q162" s="32"/>
      <c r="R162" s="32"/>
      <c r="S162" s="65"/>
      <c r="T162" s="32"/>
      <c r="U162" s="5" t="s">
        <v>857</v>
      </c>
      <c r="V162" s="10">
        <v>42268</v>
      </c>
      <c r="W162" s="11">
        <v>11648</v>
      </c>
      <c r="X162" s="45" t="s">
        <v>1306</v>
      </c>
      <c r="Y162" s="38"/>
      <c r="Z162" s="38"/>
      <c r="AA162" s="1"/>
      <c r="AB162" s="1"/>
      <c r="AC162" s="8"/>
      <c r="AD162" s="8">
        <v>2763.2</v>
      </c>
      <c r="AE162" s="65"/>
      <c r="AF162" s="65"/>
      <c r="AG162" s="65"/>
      <c r="AH162" s="65"/>
      <c r="AI162" s="3"/>
      <c r="AJ162" s="3"/>
      <c r="AK162" s="3"/>
      <c r="AL162" s="3"/>
      <c r="AM162" s="3"/>
      <c r="AN162" s="3"/>
      <c r="AO162" s="5"/>
      <c r="AP162" s="36"/>
      <c r="AQ162" s="5"/>
      <c r="AR162" s="3"/>
      <c r="AS162" s="9"/>
      <c r="AT162" s="9"/>
      <c r="AU162" s="6"/>
      <c r="AV162" s="6"/>
      <c r="AW162" s="7"/>
      <c r="AX162" s="7"/>
      <c r="AY162" s="6"/>
      <c r="AZ162" s="7"/>
      <c r="BA162" s="7"/>
      <c r="BB162" s="7"/>
      <c r="BC162" s="7"/>
      <c r="BD162" s="41"/>
    </row>
    <row r="163" spans="1:56" ht="51" customHeight="1" x14ac:dyDescent="0.25">
      <c r="A163" s="164"/>
      <c r="B163" s="157"/>
      <c r="C163" s="32"/>
      <c r="D163" s="32"/>
      <c r="E163" s="32"/>
      <c r="F163" s="32"/>
      <c r="G163" s="32"/>
      <c r="H163" s="32"/>
      <c r="I163" s="32"/>
      <c r="J163" s="32"/>
      <c r="K163" s="64"/>
      <c r="L163" s="65"/>
      <c r="M163" s="32"/>
      <c r="N163" s="64"/>
      <c r="O163" s="64"/>
      <c r="P163" s="32"/>
      <c r="Q163" s="32"/>
      <c r="R163" s="32"/>
      <c r="S163" s="65"/>
      <c r="T163" s="32"/>
      <c r="U163" s="5" t="s">
        <v>1731</v>
      </c>
      <c r="V163" s="10">
        <v>42384</v>
      </c>
      <c r="W163" s="11">
        <v>11724</v>
      </c>
      <c r="X163" s="49" t="s">
        <v>1187</v>
      </c>
      <c r="Y163" s="38">
        <v>42450</v>
      </c>
      <c r="Z163" s="38">
        <v>42539</v>
      </c>
      <c r="AA163" s="1"/>
      <c r="AB163" s="1"/>
      <c r="AC163" s="8"/>
      <c r="AD163" s="8"/>
      <c r="AE163" s="65"/>
      <c r="AF163" s="65"/>
      <c r="AG163" s="65"/>
      <c r="AH163" s="65"/>
      <c r="AI163" s="3"/>
      <c r="AJ163" s="3"/>
      <c r="AK163" s="3"/>
      <c r="AL163" s="3"/>
      <c r="AM163" s="3"/>
      <c r="AN163" s="3"/>
      <c r="AO163" s="5"/>
      <c r="AP163" s="36"/>
      <c r="AQ163" s="5"/>
      <c r="AR163" s="3"/>
      <c r="AS163" s="9"/>
      <c r="AT163" s="9"/>
      <c r="AU163" s="6">
        <v>42390</v>
      </c>
      <c r="AV163" s="6">
        <v>42539</v>
      </c>
      <c r="AW163" s="7"/>
      <c r="AX163" s="7"/>
      <c r="AY163" s="6"/>
      <c r="AZ163" s="7"/>
      <c r="BA163" s="7"/>
      <c r="BB163" s="7"/>
      <c r="BC163" s="7"/>
      <c r="BD163" s="41"/>
    </row>
    <row r="164" spans="1:56" ht="51" customHeight="1" x14ac:dyDescent="0.25">
      <c r="A164" s="164"/>
      <c r="B164" s="157"/>
      <c r="C164" s="32"/>
      <c r="D164" s="32"/>
      <c r="E164" s="32"/>
      <c r="F164" s="32"/>
      <c r="G164" s="32"/>
      <c r="H164" s="32"/>
      <c r="I164" s="32"/>
      <c r="J164" s="32"/>
      <c r="K164" s="64"/>
      <c r="L164" s="65"/>
      <c r="M164" s="32"/>
      <c r="N164" s="64"/>
      <c r="O164" s="64"/>
      <c r="P164" s="32"/>
      <c r="Q164" s="32"/>
      <c r="R164" s="32"/>
      <c r="S164" s="65"/>
      <c r="T164" s="32"/>
      <c r="U164" s="5" t="s">
        <v>1694</v>
      </c>
      <c r="V164" s="10">
        <v>42537</v>
      </c>
      <c r="W164" s="11">
        <v>11860</v>
      </c>
      <c r="X164" s="49" t="s">
        <v>1187</v>
      </c>
      <c r="Y164" s="38">
        <v>42540</v>
      </c>
      <c r="Z164" s="38">
        <v>42659</v>
      </c>
      <c r="AA164" s="1"/>
      <c r="AB164" s="1"/>
      <c r="AC164" s="8"/>
      <c r="AD164" s="8"/>
      <c r="AE164" s="65"/>
      <c r="AF164" s="65"/>
      <c r="AG164" s="65"/>
      <c r="AH164" s="65"/>
      <c r="AI164" s="3"/>
      <c r="AJ164" s="3"/>
      <c r="AK164" s="3"/>
      <c r="AL164" s="3"/>
      <c r="AM164" s="3"/>
      <c r="AN164" s="3"/>
      <c r="AO164" s="5"/>
      <c r="AP164" s="36"/>
      <c r="AQ164" s="5"/>
      <c r="AR164" s="3"/>
      <c r="AS164" s="9"/>
      <c r="AT164" s="9"/>
      <c r="AU164" s="6">
        <v>42540</v>
      </c>
      <c r="AV164" s="6">
        <v>42629</v>
      </c>
      <c r="AW164" s="7"/>
      <c r="AX164" s="7"/>
      <c r="AY164" s="6"/>
      <c r="AZ164" s="7"/>
      <c r="BA164" s="7"/>
      <c r="BB164" s="7"/>
      <c r="BC164" s="7"/>
      <c r="BD164" s="41"/>
    </row>
    <row r="165" spans="1:56" ht="59.25" customHeight="1" x14ac:dyDescent="0.25">
      <c r="A165" s="164" t="s">
        <v>1882</v>
      </c>
      <c r="B165" s="157" t="s">
        <v>578</v>
      </c>
      <c r="C165" s="32" t="s">
        <v>28</v>
      </c>
      <c r="D165" s="32" t="s">
        <v>507</v>
      </c>
      <c r="E165" s="32" t="s">
        <v>287</v>
      </c>
      <c r="F165" s="32" t="s">
        <v>496</v>
      </c>
      <c r="G165" s="32">
        <v>11450</v>
      </c>
      <c r="H165" s="63" t="s">
        <v>490</v>
      </c>
      <c r="I165" s="32" t="s">
        <v>495</v>
      </c>
      <c r="J165" s="32" t="s">
        <v>476</v>
      </c>
      <c r="K165" s="64">
        <v>42039</v>
      </c>
      <c r="L165" s="65">
        <v>247552.31000000003</v>
      </c>
      <c r="M165" s="32" t="s">
        <v>1356</v>
      </c>
      <c r="N165" s="64">
        <v>42039</v>
      </c>
      <c r="O165" s="64">
        <v>42248</v>
      </c>
      <c r="P165" s="32" t="s">
        <v>19</v>
      </c>
      <c r="Q165" s="32" t="s">
        <v>505</v>
      </c>
      <c r="R165" s="32" t="s">
        <v>608</v>
      </c>
      <c r="S165" s="65">
        <v>10416.67</v>
      </c>
      <c r="T165" s="32">
        <v>44905100</v>
      </c>
      <c r="U165" s="5"/>
      <c r="V165" s="10"/>
      <c r="W165" s="11"/>
      <c r="X165" s="41"/>
      <c r="Y165" s="38"/>
      <c r="Z165" s="38"/>
      <c r="AA165" s="1">
        <f>AC165/L165</f>
        <v>0.18354452034804278</v>
      </c>
      <c r="AB165" s="1">
        <f>AD165/L165</f>
        <v>8.7036150056527435E-3</v>
      </c>
      <c r="AC165" s="8">
        <f>SUM(AC166:AC173)</f>
        <v>45436.869999999995</v>
      </c>
      <c r="AD165" s="8">
        <f>SUM(AD166:AD173)</f>
        <v>2154.6</v>
      </c>
      <c r="AE165" s="65">
        <f t="shared" ref="AE165:AE187" si="17">L165-AD165+AC165</f>
        <v>290834.58</v>
      </c>
      <c r="AF165" s="65">
        <v>245397.71</v>
      </c>
      <c r="AG165" s="65">
        <v>45436.84</v>
      </c>
      <c r="AH165" s="65">
        <f>AF165+AG165</f>
        <v>290834.55</v>
      </c>
      <c r="AI165" s="3"/>
      <c r="AJ165" s="3"/>
      <c r="AK165" s="3"/>
      <c r="AL165" s="3"/>
      <c r="AM165" s="3"/>
      <c r="AN165" s="3"/>
      <c r="AO165" s="5"/>
      <c r="AP165" s="36"/>
      <c r="AQ165" s="5"/>
      <c r="AR165" s="3"/>
      <c r="AS165" s="9" t="s">
        <v>614</v>
      </c>
      <c r="AT165" s="9" t="s">
        <v>615</v>
      </c>
      <c r="AU165" s="10">
        <v>42039</v>
      </c>
      <c r="AV165" s="6">
        <v>42218</v>
      </c>
      <c r="AW165" s="7"/>
      <c r="AX165" s="7"/>
      <c r="AY165" s="10">
        <v>42039</v>
      </c>
      <c r="AZ165" s="7"/>
      <c r="BA165" s="7" t="s">
        <v>388</v>
      </c>
      <c r="BB165" s="7"/>
      <c r="BC165" s="7"/>
      <c r="BD165" s="9"/>
    </row>
    <row r="166" spans="1:56" ht="44.25" customHeight="1" x14ac:dyDescent="0.25">
      <c r="A166" s="164"/>
      <c r="B166" s="157"/>
      <c r="C166" s="32"/>
      <c r="D166" s="32"/>
      <c r="E166" s="32"/>
      <c r="F166" s="32"/>
      <c r="G166" s="32"/>
      <c r="H166" s="63"/>
      <c r="I166" s="32"/>
      <c r="J166" s="32"/>
      <c r="K166" s="64"/>
      <c r="L166" s="65"/>
      <c r="M166" s="32"/>
      <c r="N166" s="64"/>
      <c r="O166" s="64"/>
      <c r="P166" s="32"/>
      <c r="Q166" s="32"/>
      <c r="R166" s="32"/>
      <c r="S166" s="65"/>
      <c r="T166" s="32"/>
      <c r="U166" s="5" t="s">
        <v>827</v>
      </c>
      <c r="V166" s="10">
        <v>42216</v>
      </c>
      <c r="W166" s="11">
        <v>11631</v>
      </c>
      <c r="X166" s="5" t="s">
        <v>1310</v>
      </c>
      <c r="Y166" s="38">
        <v>42249</v>
      </c>
      <c r="Z166" s="38">
        <v>42308</v>
      </c>
      <c r="AA166" s="1"/>
      <c r="AB166" s="1"/>
      <c r="AC166" s="8"/>
      <c r="AD166" s="8"/>
      <c r="AE166" s="65"/>
      <c r="AF166" s="65"/>
      <c r="AG166" s="65"/>
      <c r="AH166" s="65"/>
      <c r="AI166" s="3"/>
      <c r="AJ166" s="3"/>
      <c r="AK166" s="3"/>
      <c r="AL166" s="3"/>
      <c r="AM166" s="3"/>
      <c r="AN166" s="3"/>
      <c r="AO166" s="5"/>
      <c r="AP166" s="36"/>
      <c r="AQ166" s="5"/>
      <c r="AR166" s="3"/>
      <c r="AS166" s="9"/>
      <c r="AT166" s="9"/>
      <c r="AU166" s="10">
        <v>42219</v>
      </c>
      <c r="AV166" s="6">
        <v>42278</v>
      </c>
      <c r="AW166" s="7"/>
      <c r="AX166" s="7"/>
      <c r="AY166" s="10"/>
      <c r="AZ166" s="7"/>
      <c r="BA166" s="7"/>
      <c r="BB166" s="7"/>
      <c r="BC166" s="7"/>
      <c r="BD166" s="9"/>
    </row>
    <row r="167" spans="1:56" ht="44.25" customHeight="1" x14ac:dyDescent="0.25">
      <c r="A167" s="164"/>
      <c r="B167" s="157"/>
      <c r="C167" s="32"/>
      <c r="D167" s="32"/>
      <c r="E167" s="32"/>
      <c r="F167" s="32"/>
      <c r="G167" s="32"/>
      <c r="H167" s="63"/>
      <c r="I167" s="32"/>
      <c r="J167" s="32"/>
      <c r="K167" s="64"/>
      <c r="L167" s="65"/>
      <c r="M167" s="32"/>
      <c r="N167" s="64"/>
      <c r="O167" s="64"/>
      <c r="P167" s="32"/>
      <c r="Q167" s="32"/>
      <c r="R167" s="32"/>
      <c r="S167" s="65"/>
      <c r="T167" s="32"/>
      <c r="U167" s="5" t="s">
        <v>906</v>
      </c>
      <c r="V167" s="10">
        <v>42304</v>
      </c>
      <c r="W167" s="11">
        <v>11679</v>
      </c>
      <c r="X167" s="5" t="s">
        <v>1311</v>
      </c>
      <c r="Y167" s="38"/>
      <c r="Z167" s="38"/>
      <c r="AA167" s="1"/>
      <c r="AB167" s="1"/>
      <c r="AC167" s="8"/>
      <c r="AD167" s="8">
        <v>2154.6</v>
      </c>
      <c r="AE167" s="65"/>
      <c r="AF167" s="65"/>
      <c r="AG167" s="65"/>
      <c r="AH167" s="65"/>
      <c r="AI167" s="3"/>
      <c r="AJ167" s="3"/>
      <c r="AK167" s="3"/>
      <c r="AL167" s="3"/>
      <c r="AM167" s="3"/>
      <c r="AN167" s="3"/>
      <c r="AO167" s="5"/>
      <c r="AP167" s="36"/>
      <c r="AQ167" s="5"/>
      <c r="AR167" s="3"/>
      <c r="AS167" s="9"/>
      <c r="AT167" s="9"/>
      <c r="AU167" s="10"/>
      <c r="AV167" s="6"/>
      <c r="AW167" s="7"/>
      <c r="AX167" s="7"/>
      <c r="AY167" s="10"/>
      <c r="AZ167" s="7"/>
      <c r="BA167" s="7"/>
      <c r="BB167" s="7"/>
      <c r="BC167" s="7"/>
      <c r="BD167" s="9"/>
    </row>
    <row r="168" spans="1:56" ht="44.25" customHeight="1" x14ac:dyDescent="0.25">
      <c r="A168" s="164"/>
      <c r="B168" s="157"/>
      <c r="C168" s="32"/>
      <c r="D168" s="32"/>
      <c r="E168" s="32"/>
      <c r="F168" s="32"/>
      <c r="G168" s="32"/>
      <c r="H168" s="63"/>
      <c r="I168" s="32"/>
      <c r="J168" s="32"/>
      <c r="K168" s="64"/>
      <c r="L168" s="65"/>
      <c r="M168" s="32"/>
      <c r="N168" s="64"/>
      <c r="O168" s="64"/>
      <c r="P168" s="32"/>
      <c r="Q168" s="32"/>
      <c r="R168" s="32"/>
      <c r="S168" s="65"/>
      <c r="T168" s="32"/>
      <c r="U168" s="5" t="s">
        <v>907</v>
      </c>
      <c r="V168" s="10">
        <v>42278</v>
      </c>
      <c r="W168" s="11">
        <v>11660</v>
      </c>
      <c r="X168" s="5" t="s">
        <v>1310</v>
      </c>
      <c r="Y168" s="38" t="s">
        <v>908</v>
      </c>
      <c r="Z168" s="38">
        <v>42368</v>
      </c>
      <c r="AA168" s="1"/>
      <c r="AB168" s="1"/>
      <c r="AC168" s="8"/>
      <c r="AD168" s="8"/>
      <c r="AE168" s="65"/>
      <c r="AF168" s="65"/>
      <c r="AG168" s="65"/>
      <c r="AH168" s="65"/>
      <c r="AI168" s="3"/>
      <c r="AJ168" s="3"/>
      <c r="AK168" s="3"/>
      <c r="AL168" s="3"/>
      <c r="AM168" s="3"/>
      <c r="AN168" s="3"/>
      <c r="AO168" s="5"/>
      <c r="AP168" s="36"/>
      <c r="AQ168" s="5"/>
      <c r="AR168" s="3"/>
      <c r="AS168" s="9"/>
      <c r="AT168" s="9"/>
      <c r="AU168" s="10">
        <v>42279</v>
      </c>
      <c r="AV168" s="6">
        <v>42308</v>
      </c>
      <c r="AW168" s="7"/>
      <c r="AX168" s="7"/>
      <c r="AY168" s="10"/>
      <c r="AZ168" s="7"/>
      <c r="BA168" s="7"/>
      <c r="BB168" s="7"/>
      <c r="BC168" s="7"/>
      <c r="BD168" s="9"/>
    </row>
    <row r="169" spans="1:56" ht="44.25" customHeight="1" x14ac:dyDescent="0.25">
      <c r="A169" s="164"/>
      <c r="B169" s="157"/>
      <c r="C169" s="32"/>
      <c r="D169" s="32"/>
      <c r="E169" s="32"/>
      <c r="F169" s="32"/>
      <c r="G169" s="32"/>
      <c r="H169" s="63"/>
      <c r="I169" s="32"/>
      <c r="J169" s="32"/>
      <c r="K169" s="64"/>
      <c r="L169" s="65"/>
      <c r="M169" s="32"/>
      <c r="N169" s="64"/>
      <c r="O169" s="64"/>
      <c r="P169" s="32"/>
      <c r="Q169" s="32"/>
      <c r="R169" s="32"/>
      <c r="S169" s="65"/>
      <c r="T169" s="32"/>
      <c r="U169" s="5" t="s">
        <v>910</v>
      </c>
      <c r="V169" s="10">
        <v>42304</v>
      </c>
      <c r="W169" s="11">
        <v>11679</v>
      </c>
      <c r="X169" s="5" t="s">
        <v>1306</v>
      </c>
      <c r="Y169" s="38"/>
      <c r="Z169" s="38"/>
      <c r="AA169" s="1"/>
      <c r="AB169" s="1"/>
      <c r="AC169" s="8">
        <v>26461.119999999999</v>
      </c>
      <c r="AD169" s="8"/>
      <c r="AE169" s="65"/>
      <c r="AF169" s="65"/>
      <c r="AG169" s="65"/>
      <c r="AH169" s="65"/>
      <c r="AI169" s="3"/>
      <c r="AJ169" s="3"/>
      <c r="AK169" s="3"/>
      <c r="AL169" s="3"/>
      <c r="AM169" s="3"/>
      <c r="AN169" s="3"/>
      <c r="AO169" s="5"/>
      <c r="AP169" s="36"/>
      <c r="AQ169" s="5"/>
      <c r="AR169" s="3"/>
      <c r="AS169" s="9"/>
      <c r="AT169" s="9"/>
      <c r="AU169" s="10"/>
      <c r="AV169" s="6"/>
      <c r="AW169" s="7"/>
      <c r="AX169" s="7"/>
      <c r="AY169" s="10"/>
      <c r="AZ169" s="7"/>
      <c r="BA169" s="7"/>
      <c r="BB169" s="7"/>
      <c r="BC169" s="7"/>
      <c r="BD169" s="9"/>
    </row>
    <row r="170" spans="1:56" ht="44.25" customHeight="1" x14ac:dyDescent="0.25">
      <c r="A170" s="164"/>
      <c r="B170" s="157"/>
      <c r="C170" s="32"/>
      <c r="D170" s="32"/>
      <c r="E170" s="32"/>
      <c r="F170" s="32"/>
      <c r="G170" s="32"/>
      <c r="H170" s="63"/>
      <c r="I170" s="32"/>
      <c r="J170" s="32"/>
      <c r="K170" s="64"/>
      <c r="L170" s="65"/>
      <c r="M170" s="32"/>
      <c r="N170" s="64"/>
      <c r="O170" s="64"/>
      <c r="P170" s="32"/>
      <c r="Q170" s="32"/>
      <c r="R170" s="32"/>
      <c r="S170" s="65"/>
      <c r="T170" s="32"/>
      <c r="U170" s="5" t="s">
        <v>1790</v>
      </c>
      <c r="V170" s="10">
        <v>42671</v>
      </c>
      <c r="W170" s="11"/>
      <c r="X170" s="41" t="s">
        <v>1665</v>
      </c>
      <c r="Y170" s="38"/>
      <c r="Z170" s="38"/>
      <c r="AA170" s="1"/>
      <c r="AB170" s="1"/>
      <c r="AC170" s="8">
        <v>18975.75</v>
      </c>
      <c r="AD170" s="8"/>
      <c r="AE170" s="65"/>
      <c r="AF170" s="65"/>
      <c r="AG170" s="65"/>
      <c r="AH170" s="65"/>
      <c r="AI170" s="3"/>
      <c r="AJ170" s="3"/>
      <c r="AK170" s="3"/>
      <c r="AL170" s="3"/>
      <c r="AM170" s="3"/>
      <c r="AN170" s="3"/>
      <c r="AO170" s="5"/>
      <c r="AP170" s="36"/>
      <c r="AQ170" s="5"/>
      <c r="AR170" s="3"/>
      <c r="AS170" s="9"/>
      <c r="AT170" s="9"/>
      <c r="AU170" s="10"/>
      <c r="AV170" s="6"/>
      <c r="AW170" s="7"/>
      <c r="AX170" s="7"/>
      <c r="AY170" s="10"/>
      <c r="AZ170" s="7"/>
      <c r="BA170" s="7"/>
      <c r="BB170" s="7"/>
      <c r="BC170" s="7"/>
      <c r="BD170" s="9"/>
    </row>
    <row r="171" spans="1:56" ht="44.25" customHeight="1" x14ac:dyDescent="0.25">
      <c r="A171" s="164"/>
      <c r="B171" s="157"/>
      <c r="C171" s="32"/>
      <c r="D171" s="32"/>
      <c r="E171" s="32"/>
      <c r="F171" s="32"/>
      <c r="G171" s="32"/>
      <c r="H171" s="63"/>
      <c r="I171" s="32"/>
      <c r="J171" s="32"/>
      <c r="K171" s="64"/>
      <c r="L171" s="65"/>
      <c r="M171" s="32"/>
      <c r="N171" s="64"/>
      <c r="O171" s="64"/>
      <c r="P171" s="32"/>
      <c r="Q171" s="32"/>
      <c r="R171" s="32"/>
      <c r="S171" s="65"/>
      <c r="T171" s="32"/>
      <c r="U171" s="5" t="s">
        <v>953</v>
      </c>
      <c r="V171" s="10">
        <v>42366</v>
      </c>
      <c r="W171" s="11">
        <v>11718</v>
      </c>
      <c r="X171" s="5" t="s">
        <v>1310</v>
      </c>
      <c r="Y171" s="38">
        <v>42369</v>
      </c>
      <c r="Z171" s="38">
        <v>42428</v>
      </c>
      <c r="AA171" s="1"/>
      <c r="AB171" s="1"/>
      <c r="AC171" s="8"/>
      <c r="AD171" s="8"/>
      <c r="AE171" s="65"/>
      <c r="AF171" s="65"/>
      <c r="AG171" s="65"/>
      <c r="AH171" s="65"/>
      <c r="AI171" s="3"/>
      <c r="AJ171" s="3"/>
      <c r="AK171" s="3"/>
      <c r="AL171" s="3"/>
      <c r="AM171" s="3"/>
      <c r="AN171" s="3"/>
      <c r="AO171" s="5"/>
      <c r="AP171" s="36"/>
      <c r="AQ171" s="5"/>
      <c r="AR171" s="3"/>
      <c r="AS171" s="9"/>
      <c r="AT171" s="9"/>
      <c r="AU171" s="10"/>
      <c r="AV171" s="6"/>
      <c r="AW171" s="7"/>
      <c r="AX171" s="7"/>
      <c r="AY171" s="10"/>
      <c r="AZ171" s="7"/>
      <c r="BA171" s="7"/>
      <c r="BB171" s="7"/>
      <c r="BC171" s="7"/>
      <c r="BD171" s="9"/>
    </row>
    <row r="172" spans="1:56" ht="44.25" customHeight="1" x14ac:dyDescent="0.25">
      <c r="A172" s="164"/>
      <c r="B172" s="157"/>
      <c r="C172" s="32"/>
      <c r="D172" s="32"/>
      <c r="E172" s="32"/>
      <c r="F172" s="32"/>
      <c r="G172" s="32"/>
      <c r="H172" s="63"/>
      <c r="I172" s="32"/>
      <c r="J172" s="32"/>
      <c r="K172" s="64"/>
      <c r="L172" s="65"/>
      <c r="M172" s="32"/>
      <c r="N172" s="64"/>
      <c r="O172" s="64"/>
      <c r="P172" s="32"/>
      <c r="Q172" s="32"/>
      <c r="R172" s="32"/>
      <c r="S172" s="65"/>
      <c r="T172" s="32"/>
      <c r="U172" s="5" t="s">
        <v>1372</v>
      </c>
      <c r="V172" s="10">
        <v>42426</v>
      </c>
      <c r="W172" s="11">
        <v>11765</v>
      </c>
      <c r="X172" s="5" t="s">
        <v>1310</v>
      </c>
      <c r="Y172" s="38">
        <v>42429</v>
      </c>
      <c r="Z172" s="38">
        <v>46140</v>
      </c>
      <c r="AA172" s="1"/>
      <c r="AB172" s="1"/>
      <c r="AC172" s="8"/>
      <c r="AD172" s="8"/>
      <c r="AE172" s="65"/>
      <c r="AF172" s="65"/>
      <c r="AG172" s="65"/>
      <c r="AH172" s="65"/>
      <c r="AI172" s="3"/>
      <c r="AJ172" s="3"/>
      <c r="AK172" s="3"/>
      <c r="AL172" s="3"/>
      <c r="AM172" s="3"/>
      <c r="AN172" s="3"/>
      <c r="AO172" s="5"/>
      <c r="AP172" s="36"/>
      <c r="AQ172" s="5"/>
      <c r="AR172" s="3"/>
      <c r="AS172" s="9"/>
      <c r="AT172" s="9"/>
      <c r="AU172" s="10"/>
      <c r="AV172" s="6"/>
      <c r="AW172" s="7"/>
      <c r="AX172" s="7"/>
      <c r="AY172" s="10"/>
      <c r="AZ172" s="7"/>
      <c r="BA172" s="7"/>
      <c r="BB172" s="7"/>
      <c r="BC172" s="7"/>
      <c r="BD172" s="9"/>
    </row>
    <row r="173" spans="1:56" ht="44.25" customHeight="1" x14ac:dyDescent="0.25">
      <c r="A173" s="164"/>
      <c r="B173" s="157"/>
      <c r="C173" s="32"/>
      <c r="D173" s="32"/>
      <c r="E173" s="32"/>
      <c r="F173" s="32"/>
      <c r="G173" s="32"/>
      <c r="H173" s="63"/>
      <c r="I173" s="32"/>
      <c r="J173" s="32"/>
      <c r="K173" s="64"/>
      <c r="L173" s="65"/>
      <c r="M173" s="32"/>
      <c r="N173" s="64"/>
      <c r="O173" s="64"/>
      <c r="P173" s="32"/>
      <c r="Q173" s="32"/>
      <c r="R173" s="32"/>
      <c r="S173" s="65"/>
      <c r="T173" s="32"/>
      <c r="U173" s="5" t="s">
        <v>1373</v>
      </c>
      <c r="V173" s="10">
        <v>42473</v>
      </c>
      <c r="W173" s="46" t="s">
        <v>1371</v>
      </c>
      <c r="X173" s="5" t="s">
        <v>1374</v>
      </c>
      <c r="Y173" s="38">
        <v>42489</v>
      </c>
      <c r="Z173" s="38">
        <v>42548</v>
      </c>
      <c r="AA173" s="1"/>
      <c r="AB173" s="1"/>
      <c r="AC173" s="8"/>
      <c r="AD173" s="8"/>
      <c r="AE173" s="65"/>
      <c r="AF173" s="65"/>
      <c r="AG173" s="65"/>
      <c r="AH173" s="65"/>
      <c r="AI173" s="3"/>
      <c r="AJ173" s="3"/>
      <c r="AK173" s="3"/>
      <c r="AL173" s="3"/>
      <c r="AM173" s="3"/>
      <c r="AN173" s="3"/>
      <c r="AO173" s="5"/>
      <c r="AP173" s="36"/>
      <c r="AQ173" s="5"/>
      <c r="AR173" s="3"/>
      <c r="AS173" s="9"/>
      <c r="AT173" s="9"/>
      <c r="AU173" s="10"/>
      <c r="AV173" s="6"/>
      <c r="AW173" s="7"/>
      <c r="AX173" s="7"/>
      <c r="AY173" s="10"/>
      <c r="AZ173" s="7"/>
      <c r="BA173" s="7"/>
      <c r="BB173" s="7"/>
      <c r="BC173" s="7"/>
      <c r="BD173" s="9"/>
    </row>
    <row r="174" spans="1:56" ht="59.25" customHeight="1" x14ac:dyDescent="0.25">
      <c r="A174" s="164" t="s">
        <v>1883</v>
      </c>
      <c r="B174" s="157" t="s">
        <v>576</v>
      </c>
      <c r="C174" s="32" t="s">
        <v>125</v>
      </c>
      <c r="D174" s="32" t="s">
        <v>507</v>
      </c>
      <c r="E174" s="32" t="s">
        <v>287</v>
      </c>
      <c r="F174" s="32" t="s">
        <v>497</v>
      </c>
      <c r="G174" s="32">
        <v>11450</v>
      </c>
      <c r="H174" s="32" t="s">
        <v>491</v>
      </c>
      <c r="I174" s="32" t="s">
        <v>18</v>
      </c>
      <c r="J174" s="32" t="s">
        <v>390</v>
      </c>
      <c r="K174" s="64">
        <v>42076</v>
      </c>
      <c r="L174" s="65">
        <v>244872.75</v>
      </c>
      <c r="M174" s="32" t="s">
        <v>1357</v>
      </c>
      <c r="N174" s="64">
        <v>42076</v>
      </c>
      <c r="O174" s="64">
        <v>42243</v>
      </c>
      <c r="P174" s="32" t="s">
        <v>19</v>
      </c>
      <c r="Q174" s="32" t="s">
        <v>506</v>
      </c>
      <c r="R174" s="32" t="s">
        <v>610</v>
      </c>
      <c r="S174" s="65">
        <v>32500</v>
      </c>
      <c r="T174" s="32">
        <v>44905100</v>
      </c>
      <c r="U174" s="5"/>
      <c r="V174" s="10"/>
      <c r="W174" s="11"/>
      <c r="X174" s="9"/>
      <c r="Y174" s="38"/>
      <c r="Z174" s="38"/>
      <c r="AA174" s="1">
        <v>0</v>
      </c>
      <c r="AB174" s="1">
        <v>0</v>
      </c>
      <c r="AC174" s="8"/>
      <c r="AD174" s="8"/>
      <c r="AE174" s="65">
        <f t="shared" si="17"/>
        <v>244872.75</v>
      </c>
      <c r="AF174" s="65">
        <v>32500</v>
      </c>
      <c r="AG174" s="65">
        <v>27998.400000000001</v>
      </c>
      <c r="AH174" s="65">
        <f t="shared" ref="AH174:AH193" si="18">AF174+AG174</f>
        <v>60498.400000000001</v>
      </c>
      <c r="AI174" s="3"/>
      <c r="AJ174" s="3"/>
      <c r="AK174" s="3"/>
      <c r="AL174" s="3"/>
      <c r="AM174" s="3"/>
      <c r="AN174" s="3"/>
      <c r="AO174" s="5"/>
      <c r="AP174" s="36"/>
      <c r="AQ174" s="5"/>
      <c r="AR174" s="3"/>
      <c r="AS174" s="9" t="s">
        <v>614</v>
      </c>
      <c r="AT174" s="9" t="s">
        <v>615</v>
      </c>
      <c r="AU174" s="10"/>
      <c r="AV174" s="6"/>
      <c r="AW174" s="7"/>
      <c r="AX174" s="7"/>
      <c r="AY174" s="10">
        <v>42094</v>
      </c>
      <c r="AZ174" s="7"/>
      <c r="BA174" s="7" t="s">
        <v>388</v>
      </c>
      <c r="BB174" s="6">
        <v>42228</v>
      </c>
      <c r="BC174" s="7"/>
      <c r="BD174" s="31" t="s">
        <v>1413</v>
      </c>
    </row>
    <row r="175" spans="1:56" ht="59.25" customHeight="1" x14ac:dyDescent="0.25">
      <c r="A175" s="164"/>
      <c r="B175" s="157"/>
      <c r="C175" s="32"/>
      <c r="D175" s="32"/>
      <c r="E175" s="32"/>
      <c r="F175" s="32"/>
      <c r="G175" s="32"/>
      <c r="H175" s="32"/>
      <c r="I175" s="32"/>
      <c r="J175" s="32"/>
      <c r="K175" s="64"/>
      <c r="L175" s="65"/>
      <c r="M175" s="32"/>
      <c r="N175" s="64"/>
      <c r="O175" s="64"/>
      <c r="P175" s="32"/>
      <c r="Q175" s="32"/>
      <c r="R175" s="32"/>
      <c r="S175" s="65"/>
      <c r="T175" s="32"/>
      <c r="U175" s="5" t="s">
        <v>803</v>
      </c>
      <c r="V175" s="10">
        <v>42208</v>
      </c>
      <c r="W175" s="11">
        <v>11606</v>
      </c>
      <c r="X175" s="45" t="s">
        <v>1309</v>
      </c>
      <c r="Y175" s="38">
        <v>42244</v>
      </c>
      <c r="Z175" s="38">
        <v>42393</v>
      </c>
      <c r="AA175" s="1"/>
      <c r="AB175" s="1"/>
      <c r="AC175" s="8"/>
      <c r="AD175" s="8"/>
      <c r="AE175" s="65"/>
      <c r="AF175" s="65"/>
      <c r="AG175" s="65"/>
      <c r="AH175" s="65"/>
      <c r="AI175" s="3"/>
      <c r="AJ175" s="3"/>
      <c r="AK175" s="3"/>
      <c r="AL175" s="3"/>
      <c r="AM175" s="3"/>
      <c r="AN175" s="3"/>
      <c r="AO175" s="5"/>
      <c r="AP175" s="36"/>
      <c r="AQ175" s="5"/>
      <c r="AR175" s="3"/>
      <c r="AS175" s="9"/>
      <c r="AT175" s="9"/>
      <c r="AU175" s="10">
        <v>42214</v>
      </c>
      <c r="AV175" s="6">
        <v>42333</v>
      </c>
      <c r="AW175" s="7"/>
      <c r="AX175" s="7"/>
      <c r="AY175" s="10"/>
      <c r="AZ175" s="7"/>
      <c r="BA175" s="7"/>
      <c r="BB175" s="7"/>
      <c r="BC175" s="7"/>
      <c r="BD175" s="31"/>
    </row>
    <row r="176" spans="1:56" ht="59.25" customHeight="1" x14ac:dyDescent="0.25">
      <c r="A176" s="164"/>
      <c r="B176" s="157"/>
      <c r="C176" s="32"/>
      <c r="D176" s="32"/>
      <c r="E176" s="32"/>
      <c r="F176" s="32"/>
      <c r="G176" s="32"/>
      <c r="H176" s="32"/>
      <c r="I176" s="32"/>
      <c r="J176" s="32"/>
      <c r="K176" s="64"/>
      <c r="L176" s="65"/>
      <c r="M176" s="32"/>
      <c r="N176" s="64"/>
      <c r="O176" s="64"/>
      <c r="P176" s="32"/>
      <c r="Q176" s="32"/>
      <c r="R176" s="32"/>
      <c r="S176" s="65"/>
      <c r="T176" s="32"/>
      <c r="U176" s="5" t="s">
        <v>1312</v>
      </c>
      <c r="V176" s="10">
        <v>42384</v>
      </c>
      <c r="W176" s="11" t="s">
        <v>1314</v>
      </c>
      <c r="X176" s="41" t="s">
        <v>1313</v>
      </c>
      <c r="Y176" s="38" t="s">
        <v>1315</v>
      </c>
      <c r="Z176" s="38">
        <v>42484</v>
      </c>
      <c r="AA176" s="1"/>
      <c r="AB176" s="1"/>
      <c r="AC176" s="8"/>
      <c r="AD176" s="8"/>
      <c r="AE176" s="65"/>
      <c r="AF176" s="65"/>
      <c r="AG176" s="65"/>
      <c r="AH176" s="65"/>
      <c r="AI176" s="3"/>
      <c r="AJ176" s="3"/>
      <c r="AK176" s="3"/>
      <c r="AL176" s="3"/>
      <c r="AM176" s="3"/>
      <c r="AN176" s="3"/>
      <c r="AO176" s="5"/>
      <c r="AP176" s="36"/>
      <c r="AQ176" s="5"/>
      <c r="AR176" s="3"/>
      <c r="AS176" s="9"/>
      <c r="AT176" s="9"/>
      <c r="AU176" s="10">
        <v>42380</v>
      </c>
      <c r="AV176" s="6">
        <v>42484</v>
      </c>
      <c r="AW176" s="7"/>
      <c r="AX176" s="7"/>
      <c r="AY176" s="10"/>
      <c r="AZ176" s="7"/>
      <c r="BA176" s="7"/>
      <c r="BB176" s="7"/>
      <c r="BC176" s="6">
        <v>42380</v>
      </c>
      <c r="BD176" s="31"/>
    </row>
    <row r="177" spans="1:56" ht="59.25" customHeight="1" x14ac:dyDescent="0.25">
      <c r="A177" s="164"/>
      <c r="B177" s="157"/>
      <c r="C177" s="32"/>
      <c r="D177" s="32"/>
      <c r="E177" s="32"/>
      <c r="F177" s="32"/>
      <c r="G177" s="32"/>
      <c r="H177" s="32"/>
      <c r="I177" s="32"/>
      <c r="J177" s="32"/>
      <c r="K177" s="64"/>
      <c r="L177" s="65"/>
      <c r="M177" s="32"/>
      <c r="N177" s="64"/>
      <c r="O177" s="64"/>
      <c r="P177" s="32"/>
      <c r="Q177" s="32"/>
      <c r="R177" s="32"/>
      <c r="S177" s="65"/>
      <c r="T177" s="32"/>
      <c r="U177" s="5" t="s">
        <v>1414</v>
      </c>
      <c r="V177" s="10">
        <v>42482</v>
      </c>
      <c r="W177" s="11" t="s">
        <v>1420</v>
      </c>
      <c r="X177" s="41" t="s">
        <v>1313</v>
      </c>
      <c r="Y177" s="38">
        <v>42484</v>
      </c>
      <c r="Z177" s="38">
        <v>42544</v>
      </c>
      <c r="AA177" s="1"/>
      <c r="AB177" s="1"/>
      <c r="AC177" s="8"/>
      <c r="AD177" s="8"/>
      <c r="AE177" s="65"/>
      <c r="AF177" s="65"/>
      <c r="AG177" s="65"/>
      <c r="AH177" s="65"/>
      <c r="AI177" s="3"/>
      <c r="AJ177" s="3"/>
      <c r="AK177" s="3"/>
      <c r="AL177" s="3"/>
      <c r="AM177" s="3"/>
      <c r="AN177" s="3"/>
      <c r="AO177" s="5"/>
      <c r="AP177" s="36"/>
      <c r="AQ177" s="5"/>
      <c r="AR177" s="3"/>
      <c r="AS177" s="9"/>
      <c r="AT177" s="9"/>
      <c r="AU177" s="10">
        <v>42485</v>
      </c>
      <c r="AV177" s="6">
        <v>42544</v>
      </c>
      <c r="AW177" s="7"/>
      <c r="AX177" s="7"/>
      <c r="AY177" s="10"/>
      <c r="AZ177" s="7"/>
      <c r="BA177" s="7"/>
      <c r="BB177" s="7"/>
      <c r="BC177" s="6"/>
      <c r="BD177" s="31"/>
    </row>
    <row r="178" spans="1:56" ht="59.25" customHeight="1" x14ac:dyDescent="0.25">
      <c r="A178" s="164"/>
      <c r="B178" s="157"/>
      <c r="C178" s="32"/>
      <c r="D178" s="32"/>
      <c r="E178" s="32"/>
      <c r="F178" s="32"/>
      <c r="G178" s="32"/>
      <c r="H178" s="32"/>
      <c r="I178" s="32"/>
      <c r="J178" s="32"/>
      <c r="K178" s="64"/>
      <c r="L178" s="65"/>
      <c r="M178" s="32"/>
      <c r="N178" s="64"/>
      <c r="O178" s="64"/>
      <c r="P178" s="32"/>
      <c r="Q178" s="32"/>
      <c r="R178" s="32"/>
      <c r="S178" s="65"/>
      <c r="T178" s="32"/>
      <c r="U178" s="5" t="s">
        <v>1542</v>
      </c>
      <c r="V178" s="10">
        <v>42543</v>
      </c>
      <c r="W178" s="11">
        <v>11843</v>
      </c>
      <c r="X178" s="41" t="s">
        <v>1313</v>
      </c>
      <c r="Y178" s="38">
        <v>42545</v>
      </c>
      <c r="Z178" s="38">
        <v>42604</v>
      </c>
      <c r="AA178" s="1"/>
      <c r="AB178" s="1"/>
      <c r="AC178" s="8"/>
      <c r="AD178" s="8"/>
      <c r="AE178" s="65"/>
      <c r="AF178" s="65"/>
      <c r="AG178" s="65"/>
      <c r="AH178" s="65"/>
      <c r="AI178" s="3"/>
      <c r="AJ178" s="3"/>
      <c r="AK178" s="3"/>
      <c r="AL178" s="3"/>
      <c r="AM178" s="3"/>
      <c r="AN178" s="3"/>
      <c r="AO178" s="5"/>
      <c r="AP178" s="36"/>
      <c r="AQ178" s="5"/>
      <c r="AR178" s="3"/>
      <c r="AS178" s="9"/>
      <c r="AT178" s="9"/>
      <c r="AU178" s="10">
        <v>42545</v>
      </c>
      <c r="AV178" s="6">
        <v>42574</v>
      </c>
      <c r="AW178" s="7"/>
      <c r="AX178" s="7"/>
      <c r="AY178" s="10"/>
      <c r="AZ178" s="7"/>
      <c r="BA178" s="7"/>
      <c r="BB178" s="7"/>
      <c r="BC178" s="6"/>
      <c r="BD178" s="9"/>
    </row>
    <row r="179" spans="1:56" ht="59.25" customHeight="1" x14ac:dyDescent="0.25">
      <c r="A179" s="164"/>
      <c r="B179" s="157"/>
      <c r="C179" s="32"/>
      <c r="D179" s="32"/>
      <c r="E179" s="32"/>
      <c r="F179" s="32"/>
      <c r="G179" s="32"/>
      <c r="H179" s="32"/>
      <c r="I179" s="32"/>
      <c r="J179" s="32"/>
      <c r="K179" s="64"/>
      <c r="L179" s="65"/>
      <c r="M179" s="32"/>
      <c r="N179" s="64"/>
      <c r="O179" s="64"/>
      <c r="P179" s="32"/>
      <c r="Q179" s="32"/>
      <c r="R179" s="32"/>
      <c r="S179" s="65"/>
      <c r="T179" s="32"/>
      <c r="U179" s="5" t="s">
        <v>1761</v>
      </c>
      <c r="V179" s="10">
        <v>42571</v>
      </c>
      <c r="W179" s="43">
        <v>11881</v>
      </c>
      <c r="X179" s="41" t="s">
        <v>1313</v>
      </c>
      <c r="Y179" s="38">
        <v>42605</v>
      </c>
      <c r="Z179" s="38">
        <v>42664</v>
      </c>
      <c r="AA179" s="1"/>
      <c r="AB179" s="1"/>
      <c r="AC179" s="8"/>
      <c r="AD179" s="8"/>
      <c r="AE179" s="65"/>
      <c r="AF179" s="65"/>
      <c r="AG179" s="65"/>
      <c r="AH179" s="65"/>
      <c r="AI179" s="3"/>
      <c r="AJ179" s="3"/>
      <c r="AK179" s="3"/>
      <c r="AL179" s="3"/>
      <c r="AM179" s="3"/>
      <c r="AN179" s="3"/>
      <c r="AO179" s="5"/>
      <c r="AP179" s="36"/>
      <c r="AQ179" s="5"/>
      <c r="AR179" s="3"/>
      <c r="AS179" s="9"/>
      <c r="AT179" s="9"/>
      <c r="AU179" s="10">
        <v>42575</v>
      </c>
      <c r="AV179" s="6">
        <v>42634</v>
      </c>
      <c r="AW179" s="7"/>
      <c r="AX179" s="7"/>
      <c r="AY179" s="10"/>
      <c r="AZ179" s="7"/>
      <c r="BA179" s="7"/>
      <c r="BB179" s="7"/>
      <c r="BC179" s="6"/>
      <c r="BD179" s="9"/>
    </row>
    <row r="180" spans="1:56" ht="59.25" customHeight="1" x14ac:dyDescent="0.25">
      <c r="A180" s="166" t="s">
        <v>1884</v>
      </c>
      <c r="B180" s="159" t="s">
        <v>524</v>
      </c>
      <c r="C180" s="147" t="s">
        <v>573</v>
      </c>
      <c r="D180" s="147" t="s">
        <v>507</v>
      </c>
      <c r="E180" s="147" t="s">
        <v>287</v>
      </c>
      <c r="F180" s="147" t="s">
        <v>498</v>
      </c>
      <c r="G180" s="147">
        <v>11478</v>
      </c>
      <c r="H180" s="149" t="s">
        <v>492</v>
      </c>
      <c r="I180" s="147" t="s">
        <v>499</v>
      </c>
      <c r="J180" s="147" t="s">
        <v>426</v>
      </c>
      <c r="K180" s="148">
        <v>42095</v>
      </c>
      <c r="L180" s="65">
        <v>307967.95999999996</v>
      </c>
      <c r="M180" s="147" t="s">
        <v>1358</v>
      </c>
      <c r="N180" s="148">
        <v>42101</v>
      </c>
      <c r="O180" s="148">
        <v>42250</v>
      </c>
      <c r="P180" s="147" t="s">
        <v>19</v>
      </c>
      <c r="Q180" s="147" t="s">
        <v>503</v>
      </c>
      <c r="R180" s="147" t="s">
        <v>608</v>
      </c>
      <c r="S180" s="65">
        <v>16666.669999999998</v>
      </c>
      <c r="T180" s="147">
        <v>44905100</v>
      </c>
      <c r="U180" s="5"/>
      <c r="V180" s="10"/>
      <c r="W180" s="11"/>
      <c r="X180" s="41"/>
      <c r="Y180" s="38"/>
      <c r="Z180" s="38"/>
      <c r="AA180" s="1">
        <f>AC180/L180</f>
        <v>0.21118651433740057</v>
      </c>
      <c r="AB180" s="1">
        <f>AD180/L180</f>
        <v>8.0795450279957701E-2</v>
      </c>
      <c r="AC180" s="8">
        <f>SUM(AC181:AC183)</f>
        <v>65038.68</v>
      </c>
      <c r="AD180" s="8">
        <f>SUM(AD181:AD185)</f>
        <v>24882.41</v>
      </c>
      <c r="AE180" s="65">
        <f t="shared" si="17"/>
        <v>348124.23</v>
      </c>
      <c r="AF180" s="65">
        <v>81705.350000000006</v>
      </c>
      <c r="AG180" s="65">
        <v>286855.58</v>
      </c>
      <c r="AH180" s="65">
        <f t="shared" si="18"/>
        <v>368560.93000000005</v>
      </c>
      <c r="AI180" s="3"/>
      <c r="AJ180" s="3"/>
      <c r="AK180" s="3"/>
      <c r="AL180" s="3"/>
      <c r="AM180" s="3"/>
      <c r="AN180" s="3"/>
      <c r="AO180" s="5"/>
      <c r="AP180" s="36"/>
      <c r="AQ180" s="5"/>
      <c r="AR180" s="3"/>
      <c r="AS180" s="9" t="s">
        <v>614</v>
      </c>
      <c r="AT180" s="9" t="s">
        <v>615</v>
      </c>
      <c r="AU180" s="10">
        <v>42101</v>
      </c>
      <c r="AV180" s="6">
        <v>42101</v>
      </c>
      <c r="AW180" s="7"/>
      <c r="AX180" s="7"/>
      <c r="AY180" s="10">
        <v>42101</v>
      </c>
      <c r="AZ180" s="7"/>
      <c r="BA180" s="7" t="s">
        <v>388</v>
      </c>
      <c r="BB180" s="7"/>
      <c r="BC180" s="7"/>
      <c r="BD180" s="9"/>
    </row>
    <row r="181" spans="1:56" ht="59.25" customHeight="1" x14ac:dyDescent="0.25">
      <c r="A181" s="166"/>
      <c r="B181" s="159"/>
      <c r="C181" s="147"/>
      <c r="D181" s="147"/>
      <c r="E181" s="147"/>
      <c r="F181" s="147"/>
      <c r="G181" s="147"/>
      <c r="H181" s="149"/>
      <c r="I181" s="147"/>
      <c r="J181" s="147"/>
      <c r="K181" s="148"/>
      <c r="L181" s="65"/>
      <c r="M181" s="147"/>
      <c r="N181" s="148"/>
      <c r="O181" s="148"/>
      <c r="P181" s="147"/>
      <c r="Q181" s="147"/>
      <c r="R181" s="147"/>
      <c r="S181" s="65"/>
      <c r="T181" s="147"/>
      <c r="U181" s="5" t="s">
        <v>842</v>
      </c>
      <c r="V181" s="10">
        <v>42219</v>
      </c>
      <c r="W181" s="11">
        <v>11625</v>
      </c>
      <c r="X181" s="5" t="s">
        <v>1316</v>
      </c>
      <c r="Y181" s="38">
        <v>42250</v>
      </c>
      <c r="Z181" s="38">
        <v>42400</v>
      </c>
      <c r="AA181" s="1"/>
      <c r="AB181" s="1"/>
      <c r="AC181" s="8"/>
      <c r="AD181" s="8"/>
      <c r="AE181" s="65"/>
      <c r="AF181" s="65"/>
      <c r="AG181" s="65"/>
      <c r="AH181" s="65"/>
      <c r="AI181" s="3"/>
      <c r="AJ181" s="3"/>
      <c r="AK181" s="3"/>
      <c r="AL181" s="3"/>
      <c r="AM181" s="3"/>
      <c r="AN181" s="3"/>
      <c r="AO181" s="5"/>
      <c r="AP181" s="36"/>
      <c r="AQ181" s="5"/>
      <c r="AR181" s="3"/>
      <c r="AS181" s="9"/>
      <c r="AT181" s="9"/>
      <c r="AU181" s="10">
        <v>42221</v>
      </c>
      <c r="AV181" s="6">
        <v>42340</v>
      </c>
      <c r="AW181" s="7"/>
      <c r="AX181" s="7"/>
      <c r="AY181" s="10"/>
      <c r="AZ181" s="7"/>
      <c r="BA181" s="7"/>
      <c r="BB181" s="7"/>
      <c r="BC181" s="7"/>
      <c r="BD181" s="9"/>
    </row>
    <row r="182" spans="1:56" ht="59.25" customHeight="1" x14ac:dyDescent="0.25">
      <c r="A182" s="166"/>
      <c r="B182" s="159"/>
      <c r="C182" s="147"/>
      <c r="D182" s="147"/>
      <c r="E182" s="147"/>
      <c r="F182" s="147"/>
      <c r="G182" s="147"/>
      <c r="H182" s="149"/>
      <c r="I182" s="147"/>
      <c r="J182" s="147"/>
      <c r="K182" s="148"/>
      <c r="L182" s="65"/>
      <c r="M182" s="147"/>
      <c r="N182" s="148"/>
      <c r="O182" s="148"/>
      <c r="P182" s="147"/>
      <c r="Q182" s="147"/>
      <c r="R182" s="147"/>
      <c r="S182" s="65"/>
      <c r="T182" s="147"/>
      <c r="U182" s="5" t="s">
        <v>845</v>
      </c>
      <c r="V182" s="10">
        <v>42275</v>
      </c>
      <c r="W182" s="11">
        <v>11652</v>
      </c>
      <c r="X182" s="5" t="s">
        <v>1306</v>
      </c>
      <c r="Y182" s="38"/>
      <c r="Z182" s="38"/>
      <c r="AA182" s="1"/>
      <c r="AB182" s="1"/>
      <c r="AC182" s="8"/>
      <c r="AD182" s="8">
        <v>24882.41</v>
      </c>
      <c r="AE182" s="65"/>
      <c r="AF182" s="65"/>
      <c r="AG182" s="65"/>
      <c r="AH182" s="65"/>
      <c r="AI182" s="3"/>
      <c r="AJ182" s="3"/>
      <c r="AK182" s="3"/>
      <c r="AL182" s="3"/>
      <c r="AM182" s="3"/>
      <c r="AN182" s="3"/>
      <c r="AO182" s="5"/>
      <c r="AP182" s="36"/>
      <c r="AQ182" s="5"/>
      <c r="AR182" s="3"/>
      <c r="AS182" s="9"/>
      <c r="AT182" s="9"/>
      <c r="AU182" s="10"/>
      <c r="AV182" s="6"/>
      <c r="AW182" s="7"/>
      <c r="AX182" s="7"/>
      <c r="AY182" s="10"/>
      <c r="AZ182" s="7"/>
      <c r="BA182" s="7"/>
      <c r="BB182" s="7"/>
      <c r="BC182" s="7"/>
      <c r="BD182" s="9"/>
    </row>
    <row r="183" spans="1:56" ht="59.25" customHeight="1" x14ac:dyDescent="0.25">
      <c r="A183" s="166"/>
      <c r="B183" s="159"/>
      <c r="C183" s="147"/>
      <c r="D183" s="147"/>
      <c r="E183" s="147"/>
      <c r="F183" s="147"/>
      <c r="G183" s="147"/>
      <c r="H183" s="149"/>
      <c r="I183" s="147"/>
      <c r="J183" s="147"/>
      <c r="K183" s="148"/>
      <c r="L183" s="65"/>
      <c r="M183" s="147"/>
      <c r="N183" s="148"/>
      <c r="O183" s="148"/>
      <c r="P183" s="147"/>
      <c r="Q183" s="147"/>
      <c r="R183" s="147"/>
      <c r="S183" s="65"/>
      <c r="T183" s="147"/>
      <c r="U183" s="5" t="s">
        <v>846</v>
      </c>
      <c r="V183" s="10">
        <v>42276</v>
      </c>
      <c r="W183" s="11">
        <v>11653</v>
      </c>
      <c r="X183" s="5" t="s">
        <v>1306</v>
      </c>
      <c r="Y183" s="38">
        <v>42401</v>
      </c>
      <c r="Z183" s="38">
        <v>42550</v>
      </c>
      <c r="AA183" s="1"/>
      <c r="AB183" s="1"/>
      <c r="AC183" s="8">
        <v>65038.68</v>
      </c>
      <c r="AD183" s="8"/>
      <c r="AE183" s="65"/>
      <c r="AF183" s="65"/>
      <c r="AG183" s="65"/>
      <c r="AH183" s="65"/>
      <c r="AI183" s="3"/>
      <c r="AJ183" s="3"/>
      <c r="AK183" s="3"/>
      <c r="AL183" s="3"/>
      <c r="AM183" s="3"/>
      <c r="AN183" s="3"/>
      <c r="AO183" s="5"/>
      <c r="AP183" s="36"/>
      <c r="AQ183" s="5"/>
      <c r="AR183" s="3"/>
      <c r="AS183" s="9"/>
      <c r="AT183" s="9"/>
      <c r="AU183" s="10">
        <v>42341</v>
      </c>
      <c r="AV183" s="6">
        <v>42460</v>
      </c>
      <c r="AW183" s="7"/>
      <c r="AX183" s="7"/>
      <c r="AY183" s="10"/>
      <c r="AZ183" s="7"/>
      <c r="BA183" s="7"/>
      <c r="BB183" s="7"/>
      <c r="BC183" s="7"/>
      <c r="BD183" s="9"/>
    </row>
    <row r="184" spans="1:56" ht="59.25" customHeight="1" x14ac:dyDescent="0.25">
      <c r="A184" s="166"/>
      <c r="B184" s="159"/>
      <c r="C184" s="147"/>
      <c r="D184" s="147"/>
      <c r="E184" s="147"/>
      <c r="F184" s="147"/>
      <c r="G184" s="147"/>
      <c r="H184" s="149"/>
      <c r="I184" s="147"/>
      <c r="J184" s="147"/>
      <c r="K184" s="148"/>
      <c r="L184" s="65"/>
      <c r="M184" s="147"/>
      <c r="N184" s="148"/>
      <c r="O184" s="148"/>
      <c r="P184" s="147"/>
      <c r="Q184" s="147"/>
      <c r="R184" s="147"/>
      <c r="S184" s="65"/>
      <c r="T184" s="147"/>
      <c r="U184" s="5" t="s">
        <v>1493</v>
      </c>
      <c r="V184" s="10">
        <v>42283</v>
      </c>
      <c r="W184" s="11"/>
      <c r="X184" s="41" t="s">
        <v>1664</v>
      </c>
      <c r="Y184" s="38"/>
      <c r="Z184" s="38"/>
      <c r="AA184" s="1"/>
      <c r="AB184" s="1"/>
      <c r="AC184" s="8">
        <v>20436.7</v>
      </c>
      <c r="AD184" s="8"/>
      <c r="AE184" s="65"/>
      <c r="AF184" s="65"/>
      <c r="AG184" s="65"/>
      <c r="AH184" s="65"/>
      <c r="AI184" s="3"/>
      <c r="AJ184" s="3"/>
      <c r="AK184" s="3"/>
      <c r="AL184" s="3"/>
      <c r="AM184" s="3"/>
      <c r="AN184" s="3"/>
      <c r="AO184" s="5"/>
      <c r="AP184" s="36"/>
      <c r="AQ184" s="5"/>
      <c r="AR184" s="3"/>
      <c r="AS184" s="9"/>
      <c r="AT184" s="9"/>
      <c r="AU184" s="10"/>
      <c r="AV184" s="6"/>
      <c r="AW184" s="7"/>
      <c r="AX184" s="7"/>
      <c r="AY184" s="10"/>
      <c r="AZ184" s="7"/>
      <c r="BA184" s="7"/>
      <c r="BB184" s="7"/>
      <c r="BC184" s="7"/>
      <c r="BD184" s="9"/>
    </row>
    <row r="185" spans="1:56" ht="59.25" customHeight="1" x14ac:dyDescent="0.25">
      <c r="A185" s="166"/>
      <c r="B185" s="159"/>
      <c r="C185" s="147"/>
      <c r="D185" s="147"/>
      <c r="E185" s="147"/>
      <c r="F185" s="147"/>
      <c r="G185" s="147"/>
      <c r="H185" s="149"/>
      <c r="I185" s="147"/>
      <c r="J185" s="147"/>
      <c r="K185" s="148"/>
      <c r="L185" s="65"/>
      <c r="M185" s="147"/>
      <c r="N185" s="148"/>
      <c r="O185" s="148"/>
      <c r="P185" s="147"/>
      <c r="Q185" s="147"/>
      <c r="R185" s="147"/>
      <c r="S185" s="65"/>
      <c r="T185" s="147"/>
      <c r="U185" s="5" t="s">
        <v>954</v>
      </c>
      <c r="V185" s="10">
        <v>42341</v>
      </c>
      <c r="W185" s="11">
        <v>11718</v>
      </c>
      <c r="X185" s="5" t="s">
        <v>1306</v>
      </c>
      <c r="Y185" s="38">
        <v>42401</v>
      </c>
      <c r="Z185" s="38">
        <v>42550</v>
      </c>
      <c r="AA185" s="1"/>
      <c r="AB185" s="1"/>
      <c r="AC185" s="8"/>
      <c r="AD185" s="8"/>
      <c r="AE185" s="65"/>
      <c r="AF185" s="65"/>
      <c r="AG185" s="65"/>
      <c r="AH185" s="65"/>
      <c r="AI185" s="3"/>
      <c r="AJ185" s="3"/>
      <c r="AK185" s="3"/>
      <c r="AL185" s="3"/>
      <c r="AM185" s="3"/>
      <c r="AN185" s="3"/>
      <c r="AO185" s="5"/>
      <c r="AP185" s="36"/>
      <c r="AQ185" s="5"/>
      <c r="AR185" s="3"/>
      <c r="AS185" s="9"/>
      <c r="AT185" s="9"/>
      <c r="AU185" s="10">
        <v>42341</v>
      </c>
      <c r="AV185" s="6">
        <v>42460</v>
      </c>
      <c r="AW185" s="7"/>
      <c r="AX185" s="7"/>
      <c r="AY185" s="10"/>
      <c r="AZ185" s="7"/>
      <c r="BA185" s="7"/>
      <c r="BB185" s="7"/>
      <c r="BC185" s="7"/>
      <c r="BD185" s="9"/>
    </row>
    <row r="186" spans="1:56" ht="59.25" customHeight="1" x14ac:dyDescent="0.25">
      <c r="A186" s="167" t="s">
        <v>1885</v>
      </c>
      <c r="B186" s="160"/>
      <c r="C186" s="51" t="s">
        <v>524</v>
      </c>
      <c r="D186" s="51" t="s">
        <v>1360</v>
      </c>
      <c r="E186" s="51"/>
      <c r="F186" s="51" t="s">
        <v>1227</v>
      </c>
      <c r="G186" s="51" t="s">
        <v>699</v>
      </c>
      <c r="H186" s="150" t="s">
        <v>1105</v>
      </c>
      <c r="I186" s="51" t="s">
        <v>1228</v>
      </c>
      <c r="J186" s="51" t="s">
        <v>1089</v>
      </c>
      <c r="K186" s="38">
        <v>42101</v>
      </c>
      <c r="L186" s="8">
        <v>639883.96</v>
      </c>
      <c r="M186" s="51" t="s">
        <v>1358</v>
      </c>
      <c r="N186" s="38">
        <v>42101</v>
      </c>
      <c r="O186" s="38"/>
      <c r="P186" s="51" t="s">
        <v>513</v>
      </c>
      <c r="Q186" s="51"/>
      <c r="R186" s="51"/>
      <c r="S186" s="8"/>
      <c r="T186" s="51" t="s">
        <v>517</v>
      </c>
      <c r="U186" s="5"/>
      <c r="V186" s="10"/>
      <c r="W186" s="11"/>
      <c r="X186" s="41"/>
      <c r="Y186" s="38"/>
      <c r="Z186" s="38"/>
      <c r="AA186" s="1"/>
      <c r="AB186" s="1"/>
      <c r="AC186" s="8"/>
      <c r="AD186" s="8"/>
      <c r="AE186" s="8">
        <f t="shared" ref="AE186" si="19">L186-AD186+AC186</f>
        <v>639883.96</v>
      </c>
      <c r="AF186" s="8">
        <v>240402.91</v>
      </c>
      <c r="AG186" s="8">
        <v>380070.86</v>
      </c>
      <c r="AH186" s="8">
        <f t="shared" ref="AH186" si="20">AF186+AG186</f>
        <v>620473.77</v>
      </c>
      <c r="AI186" s="3"/>
      <c r="AJ186" s="3"/>
      <c r="AK186" s="3"/>
      <c r="AL186" s="3"/>
      <c r="AM186" s="3"/>
      <c r="AN186" s="3"/>
      <c r="AO186" s="5"/>
      <c r="AP186" s="36"/>
      <c r="AQ186" s="5"/>
      <c r="AR186" s="3"/>
      <c r="AS186" s="9"/>
      <c r="AT186" s="9"/>
      <c r="AU186" s="10"/>
      <c r="AV186" s="6"/>
      <c r="AW186" s="7"/>
      <c r="AX186" s="7"/>
      <c r="AY186" s="10"/>
      <c r="AZ186" s="7"/>
      <c r="BA186" s="7"/>
      <c r="BB186" s="7"/>
      <c r="BC186" s="7"/>
      <c r="BD186" s="9"/>
    </row>
    <row r="187" spans="1:56" ht="59.25" customHeight="1" x14ac:dyDescent="0.25">
      <c r="A187" s="164" t="s">
        <v>1886</v>
      </c>
      <c r="B187" s="157" t="s">
        <v>575</v>
      </c>
      <c r="C187" s="32" t="s">
        <v>574</v>
      </c>
      <c r="D187" s="32" t="s">
        <v>507</v>
      </c>
      <c r="E187" s="32" t="s">
        <v>287</v>
      </c>
      <c r="F187" s="32" t="s">
        <v>611</v>
      </c>
      <c r="G187" s="32">
        <v>11478</v>
      </c>
      <c r="H187" s="63" t="s">
        <v>493</v>
      </c>
      <c r="I187" s="32" t="s">
        <v>500</v>
      </c>
      <c r="J187" s="32" t="s">
        <v>426</v>
      </c>
      <c r="K187" s="64">
        <v>42103</v>
      </c>
      <c r="L187" s="65">
        <v>822016.97</v>
      </c>
      <c r="M187" s="32" t="s">
        <v>1361</v>
      </c>
      <c r="N187" s="64">
        <v>42107</v>
      </c>
      <c r="O187" s="64">
        <v>42406</v>
      </c>
      <c r="P187" s="32" t="s">
        <v>19</v>
      </c>
      <c r="Q187" s="32" t="s">
        <v>612</v>
      </c>
      <c r="R187" s="32" t="s">
        <v>608</v>
      </c>
      <c r="S187" s="65">
        <v>41666.67</v>
      </c>
      <c r="T187" s="32">
        <v>44905100</v>
      </c>
      <c r="U187" s="5"/>
      <c r="V187" s="10"/>
      <c r="W187" s="11"/>
      <c r="X187" s="9"/>
      <c r="Y187" s="38"/>
      <c r="Z187" s="38"/>
      <c r="AA187" s="1">
        <f>AC187/L187</f>
        <v>8.6117066415307711E-2</v>
      </c>
      <c r="AB187" s="1">
        <f>AD187/L187</f>
        <v>0.13288326638804063</v>
      </c>
      <c r="AC187" s="8">
        <f>SUM(AC188:AC190)</f>
        <v>70789.69</v>
      </c>
      <c r="AD187" s="8">
        <f>SUM(AD188:AD190)</f>
        <v>109232.3</v>
      </c>
      <c r="AE187" s="65">
        <f t="shared" si="17"/>
        <v>783574.35999999987</v>
      </c>
      <c r="AF187" s="65">
        <v>712783.57</v>
      </c>
      <c r="AG187" s="65">
        <v>130911.23</v>
      </c>
      <c r="AH187" s="65">
        <f t="shared" si="18"/>
        <v>843694.79999999993</v>
      </c>
      <c r="AI187" s="3"/>
      <c r="AJ187" s="3"/>
      <c r="AK187" s="3"/>
      <c r="AL187" s="3"/>
      <c r="AM187" s="3"/>
      <c r="AN187" s="3"/>
      <c r="AO187" s="5"/>
      <c r="AP187" s="36"/>
      <c r="AQ187" s="5"/>
      <c r="AR187" s="3"/>
      <c r="AS187" s="9" t="s">
        <v>614</v>
      </c>
      <c r="AT187" s="9" t="s">
        <v>615</v>
      </c>
      <c r="AU187" s="10">
        <v>42107</v>
      </c>
      <c r="AV187" s="6">
        <v>42226</v>
      </c>
      <c r="AW187" s="7"/>
      <c r="AX187" s="7"/>
      <c r="AY187" s="10">
        <v>42107</v>
      </c>
      <c r="AZ187" s="7"/>
      <c r="BA187" s="7" t="s">
        <v>388</v>
      </c>
      <c r="BB187" s="7"/>
      <c r="BC187" s="7"/>
      <c r="BD187" s="9"/>
    </row>
    <row r="188" spans="1:56" ht="39" customHeight="1" x14ac:dyDescent="0.25">
      <c r="A188" s="164"/>
      <c r="B188" s="157"/>
      <c r="C188" s="32"/>
      <c r="D188" s="32"/>
      <c r="E188" s="32"/>
      <c r="F188" s="32"/>
      <c r="G188" s="32"/>
      <c r="H188" s="63"/>
      <c r="I188" s="32"/>
      <c r="J188" s="32"/>
      <c r="K188" s="64"/>
      <c r="L188" s="65"/>
      <c r="M188" s="32"/>
      <c r="N188" s="64"/>
      <c r="O188" s="64"/>
      <c r="P188" s="32"/>
      <c r="Q188" s="32"/>
      <c r="R188" s="32"/>
      <c r="S188" s="65"/>
      <c r="T188" s="32"/>
      <c r="U188" s="5" t="s">
        <v>843</v>
      </c>
      <c r="V188" s="10">
        <v>42223</v>
      </c>
      <c r="W188" s="11" t="s">
        <v>1362</v>
      </c>
      <c r="X188" s="5" t="s">
        <v>1317</v>
      </c>
      <c r="Y188" s="38"/>
      <c r="Z188" s="38"/>
      <c r="AA188" s="1"/>
      <c r="AB188" s="1"/>
      <c r="AC188" s="8"/>
      <c r="AD188" s="8"/>
      <c r="AE188" s="65"/>
      <c r="AF188" s="65"/>
      <c r="AG188" s="65"/>
      <c r="AH188" s="65"/>
      <c r="AI188" s="3"/>
      <c r="AJ188" s="3"/>
      <c r="AK188" s="3"/>
      <c r="AL188" s="3"/>
      <c r="AM188" s="3"/>
      <c r="AN188" s="3"/>
      <c r="AO188" s="5"/>
      <c r="AP188" s="36"/>
      <c r="AQ188" s="5"/>
      <c r="AR188" s="3"/>
      <c r="AS188" s="9"/>
      <c r="AT188" s="9"/>
      <c r="AU188" s="10">
        <v>42227</v>
      </c>
      <c r="AV188" s="6">
        <v>42346</v>
      </c>
      <c r="AW188" s="7"/>
      <c r="AX188" s="7"/>
      <c r="AY188" s="10"/>
      <c r="AZ188" s="7"/>
      <c r="BA188" s="7"/>
      <c r="BB188" s="7"/>
      <c r="BC188" s="7"/>
      <c r="BD188" s="9"/>
    </row>
    <row r="189" spans="1:56" ht="39" customHeight="1" x14ac:dyDescent="0.25">
      <c r="A189" s="164"/>
      <c r="B189" s="157"/>
      <c r="C189" s="32"/>
      <c r="D189" s="32"/>
      <c r="E189" s="32"/>
      <c r="F189" s="32"/>
      <c r="G189" s="32"/>
      <c r="H189" s="63"/>
      <c r="I189" s="32"/>
      <c r="J189" s="32"/>
      <c r="K189" s="64"/>
      <c r="L189" s="65"/>
      <c r="M189" s="32"/>
      <c r="N189" s="64"/>
      <c r="O189" s="64"/>
      <c r="P189" s="32"/>
      <c r="Q189" s="32"/>
      <c r="R189" s="32"/>
      <c r="S189" s="65"/>
      <c r="T189" s="32"/>
      <c r="U189" s="5" t="s">
        <v>935</v>
      </c>
      <c r="V189" s="10">
        <v>42342</v>
      </c>
      <c r="W189" s="11">
        <v>11705</v>
      </c>
      <c r="X189" s="5" t="s">
        <v>1306</v>
      </c>
      <c r="Y189" s="38"/>
      <c r="Z189" s="38"/>
      <c r="AA189" s="1"/>
      <c r="AB189" s="1"/>
      <c r="AC189" s="8"/>
      <c r="AD189" s="8">
        <v>109232.3</v>
      </c>
      <c r="AE189" s="65"/>
      <c r="AF189" s="65"/>
      <c r="AG189" s="65"/>
      <c r="AH189" s="65"/>
      <c r="AI189" s="3"/>
      <c r="AJ189" s="3"/>
      <c r="AK189" s="3"/>
      <c r="AL189" s="3"/>
      <c r="AM189" s="3"/>
      <c r="AN189" s="3"/>
      <c r="AO189" s="5"/>
      <c r="AP189" s="36"/>
      <c r="AQ189" s="5"/>
      <c r="AR189" s="3"/>
      <c r="AS189" s="9"/>
      <c r="AT189" s="9"/>
      <c r="AU189" s="10"/>
      <c r="AV189" s="6"/>
      <c r="AW189" s="7"/>
      <c r="AX189" s="7"/>
      <c r="AY189" s="10"/>
      <c r="AZ189" s="7"/>
      <c r="BA189" s="7"/>
      <c r="BB189" s="7"/>
      <c r="BC189" s="7"/>
      <c r="BD189" s="9"/>
    </row>
    <row r="190" spans="1:56" ht="39" customHeight="1" x14ac:dyDescent="0.25">
      <c r="A190" s="164"/>
      <c r="B190" s="157"/>
      <c r="C190" s="32"/>
      <c r="D190" s="32"/>
      <c r="E190" s="32"/>
      <c r="F190" s="32"/>
      <c r="G190" s="32"/>
      <c r="H190" s="63"/>
      <c r="I190" s="32"/>
      <c r="J190" s="32"/>
      <c r="K190" s="64"/>
      <c r="L190" s="65"/>
      <c r="M190" s="32"/>
      <c r="N190" s="64"/>
      <c r="O190" s="64"/>
      <c r="P190" s="32"/>
      <c r="Q190" s="32"/>
      <c r="R190" s="32"/>
      <c r="S190" s="65"/>
      <c r="T190" s="32"/>
      <c r="U190" s="5" t="s">
        <v>936</v>
      </c>
      <c r="V190" s="10">
        <v>42346</v>
      </c>
      <c r="W190" s="11">
        <v>11707</v>
      </c>
      <c r="X190" s="5" t="s">
        <v>1318</v>
      </c>
      <c r="Y190" s="38"/>
      <c r="Z190" s="38"/>
      <c r="AA190" s="1"/>
      <c r="AB190" s="1"/>
      <c r="AC190" s="8">
        <v>70789.69</v>
      </c>
      <c r="AD190" s="8"/>
      <c r="AE190" s="65"/>
      <c r="AF190" s="65"/>
      <c r="AG190" s="65"/>
      <c r="AH190" s="65"/>
      <c r="AI190" s="3"/>
      <c r="AJ190" s="3"/>
      <c r="AK190" s="3"/>
      <c r="AL190" s="3"/>
      <c r="AM190" s="3"/>
      <c r="AN190" s="3"/>
      <c r="AO190" s="5"/>
      <c r="AP190" s="36"/>
      <c r="AQ190" s="5"/>
      <c r="AR190" s="3"/>
      <c r="AS190" s="9"/>
      <c r="AT190" s="9"/>
      <c r="AU190" s="10">
        <v>42347</v>
      </c>
      <c r="AV190" s="6">
        <v>42364</v>
      </c>
      <c r="AW190" s="7"/>
      <c r="AX190" s="7"/>
      <c r="AY190" s="10"/>
      <c r="AZ190" s="7"/>
      <c r="BA190" s="7"/>
      <c r="BB190" s="7"/>
      <c r="BC190" s="7"/>
      <c r="BD190" s="9"/>
    </row>
    <row r="191" spans="1:56" ht="39" customHeight="1" x14ac:dyDescent="0.25">
      <c r="A191" s="164"/>
      <c r="B191" s="157"/>
      <c r="C191" s="32"/>
      <c r="D191" s="32"/>
      <c r="E191" s="32"/>
      <c r="F191" s="32"/>
      <c r="G191" s="32"/>
      <c r="H191" s="63"/>
      <c r="I191" s="32"/>
      <c r="J191" s="32"/>
      <c r="K191" s="64"/>
      <c r="L191" s="65"/>
      <c r="M191" s="32"/>
      <c r="N191" s="64"/>
      <c r="O191" s="64"/>
      <c r="P191" s="32"/>
      <c r="Q191" s="32"/>
      <c r="R191" s="32"/>
      <c r="S191" s="65"/>
      <c r="T191" s="32"/>
      <c r="U191" s="5" t="s">
        <v>1493</v>
      </c>
      <c r="V191" s="10">
        <v>42340</v>
      </c>
      <c r="W191" s="11"/>
      <c r="X191" s="5" t="s">
        <v>1702</v>
      </c>
      <c r="Y191" s="38"/>
      <c r="Z191" s="38"/>
      <c r="AA191" s="1"/>
      <c r="AB191" s="1"/>
      <c r="AC191" s="8">
        <v>60121.7</v>
      </c>
      <c r="AD191" s="8"/>
      <c r="AE191" s="65"/>
      <c r="AF191" s="65"/>
      <c r="AG191" s="65"/>
      <c r="AH191" s="65"/>
      <c r="AI191" s="3"/>
      <c r="AJ191" s="3"/>
      <c r="AK191" s="3"/>
      <c r="AL191" s="3"/>
      <c r="AM191" s="3"/>
      <c r="AN191" s="3"/>
      <c r="AO191" s="5"/>
      <c r="AP191" s="36"/>
      <c r="AQ191" s="5"/>
      <c r="AR191" s="3"/>
      <c r="AS191" s="9"/>
      <c r="AT191" s="9"/>
      <c r="AU191" s="10"/>
      <c r="AV191" s="6"/>
      <c r="AW191" s="7"/>
      <c r="AX191" s="7"/>
      <c r="AY191" s="10"/>
      <c r="AZ191" s="7"/>
      <c r="BA191" s="7"/>
      <c r="BB191" s="7"/>
      <c r="BC191" s="7"/>
      <c r="BD191" s="9"/>
    </row>
    <row r="192" spans="1:56" ht="39" customHeight="1" x14ac:dyDescent="0.25">
      <c r="A192" s="164"/>
      <c r="B192" s="157"/>
      <c r="C192" s="32"/>
      <c r="D192" s="32"/>
      <c r="E192" s="32"/>
      <c r="F192" s="32"/>
      <c r="G192" s="32"/>
      <c r="H192" s="63"/>
      <c r="I192" s="32"/>
      <c r="J192" s="32"/>
      <c r="K192" s="64"/>
      <c r="L192" s="65"/>
      <c r="M192" s="32"/>
      <c r="N192" s="64"/>
      <c r="O192" s="64"/>
      <c r="P192" s="32"/>
      <c r="Q192" s="32"/>
      <c r="R192" s="32"/>
      <c r="S192" s="65"/>
      <c r="T192" s="32"/>
      <c r="U192" s="5" t="s">
        <v>990</v>
      </c>
      <c r="V192" s="10">
        <v>42376</v>
      </c>
      <c r="W192" s="11">
        <v>11750</v>
      </c>
      <c r="X192" s="5" t="s">
        <v>1317</v>
      </c>
      <c r="Y192" s="38">
        <v>42407</v>
      </c>
      <c r="Z192" s="38">
        <v>42436</v>
      </c>
      <c r="AA192" s="1"/>
      <c r="AB192" s="1"/>
      <c r="AC192" s="8"/>
      <c r="AD192" s="8"/>
      <c r="AE192" s="65"/>
      <c r="AF192" s="65"/>
      <c r="AG192" s="65"/>
      <c r="AH192" s="65"/>
      <c r="AI192" s="3"/>
      <c r="AJ192" s="3"/>
      <c r="AK192" s="3"/>
      <c r="AL192" s="3"/>
      <c r="AM192" s="3"/>
      <c r="AN192" s="3"/>
      <c r="AO192" s="5"/>
      <c r="AP192" s="36"/>
      <c r="AQ192" s="5"/>
      <c r="AR192" s="3"/>
      <c r="AS192" s="9"/>
      <c r="AT192" s="9"/>
      <c r="AU192" s="10"/>
      <c r="AV192" s="6"/>
      <c r="AW192" s="7"/>
      <c r="AX192" s="7"/>
      <c r="AY192" s="10"/>
      <c r="AZ192" s="7"/>
      <c r="BA192" s="7"/>
      <c r="BB192" s="7"/>
      <c r="BC192" s="7"/>
      <c r="BD192" s="9"/>
    </row>
    <row r="193" spans="1:56" ht="59.25" customHeight="1" x14ac:dyDescent="0.25">
      <c r="A193" s="164" t="s">
        <v>1887</v>
      </c>
      <c r="B193" s="157" t="s">
        <v>577</v>
      </c>
      <c r="C193" s="32" t="s">
        <v>30</v>
      </c>
      <c r="D193" s="32" t="s">
        <v>507</v>
      </c>
      <c r="E193" s="32" t="s">
        <v>287</v>
      </c>
      <c r="F193" s="32" t="s">
        <v>501</v>
      </c>
      <c r="G193" s="32">
        <v>11456</v>
      </c>
      <c r="H193" s="32" t="s">
        <v>494</v>
      </c>
      <c r="I193" s="32" t="s">
        <v>18</v>
      </c>
      <c r="J193" s="32" t="s">
        <v>390</v>
      </c>
      <c r="K193" s="64">
        <v>42108</v>
      </c>
      <c r="L193" s="65">
        <v>282325.19</v>
      </c>
      <c r="M193" s="32" t="s">
        <v>1359</v>
      </c>
      <c r="N193" s="64">
        <v>42108</v>
      </c>
      <c r="O193" s="64">
        <v>42319</v>
      </c>
      <c r="P193" s="32" t="s">
        <v>19</v>
      </c>
      <c r="Q193" s="32" t="s">
        <v>502</v>
      </c>
      <c r="R193" s="32" t="s">
        <v>610</v>
      </c>
      <c r="S193" s="65">
        <v>36562.5</v>
      </c>
      <c r="T193" s="32">
        <v>44905100</v>
      </c>
      <c r="U193" s="5"/>
      <c r="V193" s="10"/>
      <c r="W193" s="11"/>
      <c r="X193" s="9"/>
      <c r="Y193" s="38"/>
      <c r="Z193" s="38"/>
      <c r="AA193" s="1">
        <f>AC193/L193</f>
        <v>0</v>
      </c>
      <c r="AB193" s="1">
        <f>AD193/L193</f>
        <v>5.55756997808095E-2</v>
      </c>
      <c r="AC193" s="8">
        <f>SUM(AC194)</f>
        <v>0</v>
      </c>
      <c r="AD193" s="8">
        <f>SUM(AD194)</f>
        <v>15690.42</v>
      </c>
      <c r="AE193" s="65">
        <f>L193-AD193+AC193</f>
        <v>266634.77</v>
      </c>
      <c r="AF193" s="65">
        <v>133089.99</v>
      </c>
      <c r="AG193" s="65">
        <v>0</v>
      </c>
      <c r="AH193" s="65">
        <f t="shared" si="18"/>
        <v>133089.99</v>
      </c>
      <c r="AI193" s="3"/>
      <c r="AJ193" s="3"/>
      <c r="AK193" s="3"/>
      <c r="AL193" s="3"/>
      <c r="AM193" s="3"/>
      <c r="AN193" s="3"/>
      <c r="AO193" s="5"/>
      <c r="AP193" s="36"/>
      <c r="AQ193" s="5"/>
      <c r="AR193" s="3"/>
      <c r="AS193" s="9" t="s">
        <v>614</v>
      </c>
      <c r="AT193" s="9" t="s">
        <v>615</v>
      </c>
      <c r="AU193" s="10"/>
      <c r="AV193" s="6"/>
      <c r="AW193" s="7"/>
      <c r="AX193" s="7"/>
      <c r="AY193" s="10">
        <v>42170</v>
      </c>
      <c r="AZ193" s="7"/>
      <c r="BA193" s="7" t="s">
        <v>388</v>
      </c>
      <c r="BB193" s="7"/>
      <c r="BC193" s="7"/>
      <c r="BD193" s="9"/>
    </row>
    <row r="194" spans="1:56" ht="59.25" customHeight="1" x14ac:dyDescent="0.25">
      <c r="A194" s="164"/>
      <c r="B194" s="157"/>
      <c r="C194" s="32"/>
      <c r="D194" s="32"/>
      <c r="E194" s="32"/>
      <c r="F194" s="32"/>
      <c r="G194" s="32"/>
      <c r="H194" s="32"/>
      <c r="I194" s="32"/>
      <c r="J194" s="32"/>
      <c r="K194" s="64"/>
      <c r="L194" s="65"/>
      <c r="M194" s="32"/>
      <c r="N194" s="64"/>
      <c r="O194" s="64"/>
      <c r="P194" s="32"/>
      <c r="Q194" s="32"/>
      <c r="R194" s="32"/>
      <c r="S194" s="65"/>
      <c r="T194" s="32"/>
      <c r="U194" s="5" t="s">
        <v>756</v>
      </c>
      <c r="V194" s="10">
        <v>42180</v>
      </c>
      <c r="W194" s="11" t="s">
        <v>759</v>
      </c>
      <c r="X194" s="5" t="s">
        <v>1424</v>
      </c>
      <c r="Y194" s="38"/>
      <c r="Z194" s="38"/>
      <c r="AA194" s="1"/>
      <c r="AB194" s="1"/>
      <c r="AC194" s="8"/>
      <c r="AD194" s="8">
        <v>15690.42</v>
      </c>
      <c r="AE194" s="65"/>
      <c r="AF194" s="65"/>
      <c r="AG194" s="65"/>
      <c r="AH194" s="65"/>
      <c r="AI194" s="3"/>
      <c r="AJ194" s="3"/>
      <c r="AK194" s="3"/>
      <c r="AL194" s="3"/>
      <c r="AM194" s="3"/>
      <c r="AN194" s="3"/>
      <c r="AO194" s="5"/>
      <c r="AP194" s="36"/>
      <c r="AQ194" s="5"/>
      <c r="AR194" s="3"/>
      <c r="AS194" s="9"/>
      <c r="AT194" s="9"/>
      <c r="AU194" s="10"/>
      <c r="AV194" s="6"/>
      <c r="AW194" s="7"/>
      <c r="AX194" s="7"/>
      <c r="AY194" s="10">
        <v>42170</v>
      </c>
      <c r="AZ194" s="7"/>
      <c r="BA194" s="7"/>
      <c r="BB194" s="7"/>
      <c r="BC194" s="7"/>
      <c r="BD194" s="9"/>
    </row>
    <row r="195" spans="1:56" ht="59.25" customHeight="1" x14ac:dyDescent="0.25">
      <c r="A195" s="164"/>
      <c r="B195" s="157"/>
      <c r="C195" s="32"/>
      <c r="D195" s="32"/>
      <c r="E195" s="32"/>
      <c r="F195" s="32"/>
      <c r="G195" s="32"/>
      <c r="H195" s="32"/>
      <c r="I195" s="32"/>
      <c r="J195" s="32"/>
      <c r="K195" s="64"/>
      <c r="L195" s="65"/>
      <c r="M195" s="32"/>
      <c r="N195" s="64"/>
      <c r="O195" s="64"/>
      <c r="P195" s="32"/>
      <c r="Q195" s="32"/>
      <c r="R195" s="32"/>
      <c r="S195" s="65"/>
      <c r="T195" s="32"/>
      <c r="U195" s="5" t="s">
        <v>903</v>
      </c>
      <c r="V195" s="10">
        <v>42286</v>
      </c>
      <c r="W195" s="43">
        <v>11671</v>
      </c>
      <c r="X195" s="5" t="s">
        <v>1425</v>
      </c>
      <c r="Y195" s="38">
        <v>42320</v>
      </c>
      <c r="Z195" s="38">
        <v>42379</v>
      </c>
      <c r="AA195" s="1"/>
      <c r="AB195" s="1"/>
      <c r="AC195" s="8"/>
      <c r="AD195" s="8"/>
      <c r="AE195" s="65"/>
      <c r="AF195" s="65"/>
      <c r="AG195" s="65"/>
      <c r="AH195" s="65"/>
      <c r="AI195" s="3"/>
      <c r="AJ195" s="3"/>
      <c r="AK195" s="3"/>
      <c r="AL195" s="3"/>
      <c r="AM195" s="3"/>
      <c r="AN195" s="3"/>
      <c r="AO195" s="5"/>
      <c r="AP195" s="36"/>
      <c r="AQ195" s="5"/>
      <c r="AR195" s="3"/>
      <c r="AS195" s="9"/>
      <c r="AT195" s="9"/>
      <c r="AU195" s="10">
        <v>42290</v>
      </c>
      <c r="AV195" s="6">
        <v>42379</v>
      </c>
      <c r="AW195" s="7"/>
      <c r="AX195" s="7"/>
      <c r="AY195" s="10"/>
      <c r="AZ195" s="7"/>
      <c r="BA195" s="7"/>
      <c r="BB195" s="7"/>
      <c r="BC195" s="7"/>
      <c r="BD195" s="9"/>
    </row>
    <row r="196" spans="1:56" ht="59.25" customHeight="1" x14ac:dyDescent="0.25">
      <c r="A196" s="164"/>
      <c r="B196" s="157"/>
      <c r="C196" s="32"/>
      <c r="D196" s="32"/>
      <c r="E196" s="32"/>
      <c r="F196" s="32"/>
      <c r="G196" s="32"/>
      <c r="H196" s="32"/>
      <c r="I196" s="32"/>
      <c r="J196" s="32"/>
      <c r="K196" s="64"/>
      <c r="L196" s="65"/>
      <c r="M196" s="32"/>
      <c r="N196" s="64"/>
      <c r="O196" s="64"/>
      <c r="P196" s="32"/>
      <c r="Q196" s="32"/>
      <c r="R196" s="32"/>
      <c r="S196" s="65"/>
      <c r="T196" s="32"/>
      <c r="U196" s="5" t="s">
        <v>991</v>
      </c>
      <c r="V196" s="10">
        <v>42377</v>
      </c>
      <c r="W196" s="43">
        <v>11750</v>
      </c>
      <c r="X196" s="5" t="s">
        <v>1187</v>
      </c>
      <c r="Y196" s="38">
        <v>42380</v>
      </c>
      <c r="Z196" s="38">
        <v>42529</v>
      </c>
      <c r="AA196" s="1"/>
      <c r="AB196" s="1"/>
      <c r="AC196" s="8"/>
      <c r="AD196" s="8"/>
      <c r="AE196" s="65"/>
      <c r="AF196" s="65"/>
      <c r="AG196" s="65"/>
      <c r="AH196" s="65"/>
      <c r="AI196" s="3"/>
      <c r="AJ196" s="3"/>
      <c r="AK196" s="3"/>
      <c r="AL196" s="3"/>
      <c r="AM196" s="3"/>
      <c r="AN196" s="3"/>
      <c r="AO196" s="5"/>
      <c r="AP196" s="36"/>
      <c r="AQ196" s="5"/>
      <c r="AR196" s="3"/>
      <c r="AS196" s="9"/>
      <c r="AT196" s="9"/>
      <c r="AU196" s="10">
        <v>42380</v>
      </c>
      <c r="AV196" s="6">
        <v>42499</v>
      </c>
      <c r="AW196" s="7"/>
      <c r="AX196" s="7"/>
      <c r="AY196" s="10"/>
      <c r="AZ196" s="7"/>
      <c r="BA196" s="7"/>
      <c r="BB196" s="7"/>
      <c r="BC196" s="7"/>
      <c r="BD196" s="9"/>
    </row>
    <row r="197" spans="1:56" ht="59.25" customHeight="1" x14ac:dyDescent="0.25">
      <c r="A197" s="164"/>
      <c r="B197" s="157"/>
      <c r="C197" s="32"/>
      <c r="D197" s="32"/>
      <c r="E197" s="32"/>
      <c r="F197" s="32"/>
      <c r="G197" s="32"/>
      <c r="H197" s="32"/>
      <c r="I197" s="32"/>
      <c r="J197" s="32"/>
      <c r="K197" s="64"/>
      <c r="L197" s="65"/>
      <c r="M197" s="32"/>
      <c r="N197" s="64"/>
      <c r="O197" s="64"/>
      <c r="P197" s="32"/>
      <c r="Q197" s="32"/>
      <c r="R197" s="32"/>
      <c r="S197" s="65"/>
      <c r="T197" s="32"/>
      <c r="U197" s="5" t="s">
        <v>1562</v>
      </c>
      <c r="V197" s="10">
        <v>42496</v>
      </c>
      <c r="W197" s="43">
        <v>11832</v>
      </c>
      <c r="X197" s="45" t="s">
        <v>1729</v>
      </c>
      <c r="Y197" s="38">
        <v>42530</v>
      </c>
      <c r="Z197" s="38">
        <v>42577</v>
      </c>
      <c r="AA197" s="1"/>
      <c r="AB197" s="1"/>
      <c r="AC197" s="8"/>
      <c r="AD197" s="8"/>
      <c r="AE197" s="65"/>
      <c r="AF197" s="65"/>
      <c r="AG197" s="65"/>
      <c r="AH197" s="65"/>
      <c r="AI197" s="3"/>
      <c r="AJ197" s="3"/>
      <c r="AK197" s="3"/>
      <c r="AL197" s="3"/>
      <c r="AM197" s="3"/>
      <c r="AN197" s="3"/>
      <c r="AO197" s="5"/>
      <c r="AP197" s="36"/>
      <c r="AQ197" s="5"/>
      <c r="AR197" s="3"/>
      <c r="AS197" s="9"/>
      <c r="AT197" s="9"/>
      <c r="AU197" s="10">
        <v>42500</v>
      </c>
      <c r="AV197" s="6">
        <v>42559</v>
      </c>
      <c r="AW197" s="7"/>
      <c r="AX197" s="7"/>
      <c r="AY197" s="10"/>
      <c r="AZ197" s="7"/>
      <c r="BA197" s="7"/>
      <c r="BB197" s="7"/>
      <c r="BC197" s="7"/>
      <c r="BD197" s="9"/>
    </row>
    <row r="198" spans="1:56" ht="59.25" customHeight="1" x14ac:dyDescent="0.25">
      <c r="A198" s="164"/>
      <c r="B198" s="157"/>
      <c r="C198" s="32"/>
      <c r="D198" s="32"/>
      <c r="E198" s="32"/>
      <c r="F198" s="32"/>
      <c r="G198" s="32"/>
      <c r="H198" s="32"/>
      <c r="I198" s="32"/>
      <c r="J198" s="32"/>
      <c r="K198" s="64"/>
      <c r="L198" s="65"/>
      <c r="M198" s="32"/>
      <c r="N198" s="64"/>
      <c r="O198" s="64"/>
      <c r="P198" s="32"/>
      <c r="Q198" s="32"/>
      <c r="R198" s="32"/>
      <c r="S198" s="65"/>
      <c r="T198" s="32"/>
      <c r="U198" s="5" t="s">
        <v>1693</v>
      </c>
      <c r="V198" s="10">
        <v>42558</v>
      </c>
      <c r="W198" s="43">
        <v>11861</v>
      </c>
      <c r="X198" s="45" t="s">
        <v>1729</v>
      </c>
      <c r="Y198" s="38">
        <v>42578</v>
      </c>
      <c r="Z198" s="38">
        <v>42667</v>
      </c>
      <c r="AA198" s="1"/>
      <c r="AB198" s="1"/>
      <c r="AC198" s="8"/>
      <c r="AD198" s="8"/>
      <c r="AE198" s="65"/>
      <c r="AF198" s="65"/>
      <c r="AG198" s="65"/>
      <c r="AH198" s="65"/>
      <c r="AI198" s="3"/>
      <c r="AJ198" s="3"/>
      <c r="AK198" s="3"/>
      <c r="AL198" s="3"/>
      <c r="AM198" s="3"/>
      <c r="AN198" s="3"/>
      <c r="AO198" s="5"/>
      <c r="AP198" s="36"/>
      <c r="AQ198" s="5"/>
      <c r="AR198" s="3"/>
      <c r="AS198" s="9"/>
      <c r="AT198" s="9"/>
      <c r="AU198" s="10">
        <v>42560</v>
      </c>
      <c r="AV198" s="6">
        <v>42619</v>
      </c>
      <c r="AW198" s="7"/>
      <c r="AX198" s="7"/>
      <c r="AY198" s="10"/>
      <c r="AZ198" s="7"/>
      <c r="BA198" s="7"/>
      <c r="BB198" s="7"/>
      <c r="BC198" s="7"/>
      <c r="BD198" s="9"/>
    </row>
    <row r="199" spans="1:56" ht="59.25" customHeight="1" x14ac:dyDescent="0.25">
      <c r="A199" s="164" t="s">
        <v>1888</v>
      </c>
      <c r="B199" s="157" t="s">
        <v>647</v>
      </c>
      <c r="C199" s="32" t="s">
        <v>490</v>
      </c>
      <c r="D199" s="32" t="s">
        <v>507</v>
      </c>
      <c r="E199" s="32" t="s">
        <v>287</v>
      </c>
      <c r="F199" s="32" t="s">
        <v>648</v>
      </c>
      <c r="G199" s="32">
        <v>11528</v>
      </c>
      <c r="H199" s="32" t="s">
        <v>652</v>
      </c>
      <c r="I199" s="32" t="s">
        <v>650</v>
      </c>
      <c r="J199" s="32" t="s">
        <v>651</v>
      </c>
      <c r="K199" s="64" t="s">
        <v>649</v>
      </c>
      <c r="L199" s="65">
        <v>654858.88</v>
      </c>
      <c r="M199" s="32">
        <v>11550</v>
      </c>
      <c r="N199" s="64">
        <v>42122</v>
      </c>
      <c r="O199" s="64">
        <v>42305</v>
      </c>
      <c r="P199" s="32" t="s">
        <v>19</v>
      </c>
      <c r="Q199" s="32" t="s">
        <v>728</v>
      </c>
      <c r="R199" s="32" t="s">
        <v>610</v>
      </c>
      <c r="S199" s="65">
        <v>48750</v>
      </c>
      <c r="T199" s="32">
        <v>44905100</v>
      </c>
      <c r="U199" s="5"/>
      <c r="V199" s="10"/>
      <c r="W199" s="11"/>
      <c r="X199" s="9"/>
      <c r="Y199" s="38"/>
      <c r="Z199" s="38"/>
      <c r="AA199" s="1">
        <v>0</v>
      </c>
      <c r="AB199" s="1">
        <f>AD199/L199</f>
        <v>6.5332121632068266E-2</v>
      </c>
      <c r="AC199" s="8">
        <f>SUM(AC200)</f>
        <v>0</v>
      </c>
      <c r="AD199" s="8">
        <f>SUM(AD200)</f>
        <v>42783.32</v>
      </c>
      <c r="AE199" s="65">
        <f>L199-AD199+AC199</f>
        <v>612075.56000000006</v>
      </c>
      <c r="AF199" s="65">
        <v>48750</v>
      </c>
      <c r="AG199" s="65">
        <v>114499</v>
      </c>
      <c r="AH199" s="65">
        <f>AF199+AG199</f>
        <v>163249</v>
      </c>
      <c r="AI199" s="3"/>
      <c r="AJ199" s="3"/>
      <c r="AK199" s="3"/>
      <c r="AL199" s="3"/>
      <c r="AM199" s="3"/>
      <c r="AN199" s="3"/>
      <c r="AO199" s="5"/>
      <c r="AP199" s="36"/>
      <c r="AQ199" s="5"/>
      <c r="AR199" s="3"/>
      <c r="AS199" s="9" t="s">
        <v>614</v>
      </c>
      <c r="AT199" s="9" t="s">
        <v>615</v>
      </c>
      <c r="AU199" s="10"/>
      <c r="AV199" s="6"/>
      <c r="AW199" s="7"/>
      <c r="AX199" s="7"/>
      <c r="AY199" s="10">
        <v>42156</v>
      </c>
      <c r="AZ199" s="7"/>
      <c r="BA199" s="7" t="s">
        <v>388</v>
      </c>
      <c r="BB199" s="6">
        <v>42228</v>
      </c>
      <c r="BC199" s="7"/>
      <c r="BD199" s="31" t="s">
        <v>977</v>
      </c>
    </row>
    <row r="200" spans="1:56" ht="59.25" customHeight="1" x14ac:dyDescent="0.25">
      <c r="A200" s="164"/>
      <c r="B200" s="157"/>
      <c r="C200" s="32"/>
      <c r="D200" s="32"/>
      <c r="E200" s="32"/>
      <c r="F200" s="32"/>
      <c r="G200" s="32"/>
      <c r="H200" s="32"/>
      <c r="I200" s="32"/>
      <c r="J200" s="32"/>
      <c r="K200" s="64"/>
      <c r="L200" s="65"/>
      <c r="M200" s="32"/>
      <c r="N200" s="64"/>
      <c r="O200" s="64"/>
      <c r="P200" s="32"/>
      <c r="Q200" s="32"/>
      <c r="R200" s="32"/>
      <c r="S200" s="65"/>
      <c r="T200" s="32"/>
      <c r="U200" s="5" t="s">
        <v>766</v>
      </c>
      <c r="V200" s="10">
        <v>42152</v>
      </c>
      <c r="W200" s="11">
        <v>11566</v>
      </c>
      <c r="X200" s="41" t="s">
        <v>1192</v>
      </c>
      <c r="Y200" s="38"/>
      <c r="Z200" s="38"/>
      <c r="AA200" s="1"/>
      <c r="AB200" s="1"/>
      <c r="AC200" s="8"/>
      <c r="AD200" s="8">
        <v>42783.32</v>
      </c>
      <c r="AE200" s="65"/>
      <c r="AF200" s="65"/>
      <c r="AG200" s="65"/>
      <c r="AH200" s="65"/>
      <c r="AI200" s="3"/>
      <c r="AJ200" s="3"/>
      <c r="AK200" s="3"/>
      <c r="AL200" s="3"/>
      <c r="AM200" s="3"/>
      <c r="AN200" s="3"/>
      <c r="AO200" s="5"/>
      <c r="AP200" s="36"/>
      <c r="AQ200" s="5"/>
      <c r="AR200" s="3"/>
      <c r="AS200" s="9"/>
      <c r="AT200" s="9"/>
      <c r="AU200" s="10"/>
      <c r="AV200" s="6"/>
      <c r="AW200" s="7"/>
      <c r="AX200" s="7"/>
      <c r="AY200" s="10">
        <v>42156</v>
      </c>
      <c r="AZ200" s="7"/>
      <c r="BA200" s="7"/>
      <c r="BB200" s="7"/>
      <c r="BC200" s="7"/>
      <c r="BD200" s="31"/>
    </row>
    <row r="201" spans="1:56" ht="59.25" customHeight="1" x14ac:dyDescent="0.25">
      <c r="A201" s="164"/>
      <c r="B201" s="157"/>
      <c r="C201" s="32"/>
      <c r="D201" s="32"/>
      <c r="E201" s="32"/>
      <c r="F201" s="32"/>
      <c r="G201" s="32"/>
      <c r="H201" s="32"/>
      <c r="I201" s="32"/>
      <c r="J201" s="32"/>
      <c r="K201" s="64"/>
      <c r="L201" s="65"/>
      <c r="M201" s="32"/>
      <c r="N201" s="64"/>
      <c r="O201" s="64"/>
      <c r="P201" s="32"/>
      <c r="Q201" s="32"/>
      <c r="R201" s="32"/>
      <c r="S201" s="65"/>
      <c r="T201" s="32"/>
      <c r="U201" s="5" t="s">
        <v>894</v>
      </c>
      <c r="V201" s="10">
        <v>42300</v>
      </c>
      <c r="W201" s="11">
        <v>11682</v>
      </c>
      <c r="X201" s="41" t="s">
        <v>1192</v>
      </c>
      <c r="Y201" s="38">
        <v>42306</v>
      </c>
      <c r="Z201" s="38">
        <v>42455</v>
      </c>
      <c r="AA201" s="1"/>
      <c r="AB201" s="1"/>
      <c r="AC201" s="8"/>
      <c r="AD201" s="8"/>
      <c r="AE201" s="65"/>
      <c r="AF201" s="65"/>
      <c r="AG201" s="65"/>
      <c r="AH201" s="65"/>
      <c r="AI201" s="3"/>
      <c r="AJ201" s="3"/>
      <c r="AK201" s="3"/>
      <c r="AL201" s="3"/>
      <c r="AM201" s="3"/>
      <c r="AN201" s="3"/>
      <c r="AO201" s="5"/>
      <c r="AP201" s="36"/>
      <c r="AQ201" s="5"/>
      <c r="AR201" s="3"/>
      <c r="AS201" s="9"/>
      <c r="AT201" s="9"/>
      <c r="AU201" s="10"/>
      <c r="AV201" s="6"/>
      <c r="AW201" s="7"/>
      <c r="AX201" s="7"/>
      <c r="AY201" s="10"/>
      <c r="AZ201" s="7"/>
      <c r="BA201" s="7"/>
      <c r="BB201" s="7"/>
      <c r="BC201" s="7"/>
      <c r="BD201" s="31"/>
    </row>
    <row r="202" spans="1:56" ht="59.25" customHeight="1" x14ac:dyDescent="0.25">
      <c r="A202" s="164"/>
      <c r="B202" s="157"/>
      <c r="C202" s="32"/>
      <c r="D202" s="32"/>
      <c r="E202" s="32"/>
      <c r="F202" s="32"/>
      <c r="G202" s="32"/>
      <c r="H202" s="32"/>
      <c r="I202" s="32"/>
      <c r="J202" s="32"/>
      <c r="K202" s="64"/>
      <c r="L202" s="65"/>
      <c r="M202" s="32"/>
      <c r="N202" s="64"/>
      <c r="O202" s="64"/>
      <c r="P202" s="32"/>
      <c r="Q202" s="32"/>
      <c r="R202" s="32"/>
      <c r="S202" s="65"/>
      <c r="T202" s="32"/>
      <c r="U202" s="5" t="s">
        <v>1085</v>
      </c>
      <c r="V202" s="10">
        <v>42433</v>
      </c>
      <c r="W202" s="11">
        <v>11774</v>
      </c>
      <c r="X202" s="41" t="s">
        <v>1193</v>
      </c>
      <c r="Y202" s="38">
        <v>42456</v>
      </c>
      <c r="Z202" s="38">
        <v>42605</v>
      </c>
      <c r="AA202" s="1"/>
      <c r="AB202" s="1"/>
      <c r="AC202" s="8"/>
      <c r="AD202" s="8"/>
      <c r="AE202" s="65"/>
      <c r="AF202" s="65"/>
      <c r="AG202" s="65"/>
      <c r="AH202" s="65"/>
      <c r="AI202" s="3"/>
      <c r="AJ202" s="3"/>
      <c r="AK202" s="3"/>
      <c r="AL202" s="3"/>
      <c r="AM202" s="3"/>
      <c r="AN202" s="3"/>
      <c r="AO202" s="5"/>
      <c r="AP202" s="36"/>
      <c r="AQ202" s="5"/>
      <c r="AR202" s="3"/>
      <c r="AS202" s="9"/>
      <c r="AT202" s="9"/>
      <c r="AU202" s="10">
        <v>42434</v>
      </c>
      <c r="AV202" s="6">
        <v>42553</v>
      </c>
      <c r="AW202" s="7"/>
      <c r="AX202" s="7"/>
      <c r="AY202" s="10"/>
      <c r="AZ202" s="7"/>
      <c r="BA202" s="7"/>
      <c r="BB202" s="7"/>
      <c r="BC202" s="7"/>
      <c r="BD202" s="31"/>
    </row>
    <row r="203" spans="1:56" ht="59.25" customHeight="1" x14ac:dyDescent="0.25">
      <c r="A203" s="164"/>
      <c r="B203" s="157"/>
      <c r="C203" s="32"/>
      <c r="D203" s="32"/>
      <c r="E203" s="32"/>
      <c r="F203" s="32"/>
      <c r="G203" s="32"/>
      <c r="H203" s="32"/>
      <c r="I203" s="32"/>
      <c r="J203" s="32"/>
      <c r="K203" s="64"/>
      <c r="L203" s="65"/>
      <c r="M203" s="32"/>
      <c r="N203" s="64"/>
      <c r="O203" s="64"/>
      <c r="P203" s="32"/>
      <c r="Q203" s="32"/>
      <c r="R203" s="32"/>
      <c r="S203" s="65"/>
      <c r="T203" s="32"/>
      <c r="U203" s="5" t="s">
        <v>1682</v>
      </c>
      <c r="V203" s="10">
        <v>42550</v>
      </c>
      <c r="W203" s="11">
        <v>11855</v>
      </c>
      <c r="X203" s="41" t="s">
        <v>1193</v>
      </c>
      <c r="Y203" s="38">
        <v>42606</v>
      </c>
      <c r="Z203" s="38">
        <v>42725</v>
      </c>
      <c r="AA203" s="1"/>
      <c r="AB203" s="1"/>
      <c r="AC203" s="8"/>
      <c r="AD203" s="8"/>
      <c r="AE203" s="65"/>
      <c r="AF203" s="65"/>
      <c r="AG203" s="65"/>
      <c r="AH203" s="65"/>
      <c r="AI203" s="3"/>
      <c r="AJ203" s="3"/>
      <c r="AK203" s="3"/>
      <c r="AL203" s="3"/>
      <c r="AM203" s="3"/>
      <c r="AN203" s="3"/>
      <c r="AO203" s="5"/>
      <c r="AP203" s="36"/>
      <c r="AQ203" s="5"/>
      <c r="AR203" s="3"/>
      <c r="AS203" s="9"/>
      <c r="AT203" s="9"/>
      <c r="AU203" s="10">
        <v>42554</v>
      </c>
      <c r="AV203" s="6">
        <v>42673</v>
      </c>
      <c r="AW203" s="7"/>
      <c r="AX203" s="7"/>
      <c r="AY203" s="10"/>
      <c r="AZ203" s="7"/>
      <c r="BA203" s="7"/>
      <c r="BB203" s="7"/>
      <c r="BC203" s="7"/>
      <c r="BD203" s="9"/>
    </row>
    <row r="204" spans="1:56" ht="59.25" customHeight="1" x14ac:dyDescent="0.25">
      <c r="A204" s="164" t="s">
        <v>1889</v>
      </c>
      <c r="B204" s="157" t="s">
        <v>659</v>
      </c>
      <c r="C204" s="32" t="s">
        <v>527</v>
      </c>
      <c r="D204" s="32" t="s">
        <v>507</v>
      </c>
      <c r="E204" s="32" t="s">
        <v>287</v>
      </c>
      <c r="F204" s="32" t="s">
        <v>660</v>
      </c>
      <c r="G204" s="32">
        <v>11528</v>
      </c>
      <c r="H204" s="63" t="s">
        <v>661</v>
      </c>
      <c r="I204" s="32" t="s">
        <v>662</v>
      </c>
      <c r="J204" s="32" t="s">
        <v>663</v>
      </c>
      <c r="K204" s="64" t="s">
        <v>649</v>
      </c>
      <c r="L204" s="65">
        <v>610940.88</v>
      </c>
      <c r="M204" s="32">
        <v>11550</v>
      </c>
      <c r="N204" s="64">
        <v>42122</v>
      </c>
      <c r="O204" s="64">
        <v>42307</v>
      </c>
      <c r="P204" s="32" t="s">
        <v>19</v>
      </c>
      <c r="Q204" s="32" t="s">
        <v>727</v>
      </c>
      <c r="R204" s="32" t="s">
        <v>610</v>
      </c>
      <c r="S204" s="65">
        <v>40625</v>
      </c>
      <c r="T204" s="32">
        <v>44905100</v>
      </c>
      <c r="U204" s="5"/>
      <c r="V204" s="10"/>
      <c r="W204" s="11"/>
      <c r="X204" s="9"/>
      <c r="Y204" s="38"/>
      <c r="Z204" s="38"/>
      <c r="AA204" s="1">
        <v>0</v>
      </c>
      <c r="AB204" s="1">
        <f>AD204/L204</f>
        <v>3.7087827548878384E-2</v>
      </c>
      <c r="AC204" s="8">
        <f>SUM(AC205:AC206)</f>
        <v>0</v>
      </c>
      <c r="AD204" s="8">
        <f>SUM(AD205:AD206)</f>
        <v>22658.47</v>
      </c>
      <c r="AE204" s="65">
        <f>L204-AD204+AC204</f>
        <v>588282.41</v>
      </c>
      <c r="AF204" s="65">
        <v>96226.03</v>
      </c>
      <c r="AG204" s="65">
        <v>0</v>
      </c>
      <c r="AH204" s="65">
        <f t="shared" ref="AH204:AH228" si="21">AF204+AG204</f>
        <v>96226.03</v>
      </c>
      <c r="AI204" s="3"/>
      <c r="AJ204" s="3"/>
      <c r="AK204" s="3"/>
      <c r="AL204" s="3"/>
      <c r="AM204" s="3"/>
      <c r="AN204" s="3"/>
      <c r="AO204" s="5"/>
      <c r="AP204" s="36"/>
      <c r="AQ204" s="5"/>
      <c r="AR204" s="3"/>
      <c r="AS204" s="9" t="s">
        <v>614</v>
      </c>
      <c r="AT204" s="9" t="s">
        <v>615</v>
      </c>
      <c r="AU204" s="10"/>
      <c r="AV204" s="6"/>
      <c r="AW204" s="7"/>
      <c r="AX204" s="7"/>
      <c r="AY204" s="10">
        <v>42158</v>
      </c>
      <c r="AZ204" s="7"/>
      <c r="BA204" s="7" t="s">
        <v>388</v>
      </c>
      <c r="BB204" s="6">
        <v>42229</v>
      </c>
      <c r="BC204" s="7"/>
      <c r="BD204" s="31" t="s">
        <v>1585</v>
      </c>
    </row>
    <row r="205" spans="1:56" ht="59.25" customHeight="1" x14ac:dyDescent="0.25">
      <c r="A205" s="164"/>
      <c r="B205" s="157"/>
      <c r="C205" s="32"/>
      <c r="D205" s="32"/>
      <c r="E205" s="32"/>
      <c r="F205" s="32"/>
      <c r="G205" s="32"/>
      <c r="H205" s="63"/>
      <c r="I205" s="32"/>
      <c r="J205" s="32"/>
      <c r="K205" s="64"/>
      <c r="L205" s="65"/>
      <c r="M205" s="32"/>
      <c r="N205" s="64"/>
      <c r="O205" s="64"/>
      <c r="P205" s="32"/>
      <c r="Q205" s="32"/>
      <c r="R205" s="32"/>
      <c r="S205" s="65"/>
      <c r="T205" s="32"/>
      <c r="U205" s="5" t="s">
        <v>765</v>
      </c>
      <c r="V205" s="10">
        <v>42187</v>
      </c>
      <c r="W205" s="11" t="s">
        <v>1321</v>
      </c>
      <c r="X205" s="41" t="s">
        <v>1426</v>
      </c>
      <c r="Y205" s="38"/>
      <c r="Z205" s="38"/>
      <c r="AA205" s="1"/>
      <c r="AB205" s="1"/>
      <c r="AC205" s="8"/>
      <c r="AD205" s="8">
        <v>22658.47</v>
      </c>
      <c r="AE205" s="65"/>
      <c r="AF205" s="65"/>
      <c r="AG205" s="65"/>
      <c r="AH205" s="65"/>
      <c r="AI205" s="3"/>
      <c r="AJ205" s="3"/>
      <c r="AK205" s="3"/>
      <c r="AL205" s="3"/>
      <c r="AM205" s="3"/>
      <c r="AN205" s="3"/>
      <c r="AO205" s="5"/>
      <c r="AP205" s="36"/>
      <c r="AQ205" s="5"/>
      <c r="AR205" s="3"/>
      <c r="AS205" s="9"/>
      <c r="AT205" s="9"/>
      <c r="AU205" s="10"/>
      <c r="AV205" s="6"/>
      <c r="AW205" s="7"/>
      <c r="AX205" s="7"/>
      <c r="AY205" s="10">
        <v>42158</v>
      </c>
      <c r="AZ205" s="7"/>
      <c r="BA205" s="7"/>
      <c r="BB205" s="7"/>
      <c r="BC205" s="7"/>
      <c r="BD205" s="31"/>
    </row>
    <row r="206" spans="1:56" ht="59.25" customHeight="1" x14ac:dyDescent="0.25">
      <c r="A206" s="164"/>
      <c r="B206" s="157"/>
      <c r="C206" s="32"/>
      <c r="D206" s="32"/>
      <c r="E206" s="32"/>
      <c r="F206" s="32"/>
      <c r="G206" s="32"/>
      <c r="H206" s="63"/>
      <c r="I206" s="32"/>
      <c r="J206" s="32"/>
      <c r="K206" s="64"/>
      <c r="L206" s="65"/>
      <c r="M206" s="32"/>
      <c r="N206" s="64"/>
      <c r="O206" s="64"/>
      <c r="P206" s="32"/>
      <c r="Q206" s="32"/>
      <c r="R206" s="32"/>
      <c r="S206" s="65"/>
      <c r="T206" s="32"/>
      <c r="U206" s="5" t="s">
        <v>1319</v>
      </c>
      <c r="V206" s="10">
        <v>42300</v>
      </c>
      <c r="W206" s="11">
        <v>11681</v>
      </c>
      <c r="X206" s="41" t="s">
        <v>1320</v>
      </c>
      <c r="Y206" s="38">
        <v>42308</v>
      </c>
      <c r="Z206" s="38">
        <v>42457</v>
      </c>
      <c r="AA206" s="1"/>
      <c r="AB206" s="1"/>
      <c r="AC206" s="8"/>
      <c r="AD206" s="8"/>
      <c r="AE206" s="65"/>
      <c r="AF206" s="65"/>
      <c r="AG206" s="65"/>
      <c r="AH206" s="65"/>
      <c r="AI206" s="3"/>
      <c r="AJ206" s="3"/>
      <c r="AK206" s="3"/>
      <c r="AL206" s="3"/>
      <c r="AM206" s="3"/>
      <c r="AN206" s="3"/>
      <c r="AO206" s="5"/>
      <c r="AP206" s="36"/>
      <c r="AQ206" s="5"/>
      <c r="AR206" s="3"/>
      <c r="AS206" s="9"/>
      <c r="AT206" s="9"/>
      <c r="AU206" s="10"/>
      <c r="AV206" s="6"/>
      <c r="AW206" s="7"/>
      <c r="AX206" s="7"/>
      <c r="AY206" s="10"/>
      <c r="AZ206" s="7"/>
      <c r="BA206" s="7"/>
      <c r="BB206" s="7"/>
      <c r="BC206" s="7"/>
      <c r="BD206" s="31"/>
    </row>
    <row r="207" spans="1:56" ht="59.25" customHeight="1" x14ac:dyDescent="0.25">
      <c r="A207" s="164" t="s">
        <v>1890</v>
      </c>
      <c r="B207" s="157" t="s">
        <v>653</v>
      </c>
      <c r="C207" s="32" t="s">
        <v>654</v>
      </c>
      <c r="D207" s="32" t="s">
        <v>507</v>
      </c>
      <c r="E207" s="32" t="s">
        <v>287</v>
      </c>
      <c r="F207" s="32" t="s">
        <v>655</v>
      </c>
      <c r="G207" s="32">
        <v>11524</v>
      </c>
      <c r="H207" s="63" t="s">
        <v>656</v>
      </c>
      <c r="I207" s="32" t="s">
        <v>657</v>
      </c>
      <c r="J207" s="32" t="s">
        <v>658</v>
      </c>
      <c r="K207" s="64" t="s">
        <v>649</v>
      </c>
      <c r="L207" s="65">
        <v>674277.51</v>
      </c>
      <c r="M207" s="32">
        <v>11550</v>
      </c>
      <c r="N207" s="64">
        <v>42149</v>
      </c>
      <c r="O207" s="64"/>
      <c r="P207" s="32" t="s">
        <v>19</v>
      </c>
      <c r="Q207" s="32" t="s">
        <v>726</v>
      </c>
      <c r="R207" s="32" t="s">
        <v>610</v>
      </c>
      <c r="S207" s="65">
        <v>40625</v>
      </c>
      <c r="T207" s="32">
        <v>44905100</v>
      </c>
      <c r="U207" s="5"/>
      <c r="V207" s="10"/>
      <c r="W207" s="11"/>
      <c r="X207" s="9"/>
      <c r="Y207" s="38"/>
      <c r="Z207" s="38"/>
      <c r="AA207" s="1">
        <v>0</v>
      </c>
      <c r="AB207" s="1">
        <v>0</v>
      </c>
      <c r="AC207" s="8"/>
      <c r="AD207" s="8"/>
      <c r="AE207" s="65">
        <f>L207-AD207+AC207</f>
        <v>674277.51</v>
      </c>
      <c r="AF207" s="65">
        <v>40625</v>
      </c>
      <c r="AG207" s="65">
        <v>33269.21</v>
      </c>
      <c r="AH207" s="65">
        <f t="shared" si="21"/>
        <v>73894.209999999992</v>
      </c>
      <c r="AI207" s="3"/>
      <c r="AJ207" s="3"/>
      <c r="AK207" s="3"/>
      <c r="AL207" s="3"/>
      <c r="AM207" s="3"/>
      <c r="AN207" s="3"/>
      <c r="AO207" s="5"/>
      <c r="AP207" s="36"/>
      <c r="AQ207" s="5"/>
      <c r="AR207" s="3"/>
      <c r="AS207" s="9" t="s">
        <v>614</v>
      </c>
      <c r="AT207" s="9" t="s">
        <v>615</v>
      </c>
      <c r="AU207" s="10">
        <v>42149</v>
      </c>
      <c r="AV207" s="6">
        <v>42298</v>
      </c>
      <c r="AW207" s="7"/>
      <c r="AX207" s="7"/>
      <c r="AY207" s="10">
        <v>42149</v>
      </c>
      <c r="AZ207" s="7"/>
      <c r="BA207" s="7" t="s">
        <v>388</v>
      </c>
      <c r="BB207" s="6">
        <v>42237</v>
      </c>
      <c r="BC207" s="7"/>
      <c r="BD207" s="31" t="s">
        <v>1364</v>
      </c>
    </row>
    <row r="208" spans="1:56" ht="59.25" customHeight="1" x14ac:dyDescent="0.25">
      <c r="A208" s="164"/>
      <c r="B208" s="157"/>
      <c r="C208" s="32"/>
      <c r="D208" s="32"/>
      <c r="E208" s="32"/>
      <c r="F208" s="32"/>
      <c r="G208" s="32"/>
      <c r="H208" s="63"/>
      <c r="I208" s="32"/>
      <c r="J208" s="32"/>
      <c r="K208" s="64"/>
      <c r="L208" s="65"/>
      <c r="M208" s="32"/>
      <c r="N208" s="64"/>
      <c r="O208" s="64"/>
      <c r="P208" s="32"/>
      <c r="Q208" s="32"/>
      <c r="R208" s="32"/>
      <c r="S208" s="65"/>
      <c r="T208" s="32"/>
      <c r="U208" s="5" t="s">
        <v>904</v>
      </c>
      <c r="V208" s="10">
        <v>42298</v>
      </c>
      <c r="W208" s="11">
        <v>11681</v>
      </c>
      <c r="X208" s="5" t="s">
        <v>1427</v>
      </c>
      <c r="Y208" s="38">
        <v>42299</v>
      </c>
      <c r="Z208" s="38">
        <v>42448</v>
      </c>
      <c r="AA208" s="1"/>
      <c r="AB208" s="1"/>
      <c r="AC208" s="8"/>
      <c r="AD208" s="8"/>
      <c r="AE208" s="65"/>
      <c r="AF208" s="65"/>
      <c r="AG208" s="65"/>
      <c r="AH208" s="65"/>
      <c r="AI208" s="3"/>
      <c r="AJ208" s="3"/>
      <c r="AK208" s="3"/>
      <c r="AL208" s="3"/>
      <c r="AM208" s="3"/>
      <c r="AN208" s="3"/>
      <c r="AO208" s="5"/>
      <c r="AP208" s="36"/>
      <c r="AQ208" s="5"/>
      <c r="AR208" s="3"/>
      <c r="AS208" s="9"/>
      <c r="AT208" s="9"/>
      <c r="AU208" s="10"/>
      <c r="AV208" s="6"/>
      <c r="AW208" s="7"/>
      <c r="AX208" s="7"/>
      <c r="AY208" s="10"/>
      <c r="AZ208" s="7"/>
      <c r="BA208" s="7"/>
      <c r="BB208" s="7"/>
      <c r="BC208" s="6"/>
      <c r="BD208" s="31"/>
    </row>
    <row r="209" spans="1:56" ht="59.25" customHeight="1" x14ac:dyDescent="0.25">
      <c r="A209" s="164"/>
      <c r="B209" s="157"/>
      <c r="C209" s="32"/>
      <c r="D209" s="32"/>
      <c r="E209" s="32"/>
      <c r="F209" s="32"/>
      <c r="G209" s="32"/>
      <c r="H209" s="63"/>
      <c r="I209" s="32"/>
      <c r="J209" s="32"/>
      <c r="K209" s="64"/>
      <c r="L209" s="65"/>
      <c r="M209" s="32"/>
      <c r="N209" s="64"/>
      <c r="O209" s="64"/>
      <c r="P209" s="32"/>
      <c r="Q209" s="32"/>
      <c r="R209" s="32"/>
      <c r="S209" s="65"/>
      <c r="T209" s="32"/>
      <c r="U209" s="5" t="s">
        <v>1078</v>
      </c>
      <c r="V209" s="10">
        <v>42447</v>
      </c>
      <c r="W209" s="11" t="s">
        <v>1322</v>
      </c>
      <c r="X209" s="5" t="s">
        <v>1427</v>
      </c>
      <c r="Y209" s="38">
        <v>42449</v>
      </c>
      <c r="Z209" s="38">
        <v>42598</v>
      </c>
      <c r="AA209" s="1"/>
      <c r="AB209" s="1"/>
      <c r="AC209" s="8"/>
      <c r="AD209" s="8"/>
      <c r="AE209" s="65"/>
      <c r="AF209" s="65"/>
      <c r="AG209" s="65"/>
      <c r="AH209" s="65"/>
      <c r="AI209" s="3"/>
      <c r="AJ209" s="3"/>
      <c r="AK209" s="3"/>
      <c r="AL209" s="3"/>
      <c r="AM209" s="3"/>
      <c r="AN209" s="3"/>
      <c r="AO209" s="5"/>
      <c r="AP209" s="36"/>
      <c r="AQ209" s="5"/>
      <c r="AR209" s="3"/>
      <c r="AS209" s="9"/>
      <c r="AT209" s="9"/>
      <c r="AU209" s="10">
        <v>42457</v>
      </c>
      <c r="AV209" s="6">
        <v>42488</v>
      </c>
      <c r="AW209" s="7"/>
      <c r="AX209" s="7"/>
      <c r="AY209" s="10"/>
      <c r="AZ209" s="7"/>
      <c r="BA209" s="7"/>
      <c r="BB209" s="7"/>
      <c r="BC209" s="6">
        <v>42457</v>
      </c>
      <c r="BD209" s="31"/>
    </row>
    <row r="210" spans="1:56" ht="59.25" customHeight="1" x14ac:dyDescent="0.25">
      <c r="A210" s="164"/>
      <c r="B210" s="157"/>
      <c r="C210" s="32"/>
      <c r="D210" s="32"/>
      <c r="E210" s="32"/>
      <c r="F210" s="32"/>
      <c r="G210" s="32"/>
      <c r="H210" s="63"/>
      <c r="I210" s="32"/>
      <c r="J210" s="32"/>
      <c r="K210" s="64"/>
      <c r="L210" s="65"/>
      <c r="M210" s="32"/>
      <c r="N210" s="64"/>
      <c r="O210" s="64"/>
      <c r="P210" s="32"/>
      <c r="Q210" s="32"/>
      <c r="R210" s="32"/>
      <c r="S210" s="65"/>
      <c r="T210" s="32"/>
      <c r="U210" s="5" t="s">
        <v>1389</v>
      </c>
      <c r="V210" s="10">
        <v>42488</v>
      </c>
      <c r="W210" s="11" t="s">
        <v>1420</v>
      </c>
      <c r="X210" s="5" t="s">
        <v>1427</v>
      </c>
      <c r="Y210" s="38"/>
      <c r="Z210" s="38"/>
      <c r="AA210" s="1"/>
      <c r="AB210" s="1"/>
      <c r="AC210" s="8"/>
      <c r="AD210" s="8"/>
      <c r="AE210" s="65"/>
      <c r="AF210" s="65"/>
      <c r="AG210" s="65"/>
      <c r="AH210" s="65"/>
      <c r="AI210" s="3"/>
      <c r="AJ210" s="3"/>
      <c r="AK210" s="3"/>
      <c r="AL210" s="3"/>
      <c r="AM210" s="3"/>
      <c r="AN210" s="3"/>
      <c r="AO210" s="5"/>
      <c r="AP210" s="36"/>
      <c r="AQ210" s="5"/>
      <c r="AR210" s="3"/>
      <c r="AS210" s="9"/>
      <c r="AT210" s="9"/>
      <c r="AU210" s="10">
        <v>42489</v>
      </c>
      <c r="AV210" s="6">
        <v>42588</v>
      </c>
      <c r="AW210" s="7"/>
      <c r="AX210" s="7"/>
      <c r="AY210" s="10"/>
      <c r="AZ210" s="7"/>
      <c r="BA210" s="7"/>
      <c r="BB210" s="7"/>
      <c r="BC210" s="6"/>
      <c r="BD210" s="31"/>
    </row>
    <row r="211" spans="1:56" ht="59.25" customHeight="1" x14ac:dyDescent="0.25">
      <c r="A211" s="164" t="s">
        <v>1891</v>
      </c>
      <c r="B211" s="157" t="s">
        <v>724</v>
      </c>
      <c r="C211" s="32" t="s">
        <v>29</v>
      </c>
      <c r="D211" s="32" t="s">
        <v>507</v>
      </c>
      <c r="E211" s="32" t="s">
        <v>287</v>
      </c>
      <c r="F211" s="32" t="s">
        <v>723</v>
      </c>
      <c r="G211" s="32">
        <v>11456</v>
      </c>
      <c r="H211" s="32" t="s">
        <v>721</v>
      </c>
      <c r="I211" s="32" t="s">
        <v>722</v>
      </c>
      <c r="J211" s="32" t="s">
        <v>405</v>
      </c>
      <c r="K211" s="64">
        <v>42158</v>
      </c>
      <c r="L211" s="65">
        <v>616536</v>
      </c>
      <c r="M211" s="32">
        <v>11573</v>
      </c>
      <c r="N211" s="64">
        <v>42158</v>
      </c>
      <c r="O211" s="64">
        <v>42307</v>
      </c>
      <c r="P211" s="32" t="s">
        <v>19</v>
      </c>
      <c r="Q211" s="32" t="s">
        <v>725</v>
      </c>
      <c r="R211" s="32" t="s">
        <v>610</v>
      </c>
      <c r="S211" s="65">
        <v>36562.5</v>
      </c>
      <c r="T211" s="32">
        <v>44905100</v>
      </c>
      <c r="U211" s="5"/>
      <c r="V211" s="10"/>
      <c r="W211" s="11"/>
      <c r="X211" s="9"/>
      <c r="Y211" s="38"/>
      <c r="Z211" s="38"/>
      <c r="AA211" s="1">
        <v>0</v>
      </c>
      <c r="AB211" s="1">
        <v>0</v>
      </c>
      <c r="AC211" s="8"/>
      <c r="AD211" s="8"/>
      <c r="AE211" s="65">
        <f>L211-AD211+AC211</f>
        <v>616536</v>
      </c>
      <c r="AF211" s="65">
        <v>431530.06</v>
      </c>
      <c r="AG211" s="65">
        <v>108695.72</v>
      </c>
      <c r="AH211" s="65">
        <f t="shared" si="21"/>
        <v>540225.78</v>
      </c>
      <c r="AI211" s="3"/>
      <c r="AJ211" s="3"/>
      <c r="AK211" s="3"/>
      <c r="AL211" s="3"/>
      <c r="AM211" s="3"/>
      <c r="AN211" s="3"/>
      <c r="AO211" s="5"/>
      <c r="AP211" s="36"/>
      <c r="AQ211" s="5"/>
      <c r="AR211" s="3"/>
      <c r="AS211" s="9" t="s">
        <v>614</v>
      </c>
      <c r="AT211" s="9" t="s">
        <v>615</v>
      </c>
      <c r="AU211" s="10">
        <v>42158</v>
      </c>
      <c r="AV211" s="6">
        <v>42277</v>
      </c>
      <c r="AW211" s="7"/>
      <c r="AX211" s="7"/>
      <c r="AY211" s="10">
        <v>42158</v>
      </c>
      <c r="AZ211" s="7"/>
      <c r="BA211" s="7" t="s">
        <v>388</v>
      </c>
      <c r="BB211" s="7"/>
      <c r="BC211" s="7"/>
      <c r="BD211" s="9"/>
    </row>
    <row r="212" spans="1:56" ht="59.25" customHeight="1" x14ac:dyDescent="0.25">
      <c r="A212" s="164"/>
      <c r="B212" s="157"/>
      <c r="C212" s="32"/>
      <c r="D212" s="32"/>
      <c r="E212" s="32"/>
      <c r="F212" s="32"/>
      <c r="G212" s="32"/>
      <c r="H212" s="32"/>
      <c r="I212" s="32"/>
      <c r="J212" s="32"/>
      <c r="K212" s="64"/>
      <c r="L212" s="65"/>
      <c r="M212" s="32"/>
      <c r="N212" s="64"/>
      <c r="O212" s="64"/>
      <c r="P212" s="32"/>
      <c r="Q212" s="32"/>
      <c r="R212" s="32"/>
      <c r="S212" s="65"/>
      <c r="T212" s="32"/>
      <c r="U212" s="5" t="s">
        <v>861</v>
      </c>
      <c r="V212" s="10">
        <v>42269</v>
      </c>
      <c r="W212" s="11">
        <v>11649</v>
      </c>
      <c r="X212" s="41" t="s">
        <v>1428</v>
      </c>
      <c r="Y212" s="38">
        <v>42308</v>
      </c>
      <c r="Z212" s="38">
        <v>42457</v>
      </c>
      <c r="AA212" s="1"/>
      <c r="AB212" s="1"/>
      <c r="AC212" s="8"/>
      <c r="AD212" s="8"/>
      <c r="AE212" s="65"/>
      <c r="AF212" s="65"/>
      <c r="AG212" s="65"/>
      <c r="AH212" s="65"/>
      <c r="AI212" s="3"/>
      <c r="AJ212" s="3"/>
      <c r="AK212" s="3"/>
      <c r="AL212" s="3"/>
      <c r="AM212" s="3"/>
      <c r="AN212" s="3"/>
      <c r="AO212" s="5"/>
      <c r="AP212" s="36"/>
      <c r="AQ212" s="5"/>
      <c r="AR212" s="3"/>
      <c r="AS212" s="9"/>
      <c r="AT212" s="9"/>
      <c r="AU212" s="10">
        <v>42278</v>
      </c>
      <c r="AV212" s="6">
        <v>42397</v>
      </c>
      <c r="AW212" s="7"/>
      <c r="AX212" s="7"/>
      <c r="AY212" s="10"/>
      <c r="AZ212" s="7"/>
      <c r="BA212" s="7"/>
      <c r="BB212" s="7"/>
      <c r="BC212" s="7"/>
      <c r="BD212" s="9"/>
    </row>
    <row r="213" spans="1:56" ht="59.25" customHeight="1" x14ac:dyDescent="0.25">
      <c r="A213" s="164"/>
      <c r="B213" s="157"/>
      <c r="C213" s="32"/>
      <c r="D213" s="32"/>
      <c r="E213" s="32"/>
      <c r="F213" s="32"/>
      <c r="G213" s="32"/>
      <c r="H213" s="32"/>
      <c r="I213" s="32"/>
      <c r="J213" s="32"/>
      <c r="K213" s="64"/>
      <c r="L213" s="65"/>
      <c r="M213" s="32"/>
      <c r="N213" s="64"/>
      <c r="O213" s="64"/>
      <c r="P213" s="32"/>
      <c r="Q213" s="32"/>
      <c r="R213" s="32"/>
      <c r="S213" s="65"/>
      <c r="T213" s="32"/>
      <c r="U213" s="5" t="s">
        <v>992</v>
      </c>
      <c r="V213" s="10">
        <v>38732</v>
      </c>
      <c r="W213" s="11" t="s">
        <v>1376</v>
      </c>
      <c r="X213" s="50" t="s">
        <v>1187</v>
      </c>
      <c r="Y213" s="38">
        <v>42398</v>
      </c>
      <c r="Z213" s="38">
        <v>42576</v>
      </c>
      <c r="AA213" s="1"/>
      <c r="AB213" s="1"/>
      <c r="AC213" s="8"/>
      <c r="AD213" s="8"/>
      <c r="AE213" s="65"/>
      <c r="AF213" s="65"/>
      <c r="AG213" s="65"/>
      <c r="AH213" s="65"/>
      <c r="AI213" s="3"/>
      <c r="AJ213" s="3"/>
      <c r="AK213" s="3"/>
      <c r="AL213" s="3"/>
      <c r="AM213" s="3"/>
      <c r="AN213" s="3"/>
      <c r="AO213" s="5"/>
      <c r="AP213" s="36"/>
      <c r="AQ213" s="5"/>
      <c r="AR213" s="3"/>
      <c r="AS213" s="9"/>
      <c r="AT213" s="9"/>
      <c r="AU213" s="10">
        <v>42398</v>
      </c>
      <c r="AV213" s="6">
        <v>42517</v>
      </c>
      <c r="AW213" s="7"/>
      <c r="AX213" s="7"/>
      <c r="AY213" s="10"/>
      <c r="AZ213" s="7"/>
      <c r="BA213" s="7"/>
      <c r="BB213" s="7"/>
      <c r="BC213" s="7"/>
      <c r="BD213" s="9"/>
    </row>
    <row r="214" spans="1:56" ht="59.25" customHeight="1" x14ac:dyDescent="0.25">
      <c r="A214" s="164"/>
      <c r="B214" s="157"/>
      <c r="C214" s="32"/>
      <c r="D214" s="32"/>
      <c r="E214" s="32"/>
      <c r="F214" s="32"/>
      <c r="G214" s="32"/>
      <c r="H214" s="32"/>
      <c r="I214" s="32"/>
      <c r="J214" s="32"/>
      <c r="K214" s="64"/>
      <c r="L214" s="65"/>
      <c r="M214" s="32"/>
      <c r="N214" s="64"/>
      <c r="O214" s="64"/>
      <c r="P214" s="32"/>
      <c r="Q214" s="32"/>
      <c r="R214" s="32"/>
      <c r="S214" s="65"/>
      <c r="T214" s="32"/>
      <c r="U214" s="5" t="s">
        <v>1728</v>
      </c>
      <c r="V214" s="10">
        <v>42517</v>
      </c>
      <c r="W214" s="11">
        <v>11832</v>
      </c>
      <c r="X214" s="5" t="s">
        <v>1729</v>
      </c>
      <c r="Y214" s="38">
        <v>42578</v>
      </c>
      <c r="Z214" s="38">
        <v>42727</v>
      </c>
      <c r="AA214" s="1"/>
      <c r="AB214" s="1"/>
      <c r="AC214" s="8"/>
      <c r="AD214" s="8"/>
      <c r="AE214" s="65"/>
      <c r="AF214" s="65"/>
      <c r="AG214" s="65"/>
      <c r="AH214" s="65"/>
      <c r="AI214" s="3"/>
      <c r="AJ214" s="3"/>
      <c r="AK214" s="3"/>
      <c r="AL214" s="3"/>
      <c r="AM214" s="3"/>
      <c r="AN214" s="3"/>
      <c r="AO214" s="5"/>
      <c r="AP214" s="36"/>
      <c r="AQ214" s="5"/>
      <c r="AR214" s="3"/>
      <c r="AS214" s="9"/>
      <c r="AT214" s="9"/>
      <c r="AU214" s="10">
        <v>42518</v>
      </c>
      <c r="AV214" s="6">
        <v>42607</v>
      </c>
      <c r="AW214" s="7"/>
      <c r="AX214" s="7"/>
      <c r="AY214" s="10"/>
      <c r="AZ214" s="7"/>
      <c r="BA214" s="7"/>
      <c r="BB214" s="7"/>
      <c r="BC214" s="7"/>
      <c r="BD214" s="9"/>
    </row>
    <row r="215" spans="1:56" ht="59.25" customHeight="1" x14ac:dyDescent="0.25">
      <c r="A215" s="164"/>
      <c r="B215" s="157"/>
      <c r="C215" s="32"/>
      <c r="D215" s="32"/>
      <c r="E215" s="32"/>
      <c r="F215" s="32"/>
      <c r="G215" s="32"/>
      <c r="H215" s="32"/>
      <c r="I215" s="32"/>
      <c r="J215" s="32"/>
      <c r="K215" s="64"/>
      <c r="L215" s="65"/>
      <c r="M215" s="32"/>
      <c r="N215" s="64"/>
      <c r="O215" s="64"/>
      <c r="P215" s="32"/>
      <c r="Q215" s="32"/>
      <c r="R215" s="32"/>
      <c r="S215" s="65"/>
      <c r="T215" s="32"/>
      <c r="U215" s="5" t="s">
        <v>1767</v>
      </c>
      <c r="V215" s="10">
        <v>42593</v>
      </c>
      <c r="W215" s="11">
        <v>11868</v>
      </c>
      <c r="X215" s="45" t="s">
        <v>1852</v>
      </c>
      <c r="Y215" s="38"/>
      <c r="Z215" s="38"/>
      <c r="AA215" s="1"/>
      <c r="AB215" s="1"/>
      <c r="AC215" s="8">
        <v>52424.76</v>
      </c>
      <c r="AD215" s="8"/>
      <c r="AE215" s="65"/>
      <c r="AF215" s="65"/>
      <c r="AG215" s="65"/>
      <c r="AH215" s="65"/>
      <c r="AI215" s="3"/>
      <c r="AJ215" s="3"/>
      <c r="AK215" s="3"/>
      <c r="AL215" s="3"/>
      <c r="AM215" s="3"/>
      <c r="AN215" s="3"/>
      <c r="AO215" s="5"/>
      <c r="AP215" s="36"/>
      <c r="AQ215" s="5"/>
      <c r="AR215" s="3"/>
      <c r="AS215" s="9"/>
      <c r="AT215" s="9"/>
      <c r="AU215" s="10"/>
      <c r="AV215" s="6"/>
      <c r="AW215" s="7"/>
      <c r="AX215" s="7"/>
      <c r="AY215" s="10"/>
      <c r="AZ215" s="7"/>
      <c r="BA215" s="7"/>
      <c r="BB215" s="7"/>
      <c r="BC215" s="7"/>
      <c r="BD215" s="9"/>
    </row>
    <row r="216" spans="1:56" ht="59.25" customHeight="1" x14ac:dyDescent="0.25">
      <c r="A216" s="164" t="s">
        <v>1892</v>
      </c>
      <c r="B216" s="157" t="s">
        <v>730</v>
      </c>
      <c r="C216" s="32" t="s">
        <v>82</v>
      </c>
      <c r="D216" s="32" t="s">
        <v>507</v>
      </c>
      <c r="E216" s="32" t="s">
        <v>287</v>
      </c>
      <c r="F216" s="32" t="s">
        <v>731</v>
      </c>
      <c r="G216" s="32">
        <v>11459</v>
      </c>
      <c r="H216" s="32" t="s">
        <v>729</v>
      </c>
      <c r="I216" s="32" t="s">
        <v>722</v>
      </c>
      <c r="J216" s="32" t="s">
        <v>405</v>
      </c>
      <c r="K216" s="64">
        <v>42165</v>
      </c>
      <c r="L216" s="65">
        <v>738108.17</v>
      </c>
      <c r="M216" s="32">
        <v>11574</v>
      </c>
      <c r="N216" s="64">
        <v>42165</v>
      </c>
      <c r="O216" s="64">
        <v>42284</v>
      </c>
      <c r="P216" s="32" t="s">
        <v>19</v>
      </c>
      <c r="Q216" s="32" t="s">
        <v>732</v>
      </c>
      <c r="R216" s="32" t="s">
        <v>397</v>
      </c>
      <c r="S216" s="65">
        <v>57021.120000000003</v>
      </c>
      <c r="T216" s="32">
        <v>44905100</v>
      </c>
      <c r="U216" s="5"/>
      <c r="V216" s="10"/>
      <c r="W216" s="11"/>
      <c r="X216" s="9"/>
      <c r="Y216" s="38"/>
      <c r="Z216" s="38"/>
      <c r="AA216" s="1">
        <v>0</v>
      </c>
      <c r="AB216" s="1">
        <f>AD216/L216</f>
        <v>7.5187489118295481E-3</v>
      </c>
      <c r="AC216" s="8">
        <f>SUM(AC217:AC218)</f>
        <v>0</v>
      </c>
      <c r="AD216" s="8">
        <f>SUM(AD217:AD218)</f>
        <v>5549.65</v>
      </c>
      <c r="AE216" s="65">
        <f>L216-AD216+AC216</f>
        <v>732558.52</v>
      </c>
      <c r="AF216" s="65">
        <v>113115.09</v>
      </c>
      <c r="AG216" s="65">
        <v>57383.58</v>
      </c>
      <c r="AH216" s="65">
        <f t="shared" si="21"/>
        <v>170498.66999999998</v>
      </c>
      <c r="AI216" s="3"/>
      <c r="AJ216" s="3"/>
      <c r="AK216" s="3"/>
      <c r="AL216" s="3"/>
      <c r="AM216" s="3"/>
      <c r="AN216" s="3"/>
      <c r="AO216" s="5"/>
      <c r="AP216" s="36"/>
      <c r="AQ216" s="5"/>
      <c r="AR216" s="3"/>
      <c r="AS216" s="9" t="s">
        <v>614</v>
      </c>
      <c r="AT216" s="9" t="s">
        <v>615</v>
      </c>
      <c r="AU216" s="10">
        <v>42165</v>
      </c>
      <c r="AV216" s="6">
        <v>42254</v>
      </c>
      <c r="AW216" s="7"/>
      <c r="AX216" s="7"/>
      <c r="AY216" s="10">
        <v>42165</v>
      </c>
      <c r="AZ216" s="7"/>
      <c r="BA216" s="7" t="s">
        <v>388</v>
      </c>
      <c r="BB216" s="7"/>
      <c r="BC216" s="7"/>
      <c r="BD216" s="9"/>
    </row>
    <row r="217" spans="1:56" ht="59.25" customHeight="1" x14ac:dyDescent="0.25">
      <c r="A217" s="164"/>
      <c r="B217" s="157"/>
      <c r="C217" s="32"/>
      <c r="D217" s="32"/>
      <c r="E217" s="32"/>
      <c r="F217" s="32"/>
      <c r="G217" s="32"/>
      <c r="H217" s="32"/>
      <c r="I217" s="32"/>
      <c r="J217" s="32"/>
      <c r="K217" s="64"/>
      <c r="L217" s="65"/>
      <c r="M217" s="32"/>
      <c r="N217" s="64"/>
      <c r="O217" s="64"/>
      <c r="P217" s="32"/>
      <c r="Q217" s="32"/>
      <c r="R217" s="32"/>
      <c r="S217" s="65"/>
      <c r="T217" s="32"/>
      <c r="U217" s="5" t="s">
        <v>874</v>
      </c>
      <c r="V217" s="10">
        <v>42251</v>
      </c>
      <c r="W217" s="46" t="s">
        <v>1680</v>
      </c>
      <c r="X217" s="5" t="s">
        <v>1429</v>
      </c>
      <c r="Y217" s="38">
        <v>42255</v>
      </c>
      <c r="Z217" s="38">
        <v>42344</v>
      </c>
      <c r="AA217" s="1"/>
      <c r="AB217" s="1"/>
      <c r="AC217" s="8"/>
      <c r="AD217" s="8">
        <v>5549.65</v>
      </c>
      <c r="AE217" s="65"/>
      <c r="AF217" s="65"/>
      <c r="AG217" s="65"/>
      <c r="AH217" s="65"/>
      <c r="AI217" s="3"/>
      <c r="AJ217" s="3"/>
      <c r="AK217" s="3"/>
      <c r="AL217" s="3"/>
      <c r="AM217" s="3"/>
      <c r="AN217" s="3"/>
      <c r="AO217" s="5"/>
      <c r="AP217" s="36"/>
      <c r="AQ217" s="5"/>
      <c r="AR217" s="3"/>
      <c r="AS217" s="9"/>
      <c r="AT217" s="9"/>
      <c r="AU217" s="10">
        <v>42255</v>
      </c>
      <c r="AV217" s="6">
        <v>42344</v>
      </c>
      <c r="AW217" s="7"/>
      <c r="AX217" s="7"/>
      <c r="AY217" s="10"/>
      <c r="AZ217" s="7"/>
      <c r="BA217" s="7"/>
      <c r="BB217" s="7"/>
      <c r="BC217" s="7"/>
      <c r="BD217" s="9"/>
    </row>
    <row r="218" spans="1:56" ht="59.25" customHeight="1" x14ac:dyDescent="0.25">
      <c r="A218" s="164"/>
      <c r="B218" s="157"/>
      <c r="C218" s="32"/>
      <c r="D218" s="32"/>
      <c r="E218" s="32"/>
      <c r="F218" s="32"/>
      <c r="G218" s="32"/>
      <c r="H218" s="32"/>
      <c r="I218" s="32"/>
      <c r="J218" s="32"/>
      <c r="K218" s="64"/>
      <c r="L218" s="65"/>
      <c r="M218" s="32"/>
      <c r="N218" s="64"/>
      <c r="O218" s="64"/>
      <c r="P218" s="32"/>
      <c r="Q218" s="32"/>
      <c r="R218" s="32"/>
      <c r="S218" s="65"/>
      <c r="T218" s="32"/>
      <c r="U218" s="5" t="s">
        <v>945</v>
      </c>
      <c r="V218" s="10">
        <v>42342</v>
      </c>
      <c r="W218" s="46">
        <v>11705</v>
      </c>
      <c r="X218" s="5" t="s">
        <v>1428</v>
      </c>
      <c r="Y218" s="38">
        <v>42405</v>
      </c>
      <c r="Z218" s="38">
        <v>42524</v>
      </c>
      <c r="AA218" s="1"/>
      <c r="AB218" s="1"/>
      <c r="AC218" s="8"/>
      <c r="AD218" s="8"/>
      <c r="AE218" s="65"/>
      <c r="AF218" s="65"/>
      <c r="AG218" s="65"/>
      <c r="AH218" s="65"/>
      <c r="AI218" s="3"/>
      <c r="AJ218" s="3"/>
      <c r="AK218" s="3"/>
      <c r="AL218" s="3"/>
      <c r="AM218" s="3"/>
      <c r="AN218" s="3"/>
      <c r="AO218" s="5"/>
      <c r="AP218" s="36"/>
      <c r="AQ218" s="5"/>
      <c r="AR218" s="3"/>
      <c r="AS218" s="9"/>
      <c r="AT218" s="9"/>
      <c r="AU218" s="10">
        <v>42345</v>
      </c>
      <c r="AV218" s="6">
        <v>42434</v>
      </c>
      <c r="AW218" s="7"/>
      <c r="AX218" s="7"/>
      <c r="AY218" s="10"/>
      <c r="AZ218" s="7"/>
      <c r="BA218" s="7"/>
      <c r="BB218" s="7"/>
      <c r="BC218" s="7"/>
      <c r="BD218" s="9"/>
    </row>
    <row r="219" spans="1:56" ht="59.25" customHeight="1" x14ac:dyDescent="0.25">
      <c r="A219" s="164"/>
      <c r="B219" s="157"/>
      <c r="C219" s="32"/>
      <c r="D219" s="32"/>
      <c r="E219" s="32"/>
      <c r="F219" s="32"/>
      <c r="G219" s="32"/>
      <c r="H219" s="32"/>
      <c r="I219" s="32"/>
      <c r="J219" s="32"/>
      <c r="K219" s="64"/>
      <c r="L219" s="65"/>
      <c r="M219" s="32"/>
      <c r="N219" s="64"/>
      <c r="O219" s="64"/>
      <c r="P219" s="32"/>
      <c r="Q219" s="32"/>
      <c r="R219" s="32"/>
      <c r="S219" s="65"/>
      <c r="T219" s="32"/>
      <c r="U219" s="5" t="s">
        <v>1065</v>
      </c>
      <c r="V219" s="10">
        <v>42066</v>
      </c>
      <c r="W219" s="46">
        <v>11768</v>
      </c>
      <c r="X219" s="41" t="s">
        <v>1187</v>
      </c>
      <c r="Y219" s="38"/>
      <c r="Z219" s="38"/>
      <c r="AA219" s="1"/>
      <c r="AB219" s="1"/>
      <c r="AC219" s="8"/>
      <c r="AD219" s="8"/>
      <c r="AE219" s="65"/>
      <c r="AF219" s="65"/>
      <c r="AG219" s="65"/>
      <c r="AH219" s="65"/>
      <c r="AI219" s="3"/>
      <c r="AJ219" s="3"/>
      <c r="AK219" s="3"/>
      <c r="AL219" s="3"/>
      <c r="AM219" s="3"/>
      <c r="AN219" s="3"/>
      <c r="AO219" s="5"/>
      <c r="AP219" s="36"/>
      <c r="AQ219" s="5"/>
      <c r="AR219" s="3"/>
      <c r="AS219" s="9"/>
      <c r="AT219" s="9"/>
      <c r="AU219" s="10">
        <v>42435</v>
      </c>
      <c r="AV219" s="6">
        <v>42524</v>
      </c>
      <c r="AW219" s="7"/>
      <c r="AX219" s="7"/>
      <c r="AY219" s="10"/>
      <c r="AZ219" s="7"/>
      <c r="BA219" s="7"/>
      <c r="BB219" s="7"/>
      <c r="BC219" s="7"/>
      <c r="BD219" s="9"/>
    </row>
    <row r="220" spans="1:56" ht="59.25" customHeight="1" x14ac:dyDescent="0.25">
      <c r="A220" s="164"/>
      <c r="B220" s="157"/>
      <c r="C220" s="32"/>
      <c r="D220" s="32"/>
      <c r="E220" s="32"/>
      <c r="F220" s="32"/>
      <c r="G220" s="32"/>
      <c r="H220" s="32"/>
      <c r="I220" s="32"/>
      <c r="J220" s="32"/>
      <c r="K220" s="64"/>
      <c r="L220" s="65"/>
      <c r="M220" s="32"/>
      <c r="N220" s="64"/>
      <c r="O220" s="64"/>
      <c r="P220" s="32"/>
      <c r="Q220" s="32"/>
      <c r="R220" s="32"/>
      <c r="S220" s="65"/>
      <c r="T220" s="32"/>
      <c r="U220" s="5" t="s">
        <v>1569</v>
      </c>
      <c r="V220" s="10">
        <v>42524</v>
      </c>
      <c r="W220" s="11">
        <v>11851</v>
      </c>
      <c r="X220" s="41" t="s">
        <v>1540</v>
      </c>
      <c r="Y220" s="38">
        <v>42525</v>
      </c>
      <c r="Z220" s="38">
        <v>42614</v>
      </c>
      <c r="AA220" s="1"/>
      <c r="AB220" s="1"/>
      <c r="AC220" s="8"/>
      <c r="AD220" s="8"/>
      <c r="AE220" s="65"/>
      <c r="AF220" s="65"/>
      <c r="AG220" s="65"/>
      <c r="AH220" s="65"/>
      <c r="AI220" s="3"/>
      <c r="AJ220" s="3"/>
      <c r="AK220" s="3"/>
      <c r="AL220" s="3"/>
      <c r="AM220" s="3"/>
      <c r="AN220" s="3"/>
      <c r="AO220" s="5"/>
      <c r="AP220" s="36"/>
      <c r="AQ220" s="5"/>
      <c r="AR220" s="3"/>
      <c r="AS220" s="9"/>
      <c r="AT220" s="9"/>
      <c r="AU220" s="10">
        <v>42525</v>
      </c>
      <c r="AV220" s="6">
        <v>42614</v>
      </c>
      <c r="AW220" s="7"/>
      <c r="AX220" s="7"/>
      <c r="AY220" s="10"/>
      <c r="AZ220" s="7"/>
      <c r="BA220" s="7"/>
      <c r="BB220" s="7"/>
      <c r="BC220" s="7"/>
      <c r="BD220" s="9"/>
    </row>
    <row r="221" spans="1:56" ht="59.25" customHeight="1" x14ac:dyDescent="0.25">
      <c r="A221" s="165" t="s">
        <v>1893</v>
      </c>
      <c r="B221" s="158" t="s">
        <v>785</v>
      </c>
      <c r="C221" s="5">
        <v>26</v>
      </c>
      <c r="D221" s="5" t="s">
        <v>507</v>
      </c>
      <c r="E221" s="5" t="s">
        <v>287</v>
      </c>
      <c r="F221" s="4" t="s">
        <v>786</v>
      </c>
      <c r="G221" s="5">
        <v>11346</v>
      </c>
      <c r="H221" s="34" t="s">
        <v>787</v>
      </c>
      <c r="I221" s="5" t="s">
        <v>207</v>
      </c>
      <c r="J221" s="5" t="s">
        <v>467</v>
      </c>
      <c r="K221" s="10">
        <v>42191</v>
      </c>
      <c r="L221" s="8">
        <v>49740.95</v>
      </c>
      <c r="M221" s="5">
        <v>11593</v>
      </c>
      <c r="N221" s="38">
        <v>0</v>
      </c>
      <c r="O221" s="38">
        <v>0</v>
      </c>
      <c r="P221" s="5">
        <v>1</v>
      </c>
      <c r="Q221" s="5"/>
      <c r="R221" s="51"/>
      <c r="S221" s="8"/>
      <c r="T221" s="5">
        <v>33903900</v>
      </c>
      <c r="U221" s="5"/>
      <c r="V221" s="10"/>
      <c r="W221" s="11"/>
      <c r="X221" s="9"/>
      <c r="Y221" s="38"/>
      <c r="Z221" s="38"/>
      <c r="AA221" s="1">
        <v>0</v>
      </c>
      <c r="AB221" s="1">
        <v>0</v>
      </c>
      <c r="AC221" s="8"/>
      <c r="AD221" s="8"/>
      <c r="AE221" s="2">
        <f t="shared" ref="AE221:AE228" si="22">L221-AD221+AC221</f>
        <v>49740.95</v>
      </c>
      <c r="AF221" s="8"/>
      <c r="AG221" s="8">
        <v>0</v>
      </c>
      <c r="AH221" s="2">
        <f t="shared" si="21"/>
        <v>0</v>
      </c>
      <c r="AI221" s="3"/>
      <c r="AJ221" s="3"/>
      <c r="AK221" s="3"/>
      <c r="AL221" s="3"/>
      <c r="AM221" s="3"/>
      <c r="AN221" s="3"/>
      <c r="AO221" s="5"/>
      <c r="AP221" s="36"/>
      <c r="AQ221" s="5"/>
      <c r="AR221" s="3"/>
      <c r="AS221" s="9"/>
      <c r="AT221" s="9"/>
      <c r="AU221" s="10"/>
      <c r="AV221" s="6"/>
      <c r="AW221" s="7"/>
      <c r="AX221" s="7"/>
      <c r="AY221" s="10"/>
      <c r="AZ221" s="7"/>
      <c r="BA221" s="7" t="s">
        <v>388</v>
      </c>
      <c r="BB221" s="7"/>
      <c r="BC221" s="7"/>
      <c r="BD221" s="9"/>
    </row>
    <row r="222" spans="1:56" ht="59.25" customHeight="1" x14ac:dyDescent="0.25">
      <c r="A222" s="164" t="s">
        <v>1894</v>
      </c>
      <c r="B222" s="157" t="s">
        <v>775</v>
      </c>
      <c r="C222" s="32" t="s">
        <v>521</v>
      </c>
      <c r="D222" s="32" t="s">
        <v>507</v>
      </c>
      <c r="E222" s="32" t="s">
        <v>287</v>
      </c>
      <c r="F222" s="32" t="s">
        <v>776</v>
      </c>
      <c r="G222" s="32">
        <v>11556</v>
      </c>
      <c r="H222" s="32" t="s">
        <v>777</v>
      </c>
      <c r="I222" s="32" t="s">
        <v>778</v>
      </c>
      <c r="J222" s="32" t="s">
        <v>779</v>
      </c>
      <c r="K222" s="64">
        <v>42200</v>
      </c>
      <c r="L222" s="65">
        <v>257320.3</v>
      </c>
      <c r="M222" s="32">
        <v>11602</v>
      </c>
      <c r="N222" s="64">
        <v>42206</v>
      </c>
      <c r="O222" s="64">
        <v>42325</v>
      </c>
      <c r="P222" s="32" t="s">
        <v>19</v>
      </c>
      <c r="Q222" s="32" t="s">
        <v>812</v>
      </c>
      <c r="R222" s="32" t="s">
        <v>811</v>
      </c>
      <c r="S222" s="65">
        <v>24416.53</v>
      </c>
      <c r="T222" s="32">
        <v>44905100</v>
      </c>
      <c r="U222" s="5"/>
      <c r="V222" s="10"/>
      <c r="W222" s="11"/>
      <c r="X222" s="9"/>
      <c r="Y222" s="38"/>
      <c r="Z222" s="38"/>
      <c r="AA222" s="1">
        <v>0</v>
      </c>
      <c r="AB222" s="1">
        <v>0</v>
      </c>
      <c r="AC222" s="8"/>
      <c r="AD222" s="8"/>
      <c r="AE222" s="65">
        <f t="shared" si="22"/>
        <v>257320.3</v>
      </c>
      <c r="AF222" s="65">
        <v>221725.77</v>
      </c>
      <c r="AG222" s="65">
        <v>0</v>
      </c>
      <c r="AH222" s="65">
        <f t="shared" si="21"/>
        <v>221725.77</v>
      </c>
      <c r="AI222" s="3"/>
      <c r="AJ222" s="3"/>
      <c r="AK222" s="3"/>
      <c r="AL222" s="3"/>
      <c r="AM222" s="3"/>
      <c r="AN222" s="3"/>
      <c r="AO222" s="5"/>
      <c r="AP222" s="36"/>
      <c r="AQ222" s="5"/>
      <c r="AR222" s="3"/>
      <c r="AS222" s="9" t="s">
        <v>614</v>
      </c>
      <c r="AT222" s="9" t="s">
        <v>615</v>
      </c>
      <c r="AU222" s="10">
        <v>42206</v>
      </c>
      <c r="AV222" s="6">
        <v>42295</v>
      </c>
      <c r="AW222" s="7"/>
      <c r="AX222" s="7"/>
      <c r="AY222" s="10">
        <v>42206</v>
      </c>
      <c r="AZ222" s="7"/>
      <c r="BA222" s="7"/>
      <c r="BB222" s="7"/>
      <c r="BC222" s="7"/>
      <c r="BD222" s="9"/>
    </row>
    <row r="223" spans="1:56" ht="59.25" customHeight="1" x14ac:dyDescent="0.25">
      <c r="A223" s="164"/>
      <c r="B223" s="157"/>
      <c r="C223" s="32"/>
      <c r="D223" s="32"/>
      <c r="E223" s="32"/>
      <c r="F223" s="32"/>
      <c r="G223" s="32"/>
      <c r="H223" s="32"/>
      <c r="I223" s="32"/>
      <c r="J223" s="32"/>
      <c r="K223" s="64"/>
      <c r="L223" s="65"/>
      <c r="M223" s="32"/>
      <c r="N223" s="64"/>
      <c r="O223" s="64"/>
      <c r="P223" s="32"/>
      <c r="Q223" s="32"/>
      <c r="R223" s="32"/>
      <c r="S223" s="65"/>
      <c r="T223" s="32"/>
      <c r="U223" s="5" t="s">
        <v>902</v>
      </c>
      <c r="V223" s="10">
        <v>42293</v>
      </c>
      <c r="W223" s="11">
        <v>11671</v>
      </c>
      <c r="X223" s="5" t="s">
        <v>1194</v>
      </c>
      <c r="Y223" s="38">
        <v>42326</v>
      </c>
      <c r="Z223" s="38">
        <v>42360</v>
      </c>
      <c r="AA223" s="1"/>
      <c r="AB223" s="1"/>
      <c r="AC223" s="8"/>
      <c r="AD223" s="8"/>
      <c r="AE223" s="65"/>
      <c r="AF223" s="65"/>
      <c r="AG223" s="65"/>
      <c r="AH223" s="65"/>
      <c r="AI223" s="3"/>
      <c r="AJ223" s="3"/>
      <c r="AK223" s="3"/>
      <c r="AL223" s="3"/>
      <c r="AM223" s="3"/>
      <c r="AN223" s="3"/>
      <c r="AO223" s="5"/>
      <c r="AP223" s="36"/>
      <c r="AQ223" s="5"/>
      <c r="AR223" s="3"/>
      <c r="AS223" s="9"/>
      <c r="AT223" s="9"/>
      <c r="AU223" s="10">
        <v>42296</v>
      </c>
      <c r="AV223" s="6">
        <v>42355</v>
      </c>
      <c r="AW223" s="7"/>
      <c r="AX223" s="7"/>
      <c r="AY223" s="10"/>
      <c r="AZ223" s="7"/>
      <c r="BA223" s="7"/>
      <c r="BB223" s="7"/>
      <c r="BC223" s="7"/>
      <c r="BD223" s="9"/>
    </row>
    <row r="224" spans="1:56" ht="59.25" customHeight="1" x14ac:dyDescent="0.25">
      <c r="A224" s="164"/>
      <c r="B224" s="157"/>
      <c r="C224" s="32"/>
      <c r="D224" s="32"/>
      <c r="E224" s="32"/>
      <c r="F224" s="32"/>
      <c r="G224" s="32"/>
      <c r="H224" s="32"/>
      <c r="I224" s="32"/>
      <c r="J224" s="32"/>
      <c r="K224" s="64"/>
      <c r="L224" s="65"/>
      <c r="M224" s="32"/>
      <c r="N224" s="64"/>
      <c r="O224" s="64"/>
      <c r="P224" s="32"/>
      <c r="Q224" s="32"/>
      <c r="R224" s="32"/>
      <c r="S224" s="65"/>
      <c r="T224" s="32"/>
      <c r="U224" s="5" t="s">
        <v>993</v>
      </c>
      <c r="V224" s="10">
        <v>42349</v>
      </c>
      <c r="W224" s="11">
        <v>11713</v>
      </c>
      <c r="X224" s="5" t="s">
        <v>1194</v>
      </c>
      <c r="Y224" s="38">
        <v>42361</v>
      </c>
      <c r="Z224" s="38">
        <v>42364</v>
      </c>
      <c r="AA224" s="1"/>
      <c r="AB224" s="1"/>
      <c r="AC224" s="8"/>
      <c r="AD224" s="8"/>
      <c r="AE224" s="65"/>
      <c r="AF224" s="65"/>
      <c r="AG224" s="65"/>
      <c r="AH224" s="65"/>
      <c r="AI224" s="3"/>
      <c r="AJ224" s="3"/>
      <c r="AK224" s="3"/>
      <c r="AL224" s="3"/>
      <c r="AM224" s="3"/>
      <c r="AN224" s="3"/>
      <c r="AO224" s="5"/>
      <c r="AP224" s="36"/>
      <c r="AQ224" s="5"/>
      <c r="AR224" s="3"/>
      <c r="AS224" s="9"/>
      <c r="AT224" s="9"/>
      <c r="AU224" s="10">
        <v>42356</v>
      </c>
      <c r="AV224" s="6" t="s">
        <v>1182</v>
      </c>
      <c r="AW224" s="7"/>
      <c r="AX224" s="7"/>
      <c r="AY224" s="10"/>
      <c r="AZ224" s="7"/>
      <c r="BA224" s="7"/>
      <c r="BB224" s="7"/>
      <c r="BC224" s="7"/>
      <c r="BD224" s="9"/>
    </row>
    <row r="225" spans="1:56" ht="59.25" customHeight="1" x14ac:dyDescent="0.25">
      <c r="A225" s="164"/>
      <c r="B225" s="157"/>
      <c r="C225" s="32"/>
      <c r="D225" s="32"/>
      <c r="E225" s="32"/>
      <c r="F225" s="32"/>
      <c r="G225" s="32"/>
      <c r="H225" s="32"/>
      <c r="I225" s="32"/>
      <c r="J225" s="32"/>
      <c r="K225" s="64"/>
      <c r="L225" s="65"/>
      <c r="M225" s="32"/>
      <c r="N225" s="64"/>
      <c r="O225" s="64"/>
      <c r="P225" s="32"/>
      <c r="Q225" s="32"/>
      <c r="R225" s="32"/>
      <c r="S225" s="65"/>
      <c r="T225" s="32"/>
      <c r="U225" s="5" t="s">
        <v>994</v>
      </c>
      <c r="V225" s="10">
        <v>42364</v>
      </c>
      <c r="W225" s="11">
        <v>11724</v>
      </c>
      <c r="X225" s="5" t="s">
        <v>1194</v>
      </c>
      <c r="Y225" s="38">
        <v>42365</v>
      </c>
      <c r="Z225" s="38">
        <v>42118</v>
      </c>
      <c r="AA225" s="1"/>
      <c r="AB225" s="1"/>
      <c r="AC225" s="8"/>
      <c r="AD225" s="8"/>
      <c r="AE225" s="65"/>
      <c r="AF225" s="65"/>
      <c r="AG225" s="65"/>
      <c r="AH225" s="65"/>
      <c r="AI225" s="3"/>
      <c r="AJ225" s="3"/>
      <c r="AK225" s="3"/>
      <c r="AL225" s="3"/>
      <c r="AM225" s="3"/>
      <c r="AN225" s="3"/>
      <c r="AO225" s="5"/>
      <c r="AP225" s="36"/>
      <c r="AQ225" s="5"/>
      <c r="AR225" s="3"/>
      <c r="AS225" s="9"/>
      <c r="AT225" s="9"/>
      <c r="AU225" s="10"/>
      <c r="AV225" s="6"/>
      <c r="AW225" s="7"/>
      <c r="AX225" s="7"/>
      <c r="AY225" s="10"/>
      <c r="AZ225" s="7"/>
      <c r="BA225" s="7"/>
      <c r="BB225" s="7"/>
      <c r="BC225" s="7"/>
      <c r="BD225" s="9"/>
    </row>
    <row r="226" spans="1:56" ht="59.25" customHeight="1" x14ac:dyDescent="0.25">
      <c r="A226" s="164"/>
      <c r="B226" s="157"/>
      <c r="C226" s="32"/>
      <c r="D226" s="32"/>
      <c r="E226" s="32"/>
      <c r="F226" s="32"/>
      <c r="G226" s="32"/>
      <c r="H226" s="32"/>
      <c r="I226" s="32"/>
      <c r="J226" s="32"/>
      <c r="K226" s="64"/>
      <c r="L226" s="65"/>
      <c r="M226" s="32"/>
      <c r="N226" s="64"/>
      <c r="O226" s="64"/>
      <c r="P226" s="32"/>
      <c r="Q226" s="32"/>
      <c r="R226" s="32"/>
      <c r="S226" s="65"/>
      <c r="T226" s="32"/>
      <c r="U226" s="5" t="s">
        <v>1370</v>
      </c>
      <c r="V226" s="10">
        <v>42473</v>
      </c>
      <c r="W226" s="11" t="s">
        <v>1371</v>
      </c>
      <c r="X226" s="5" t="s">
        <v>1194</v>
      </c>
      <c r="Y226" s="38">
        <v>42485</v>
      </c>
      <c r="Z226" s="38">
        <v>42574</v>
      </c>
      <c r="AA226" s="1"/>
      <c r="AB226" s="1"/>
      <c r="AC226" s="8"/>
      <c r="AD226" s="8"/>
      <c r="AE226" s="65"/>
      <c r="AF226" s="65"/>
      <c r="AG226" s="65"/>
      <c r="AH226" s="65"/>
      <c r="AI226" s="3"/>
      <c r="AJ226" s="3"/>
      <c r="AK226" s="3"/>
      <c r="AL226" s="3"/>
      <c r="AM226" s="3"/>
      <c r="AN226" s="3"/>
      <c r="AO226" s="5"/>
      <c r="AP226" s="36"/>
      <c r="AQ226" s="5"/>
      <c r="AR226" s="3"/>
      <c r="AS226" s="9"/>
      <c r="AT226" s="9"/>
      <c r="AU226" s="10"/>
      <c r="AV226" s="6"/>
      <c r="AW226" s="7"/>
      <c r="AX226" s="7"/>
      <c r="AY226" s="10"/>
      <c r="AZ226" s="7"/>
      <c r="BA226" s="7"/>
      <c r="BB226" s="7"/>
      <c r="BC226" s="7"/>
      <c r="BD226" s="9"/>
    </row>
    <row r="227" spans="1:56" ht="59.25" customHeight="1" x14ac:dyDescent="0.25">
      <c r="A227" s="164"/>
      <c r="B227" s="157"/>
      <c r="C227" s="32"/>
      <c r="D227" s="32"/>
      <c r="E227" s="32"/>
      <c r="F227" s="32"/>
      <c r="G227" s="32"/>
      <c r="H227" s="32"/>
      <c r="I227" s="32"/>
      <c r="J227" s="32"/>
      <c r="K227" s="64"/>
      <c r="L227" s="65"/>
      <c r="M227" s="32"/>
      <c r="N227" s="64"/>
      <c r="O227" s="64"/>
      <c r="P227" s="32"/>
      <c r="Q227" s="32"/>
      <c r="R227" s="32"/>
      <c r="S227" s="65"/>
      <c r="T227" s="32"/>
      <c r="U227" s="5" t="s">
        <v>1696</v>
      </c>
      <c r="V227" s="10">
        <v>42571</v>
      </c>
      <c r="W227" s="11">
        <v>11856</v>
      </c>
      <c r="X227" s="5" t="s">
        <v>1194</v>
      </c>
      <c r="Y227" s="38">
        <v>42575</v>
      </c>
      <c r="Z227" s="38">
        <v>42634</v>
      </c>
      <c r="AA227" s="1"/>
      <c r="AB227" s="1"/>
      <c r="AC227" s="8"/>
      <c r="AD227" s="8"/>
      <c r="AE227" s="65"/>
      <c r="AF227" s="65"/>
      <c r="AG227" s="65"/>
      <c r="AH227" s="65"/>
      <c r="AI227" s="3"/>
      <c r="AJ227" s="3"/>
      <c r="AK227" s="3"/>
      <c r="AL227" s="3"/>
      <c r="AM227" s="3"/>
      <c r="AN227" s="3"/>
      <c r="AO227" s="5"/>
      <c r="AP227" s="36"/>
      <c r="AQ227" s="5"/>
      <c r="AR227" s="3"/>
      <c r="AS227" s="9"/>
      <c r="AT227" s="9"/>
      <c r="AU227" s="10"/>
      <c r="AV227" s="6"/>
      <c r="AW227" s="7"/>
      <c r="AX227" s="7"/>
      <c r="AY227" s="10"/>
      <c r="AZ227" s="7"/>
      <c r="BA227" s="7"/>
      <c r="BB227" s="7"/>
      <c r="BC227" s="7"/>
      <c r="BD227" s="9"/>
    </row>
    <row r="228" spans="1:56" ht="59.25" customHeight="1" x14ac:dyDescent="0.25">
      <c r="A228" s="164" t="s">
        <v>1895</v>
      </c>
      <c r="B228" s="157" t="s">
        <v>770</v>
      </c>
      <c r="C228" s="32" t="s">
        <v>654</v>
      </c>
      <c r="D228" s="32" t="s">
        <v>507</v>
      </c>
      <c r="E228" s="32" t="s">
        <v>287</v>
      </c>
      <c r="F228" s="32" t="s">
        <v>771</v>
      </c>
      <c r="G228" s="32">
        <v>11546</v>
      </c>
      <c r="H228" s="63" t="s">
        <v>772</v>
      </c>
      <c r="I228" s="32" t="s">
        <v>773</v>
      </c>
      <c r="J228" s="32" t="s">
        <v>774</v>
      </c>
      <c r="K228" s="64">
        <v>42202</v>
      </c>
      <c r="L228" s="65">
        <v>823454.88</v>
      </c>
      <c r="M228" s="32">
        <v>11602</v>
      </c>
      <c r="N228" s="64">
        <v>42202</v>
      </c>
      <c r="O228" s="64">
        <v>42566</v>
      </c>
      <c r="P228" s="32">
        <v>19</v>
      </c>
      <c r="Q228" s="32"/>
      <c r="R228" s="32"/>
      <c r="S228" s="65"/>
      <c r="T228" s="32">
        <v>33903900</v>
      </c>
      <c r="U228" s="5"/>
      <c r="V228" s="10"/>
      <c r="W228" s="11"/>
      <c r="X228" s="9"/>
      <c r="Y228" s="38"/>
      <c r="Z228" s="38"/>
      <c r="AA228" s="1">
        <f>AC228/L228</f>
        <v>1.771849357429274E-2</v>
      </c>
      <c r="AB228" s="1">
        <v>0</v>
      </c>
      <c r="AC228" s="8">
        <f>SUM(AC229:AC231)</f>
        <v>14590.38</v>
      </c>
      <c r="AD228" s="8"/>
      <c r="AE228" s="65">
        <f t="shared" si="22"/>
        <v>838045.26</v>
      </c>
      <c r="AF228" s="65">
        <v>249407.21</v>
      </c>
      <c r="AG228" s="65">
        <v>574021.67000000004</v>
      </c>
      <c r="AH228" s="65">
        <f t="shared" si="21"/>
        <v>823428.88</v>
      </c>
      <c r="AI228" s="3"/>
      <c r="AJ228" s="3"/>
      <c r="AK228" s="3"/>
      <c r="AL228" s="3"/>
      <c r="AM228" s="3"/>
      <c r="AN228" s="3"/>
      <c r="AO228" s="5"/>
      <c r="AP228" s="36"/>
      <c r="AQ228" s="5"/>
      <c r="AR228" s="3"/>
      <c r="AS228" s="9" t="s">
        <v>614</v>
      </c>
      <c r="AT228" s="9" t="s">
        <v>615</v>
      </c>
      <c r="AU228" s="10"/>
      <c r="AV228" s="6"/>
      <c r="AW228" s="7"/>
      <c r="AX228" s="7"/>
      <c r="AY228" s="10">
        <v>42202</v>
      </c>
      <c r="AZ228" s="7"/>
      <c r="BA228" s="7" t="s">
        <v>388</v>
      </c>
      <c r="BB228" s="7"/>
      <c r="BC228" s="7"/>
      <c r="BD228" s="9"/>
    </row>
    <row r="229" spans="1:56" ht="59.25" customHeight="1" x14ac:dyDescent="0.25">
      <c r="A229" s="164"/>
      <c r="B229" s="157" t="s">
        <v>928</v>
      </c>
      <c r="C229" s="32" t="s">
        <v>656</v>
      </c>
      <c r="D229" s="32" t="s">
        <v>507</v>
      </c>
      <c r="E229" s="32" t="s">
        <v>287</v>
      </c>
      <c r="F229" s="32" t="s">
        <v>929</v>
      </c>
      <c r="G229" s="32" t="s">
        <v>930</v>
      </c>
      <c r="H229" s="63" t="s">
        <v>931</v>
      </c>
      <c r="I229" s="32" t="s">
        <v>932</v>
      </c>
      <c r="J229" s="32" t="s">
        <v>933</v>
      </c>
      <c r="K229" s="64">
        <v>42355</v>
      </c>
      <c r="L229" s="65">
        <v>131913.31</v>
      </c>
      <c r="M229" s="32">
        <v>11706</v>
      </c>
      <c r="N229" s="64">
        <v>42355</v>
      </c>
      <c r="O229" s="64">
        <v>42444</v>
      </c>
      <c r="P229" s="32"/>
      <c r="Q229" s="32"/>
      <c r="R229" s="32"/>
      <c r="S229" s="65"/>
      <c r="T229" s="32"/>
      <c r="U229" s="5" t="s">
        <v>995</v>
      </c>
      <c r="V229" s="10">
        <v>42412</v>
      </c>
      <c r="W229" s="11">
        <v>11758</v>
      </c>
      <c r="X229" s="5" t="s">
        <v>1195</v>
      </c>
      <c r="Y229" s="38">
        <v>42445</v>
      </c>
      <c r="Z229" s="38">
        <v>42504</v>
      </c>
      <c r="AA229" s="1"/>
      <c r="AB229" s="1"/>
      <c r="AC229" s="8"/>
      <c r="AD229" s="8"/>
      <c r="AE229" s="65"/>
      <c r="AF229" s="65"/>
      <c r="AG229" s="65"/>
      <c r="AH229" s="65"/>
      <c r="AI229" s="3"/>
      <c r="AJ229" s="3"/>
      <c r="AK229" s="3"/>
      <c r="AL229" s="3"/>
      <c r="AM229" s="3"/>
      <c r="AN229" s="3"/>
      <c r="AO229" s="5"/>
      <c r="AP229" s="36"/>
      <c r="AQ229" s="5"/>
      <c r="AR229" s="3"/>
      <c r="AS229" s="9"/>
      <c r="AT229" s="9"/>
      <c r="AU229" s="10">
        <v>42415</v>
      </c>
      <c r="AV229" s="6">
        <v>42474</v>
      </c>
      <c r="AW229" s="7"/>
      <c r="AX229" s="7"/>
      <c r="AY229" s="10"/>
      <c r="AZ229" s="7"/>
      <c r="BA229" s="7"/>
      <c r="BB229" s="7"/>
      <c r="BC229" s="7"/>
      <c r="BD229" s="9"/>
    </row>
    <row r="230" spans="1:56" ht="59.25" customHeight="1" x14ac:dyDescent="0.25">
      <c r="A230" s="165"/>
      <c r="B230" s="158"/>
      <c r="C230" s="5"/>
      <c r="D230" s="5"/>
      <c r="E230" s="5"/>
      <c r="F230" s="5"/>
      <c r="G230" s="5"/>
      <c r="H230" s="34"/>
      <c r="I230" s="5"/>
      <c r="J230" s="5"/>
      <c r="K230" s="10"/>
      <c r="L230" s="8"/>
      <c r="M230" s="5"/>
      <c r="N230" s="10"/>
      <c r="O230" s="10"/>
      <c r="P230" s="5"/>
      <c r="Q230" s="5"/>
      <c r="R230" s="5"/>
      <c r="S230" s="8"/>
      <c r="T230" s="5"/>
      <c r="U230" s="5" t="s">
        <v>1392</v>
      </c>
      <c r="V230" s="10">
        <v>42472</v>
      </c>
      <c r="W230" s="11" t="s">
        <v>1367</v>
      </c>
      <c r="X230" s="5" t="s">
        <v>1202</v>
      </c>
      <c r="Y230" s="38">
        <v>42505</v>
      </c>
      <c r="Z230" s="38">
        <v>42564</v>
      </c>
      <c r="AA230" s="1"/>
      <c r="AB230" s="1"/>
      <c r="AC230" s="8"/>
      <c r="AD230" s="8"/>
      <c r="AE230" s="65"/>
      <c r="AF230" s="65"/>
      <c r="AG230" s="65"/>
      <c r="AH230" s="65"/>
      <c r="AI230" s="3"/>
      <c r="AJ230" s="3"/>
      <c r="AK230" s="3"/>
      <c r="AL230" s="3"/>
      <c r="AM230" s="3"/>
      <c r="AN230" s="3"/>
      <c r="AO230" s="5"/>
      <c r="AP230" s="36"/>
      <c r="AQ230" s="5"/>
      <c r="AR230" s="3"/>
      <c r="AS230" s="9"/>
      <c r="AT230" s="9"/>
      <c r="AU230" s="10">
        <v>42475</v>
      </c>
      <c r="AV230" s="6">
        <v>42534</v>
      </c>
      <c r="AW230" s="7"/>
      <c r="AX230" s="7"/>
      <c r="AY230" s="10"/>
      <c r="AZ230" s="7"/>
      <c r="BA230" s="7"/>
      <c r="BB230" s="7"/>
      <c r="BC230" s="7"/>
      <c r="BD230" s="9"/>
    </row>
    <row r="231" spans="1:56" ht="59.25" customHeight="1" x14ac:dyDescent="0.25">
      <c r="A231" s="165"/>
      <c r="B231" s="158"/>
      <c r="C231" s="5"/>
      <c r="D231" s="5"/>
      <c r="E231" s="5"/>
      <c r="F231" s="5"/>
      <c r="G231" s="5"/>
      <c r="H231" s="34"/>
      <c r="I231" s="5"/>
      <c r="J231" s="5"/>
      <c r="K231" s="10"/>
      <c r="L231" s="8"/>
      <c r="M231" s="5"/>
      <c r="N231" s="10"/>
      <c r="O231" s="10"/>
      <c r="P231" s="5"/>
      <c r="Q231" s="5"/>
      <c r="R231" s="5"/>
      <c r="S231" s="8"/>
      <c r="T231" s="5"/>
      <c r="U231" s="5" t="s">
        <v>1393</v>
      </c>
      <c r="V231" s="10">
        <v>42485</v>
      </c>
      <c r="W231" s="11" t="s">
        <v>1394</v>
      </c>
      <c r="X231" s="5" t="s">
        <v>1851</v>
      </c>
      <c r="Y231" s="38"/>
      <c r="Z231" s="38"/>
      <c r="AA231" s="1"/>
      <c r="AB231" s="1"/>
      <c r="AC231" s="8">
        <v>14590.38</v>
      </c>
      <c r="AD231" s="8"/>
      <c r="AE231" s="65"/>
      <c r="AF231" s="65"/>
      <c r="AG231" s="65"/>
      <c r="AH231" s="65"/>
      <c r="AI231" s="3"/>
      <c r="AJ231" s="3"/>
      <c r="AK231" s="3"/>
      <c r="AL231" s="3"/>
      <c r="AM231" s="3"/>
      <c r="AN231" s="3"/>
      <c r="AO231" s="5"/>
      <c r="AP231" s="36"/>
      <c r="AQ231" s="5"/>
      <c r="AR231" s="3"/>
      <c r="AS231" s="9"/>
      <c r="AT231" s="9"/>
      <c r="AU231" s="10"/>
      <c r="AV231" s="6"/>
      <c r="AW231" s="7"/>
      <c r="AX231" s="7"/>
      <c r="AY231" s="10"/>
      <c r="AZ231" s="7"/>
      <c r="BA231" s="7"/>
      <c r="BB231" s="7"/>
      <c r="BC231" s="7"/>
      <c r="BD231" s="9"/>
    </row>
    <row r="232" spans="1:56" ht="59.25" customHeight="1" x14ac:dyDescent="0.25">
      <c r="A232" s="164" t="s">
        <v>1896</v>
      </c>
      <c r="B232" s="157" t="s">
        <v>973</v>
      </c>
      <c r="C232" s="32" t="s">
        <v>528</v>
      </c>
      <c r="D232" s="32" t="s">
        <v>507</v>
      </c>
      <c r="E232" s="32" t="s">
        <v>287</v>
      </c>
      <c r="F232" s="32" t="s">
        <v>960</v>
      </c>
      <c r="G232" s="32"/>
      <c r="H232" s="63" t="s">
        <v>961</v>
      </c>
      <c r="I232" s="32" t="s">
        <v>47</v>
      </c>
      <c r="J232" s="32" t="s">
        <v>406</v>
      </c>
      <c r="K232" s="64">
        <v>42282</v>
      </c>
      <c r="L232" s="65">
        <v>149004.5</v>
      </c>
      <c r="M232" s="32"/>
      <c r="N232" s="64">
        <v>42282</v>
      </c>
      <c r="O232" s="64">
        <v>42371</v>
      </c>
      <c r="P232" s="32">
        <v>1</v>
      </c>
      <c r="Q232" s="32"/>
      <c r="R232" s="32"/>
      <c r="S232" s="65"/>
      <c r="T232" s="32">
        <v>44905100</v>
      </c>
      <c r="U232" s="5"/>
      <c r="V232" s="10"/>
      <c r="W232" s="11"/>
      <c r="X232" s="9"/>
      <c r="Y232" s="38"/>
      <c r="Z232" s="38"/>
      <c r="AA232" s="1">
        <f>AC232/L232</f>
        <v>0.17459727726343835</v>
      </c>
      <c r="AB232" s="1">
        <v>0</v>
      </c>
      <c r="AC232" s="8">
        <f>SUM(AC233)</f>
        <v>26015.78</v>
      </c>
      <c r="AD232" s="8">
        <f>SUM(AD233)</f>
        <v>0</v>
      </c>
      <c r="AE232" s="65">
        <f t="shared" ref="AE232:AE234" si="23">L232-AD232+AC232</f>
        <v>175020.28</v>
      </c>
      <c r="AF232" s="65">
        <v>55000</v>
      </c>
      <c r="AG232" s="65">
        <v>120020.28</v>
      </c>
      <c r="AH232" s="65">
        <f t="shared" ref="AH232:AH234" si="24">AF232+AG232</f>
        <v>175020.28</v>
      </c>
      <c r="AI232" s="3"/>
      <c r="AJ232" s="3"/>
      <c r="AK232" s="3"/>
      <c r="AL232" s="3"/>
      <c r="AM232" s="3"/>
      <c r="AN232" s="3"/>
      <c r="AO232" s="5"/>
      <c r="AP232" s="36"/>
      <c r="AQ232" s="5"/>
      <c r="AR232" s="3"/>
      <c r="AS232" s="9"/>
      <c r="AT232" s="9"/>
      <c r="AU232" s="10"/>
      <c r="AV232" s="6"/>
      <c r="AW232" s="7"/>
      <c r="AX232" s="7"/>
      <c r="AY232" s="10">
        <v>42282</v>
      </c>
      <c r="AZ232" s="7"/>
      <c r="BA232" s="7" t="s">
        <v>388</v>
      </c>
      <c r="BB232" s="7"/>
      <c r="BC232" s="7"/>
      <c r="BD232" s="9"/>
    </row>
    <row r="233" spans="1:56" ht="59.25" customHeight="1" x14ac:dyDescent="0.25">
      <c r="A233" s="164"/>
      <c r="B233" s="157"/>
      <c r="C233" s="32"/>
      <c r="D233" s="32"/>
      <c r="E233" s="32"/>
      <c r="F233" s="32"/>
      <c r="G233" s="32"/>
      <c r="H233" s="63"/>
      <c r="I233" s="32"/>
      <c r="J233" s="32"/>
      <c r="K233" s="64"/>
      <c r="L233" s="65"/>
      <c r="M233" s="32"/>
      <c r="N233" s="64"/>
      <c r="O233" s="64"/>
      <c r="P233" s="32"/>
      <c r="Q233" s="32"/>
      <c r="R233" s="32"/>
      <c r="S233" s="65"/>
      <c r="T233" s="32"/>
      <c r="U233" s="5" t="s">
        <v>996</v>
      </c>
      <c r="V233" s="10">
        <v>42340</v>
      </c>
      <c r="W233" s="11">
        <v>11729</v>
      </c>
      <c r="X233" s="9" t="s">
        <v>1196</v>
      </c>
      <c r="Y233" s="38">
        <v>42372</v>
      </c>
      <c r="Z233" s="38">
        <v>42431</v>
      </c>
      <c r="AA233" s="1"/>
      <c r="AB233" s="1"/>
      <c r="AC233" s="8">
        <v>26015.78</v>
      </c>
      <c r="AD233" s="8">
        <v>0</v>
      </c>
      <c r="AE233" s="65"/>
      <c r="AF233" s="65"/>
      <c r="AG233" s="65"/>
      <c r="AH233" s="65"/>
      <c r="AI233" s="3"/>
      <c r="AJ233" s="3"/>
      <c r="AK233" s="3"/>
      <c r="AL233" s="3"/>
      <c r="AM233" s="3"/>
      <c r="AN233" s="3"/>
      <c r="AO233" s="5"/>
      <c r="AP233" s="36"/>
      <c r="AQ233" s="5"/>
      <c r="AR233" s="3"/>
      <c r="AS233" s="9"/>
      <c r="AT233" s="9"/>
      <c r="AU233" s="10">
        <v>42342</v>
      </c>
      <c r="AV233" s="6">
        <v>42371</v>
      </c>
      <c r="AW233" s="7"/>
      <c r="AX233" s="7"/>
      <c r="AY233" s="10"/>
      <c r="AZ233" s="7"/>
      <c r="BA233" s="7"/>
      <c r="BB233" s="7"/>
      <c r="BC233" s="7"/>
      <c r="BD233" s="9"/>
    </row>
    <row r="234" spans="1:56" ht="59.25" customHeight="1" x14ac:dyDescent="0.25">
      <c r="A234" s="164" t="s">
        <v>1897</v>
      </c>
      <c r="B234" s="157" t="s">
        <v>928</v>
      </c>
      <c r="C234" s="32" t="s">
        <v>656</v>
      </c>
      <c r="D234" s="32" t="s">
        <v>507</v>
      </c>
      <c r="E234" s="32" t="s">
        <v>287</v>
      </c>
      <c r="F234" s="32" t="s">
        <v>974</v>
      </c>
      <c r="G234" s="32"/>
      <c r="H234" s="63" t="s">
        <v>931</v>
      </c>
      <c r="I234" s="32" t="s">
        <v>962</v>
      </c>
      <c r="J234" s="32" t="s">
        <v>1437</v>
      </c>
      <c r="K234" s="64">
        <v>42355</v>
      </c>
      <c r="L234" s="65">
        <v>131913.31</v>
      </c>
      <c r="M234" s="32"/>
      <c r="N234" s="64">
        <v>42355</v>
      </c>
      <c r="O234" s="64">
        <v>42444</v>
      </c>
      <c r="P234" s="32" t="s">
        <v>19</v>
      </c>
      <c r="Q234" s="32" t="s">
        <v>975</v>
      </c>
      <c r="R234" s="32" t="s">
        <v>397</v>
      </c>
      <c r="S234" s="65">
        <v>0</v>
      </c>
      <c r="T234" s="32">
        <v>33903900</v>
      </c>
      <c r="U234" s="5"/>
      <c r="V234" s="10"/>
      <c r="W234" s="11"/>
      <c r="X234" s="9"/>
      <c r="Y234" s="38"/>
      <c r="Z234" s="38"/>
      <c r="AA234" s="1">
        <f>AC234/L234</f>
        <v>0.11060582135343279</v>
      </c>
      <c r="AB234" s="1">
        <v>0</v>
      </c>
      <c r="AC234" s="8">
        <f>SUM(AC235)</f>
        <v>14590.38</v>
      </c>
      <c r="AD234" s="8"/>
      <c r="AE234" s="65">
        <f t="shared" si="23"/>
        <v>146503.69</v>
      </c>
      <c r="AF234" s="65">
        <v>0</v>
      </c>
      <c r="AG234" s="65">
        <v>146503.70000000001</v>
      </c>
      <c r="AH234" s="65">
        <f t="shared" si="24"/>
        <v>146503.70000000001</v>
      </c>
      <c r="AI234" s="3"/>
      <c r="AJ234" s="3"/>
      <c r="AK234" s="3"/>
      <c r="AL234" s="3"/>
      <c r="AM234" s="3"/>
      <c r="AN234" s="3"/>
      <c r="AO234" s="5"/>
      <c r="AP234" s="36"/>
      <c r="AQ234" s="5"/>
      <c r="AR234" s="3"/>
      <c r="AS234" s="9"/>
      <c r="AT234" s="9"/>
      <c r="AU234" s="10"/>
      <c r="AV234" s="6"/>
      <c r="AW234" s="7"/>
      <c r="AX234" s="7"/>
      <c r="AY234" s="6">
        <v>42355</v>
      </c>
      <c r="AZ234" s="7"/>
      <c r="BA234" s="7" t="s">
        <v>388</v>
      </c>
      <c r="BB234" s="7"/>
      <c r="BC234" s="7"/>
      <c r="BD234" s="9"/>
    </row>
    <row r="235" spans="1:56" ht="59.25" customHeight="1" x14ac:dyDescent="0.25">
      <c r="A235" s="164"/>
      <c r="B235" s="157"/>
      <c r="C235" s="32"/>
      <c r="D235" s="32"/>
      <c r="E235" s="32"/>
      <c r="F235" s="32"/>
      <c r="G235" s="32"/>
      <c r="H235" s="63"/>
      <c r="I235" s="32"/>
      <c r="J235" s="32"/>
      <c r="K235" s="64"/>
      <c r="L235" s="65"/>
      <c r="M235" s="32"/>
      <c r="N235" s="64"/>
      <c r="O235" s="64"/>
      <c r="P235" s="32"/>
      <c r="Q235" s="32"/>
      <c r="R235" s="32"/>
      <c r="S235" s="65"/>
      <c r="T235" s="32"/>
      <c r="U235" s="5" t="s">
        <v>995</v>
      </c>
      <c r="V235" s="10">
        <v>42412</v>
      </c>
      <c r="W235" s="11">
        <v>11758</v>
      </c>
      <c r="X235" s="5" t="s">
        <v>1187</v>
      </c>
      <c r="Y235" s="38">
        <v>42445</v>
      </c>
      <c r="Z235" s="38">
        <v>42504</v>
      </c>
      <c r="AA235" s="1"/>
      <c r="AB235" s="1"/>
      <c r="AC235" s="8">
        <v>14590.38</v>
      </c>
      <c r="AD235" s="8"/>
      <c r="AE235" s="65"/>
      <c r="AF235" s="65"/>
      <c r="AG235" s="65"/>
      <c r="AH235" s="65"/>
      <c r="AI235" s="3"/>
      <c r="AJ235" s="3"/>
      <c r="AK235" s="3"/>
      <c r="AL235" s="3"/>
      <c r="AM235" s="3"/>
      <c r="AN235" s="3"/>
      <c r="AO235" s="5"/>
      <c r="AP235" s="36"/>
      <c r="AQ235" s="5"/>
      <c r="AR235" s="3"/>
      <c r="AS235" s="9"/>
      <c r="AT235" s="9"/>
      <c r="AU235" s="10">
        <v>42415</v>
      </c>
      <c r="AV235" s="6">
        <v>42474</v>
      </c>
      <c r="AW235" s="7"/>
      <c r="AX235" s="7"/>
      <c r="AY235" s="10"/>
      <c r="AZ235" s="7"/>
      <c r="BA235" s="7"/>
      <c r="BB235" s="7"/>
      <c r="BC235" s="7"/>
      <c r="BD235" s="9"/>
    </row>
    <row r="236" spans="1:56" ht="59.25" customHeight="1" x14ac:dyDescent="0.25">
      <c r="A236" s="164" t="s">
        <v>1898</v>
      </c>
      <c r="B236" s="157" t="s">
        <v>1086</v>
      </c>
      <c r="C236" s="32" t="s">
        <v>518</v>
      </c>
      <c r="D236" s="32" t="s">
        <v>507</v>
      </c>
      <c r="E236" s="32"/>
      <c r="F236" s="32" t="s">
        <v>997</v>
      </c>
      <c r="G236" s="32"/>
      <c r="H236" s="32" t="s">
        <v>934</v>
      </c>
      <c r="I236" s="32" t="s">
        <v>932</v>
      </c>
      <c r="J236" s="32" t="s">
        <v>933</v>
      </c>
      <c r="K236" s="64">
        <v>42355</v>
      </c>
      <c r="L236" s="65">
        <v>840000</v>
      </c>
      <c r="M236" s="32" t="s">
        <v>1087</v>
      </c>
      <c r="N236" s="64">
        <v>42355</v>
      </c>
      <c r="O236" s="64">
        <v>42564</v>
      </c>
      <c r="P236" s="32">
        <v>1</v>
      </c>
      <c r="Q236" s="32"/>
      <c r="R236" s="32"/>
      <c r="S236" s="65"/>
      <c r="T236" s="32">
        <v>33903900</v>
      </c>
      <c r="U236" s="5"/>
      <c r="V236" s="10"/>
      <c r="W236" s="11"/>
      <c r="X236" s="9"/>
      <c r="Y236" s="38"/>
      <c r="Z236" s="38"/>
      <c r="AA236" s="1">
        <v>0</v>
      </c>
      <c r="AB236" s="1">
        <v>0</v>
      </c>
      <c r="AC236" s="8"/>
      <c r="AD236" s="8"/>
      <c r="AE236" s="65">
        <f t="shared" ref="AE236" si="25">L236-AD236+AC236</f>
        <v>840000</v>
      </c>
      <c r="AF236" s="65">
        <v>0</v>
      </c>
      <c r="AG236" s="65">
        <v>360048.15</v>
      </c>
      <c r="AH236" s="65">
        <f t="shared" ref="AH236" si="26">AF236+AG236</f>
        <v>360048.15</v>
      </c>
      <c r="AI236" s="3"/>
      <c r="AJ236" s="3"/>
      <c r="AK236" s="3"/>
      <c r="AL236" s="3"/>
      <c r="AM236" s="3"/>
      <c r="AN236" s="3"/>
      <c r="AO236" s="5"/>
      <c r="AP236" s="36"/>
      <c r="AQ236" s="5"/>
      <c r="AR236" s="3"/>
      <c r="AS236" s="9"/>
      <c r="AT236" s="9"/>
      <c r="AU236" s="10"/>
      <c r="AV236" s="6"/>
      <c r="AW236" s="7"/>
      <c r="AX236" s="7"/>
      <c r="AY236" s="10">
        <v>42355</v>
      </c>
      <c r="AZ236" s="7"/>
      <c r="BA236" s="7" t="s">
        <v>388</v>
      </c>
      <c r="BB236" s="7"/>
      <c r="BC236" s="7"/>
      <c r="BD236" s="9"/>
    </row>
    <row r="237" spans="1:56" ht="59.25" customHeight="1" x14ac:dyDescent="0.25">
      <c r="A237" s="164"/>
      <c r="B237" s="157"/>
      <c r="C237" s="32"/>
      <c r="D237" s="32"/>
      <c r="E237" s="32"/>
      <c r="F237" s="32"/>
      <c r="G237" s="32"/>
      <c r="H237" s="32"/>
      <c r="I237" s="32"/>
      <c r="J237" s="32"/>
      <c r="K237" s="64"/>
      <c r="L237" s="65"/>
      <c r="M237" s="32"/>
      <c r="N237" s="64"/>
      <c r="O237" s="64"/>
      <c r="P237" s="32"/>
      <c r="Q237" s="32"/>
      <c r="R237" s="32"/>
      <c r="S237" s="65"/>
      <c r="T237" s="32"/>
      <c r="U237" s="5" t="s">
        <v>1543</v>
      </c>
      <c r="V237" s="10">
        <v>42535</v>
      </c>
      <c r="W237" s="11">
        <v>11843</v>
      </c>
      <c r="X237" s="5" t="s">
        <v>1184</v>
      </c>
      <c r="Y237" s="38">
        <v>42565</v>
      </c>
      <c r="Z237" s="38">
        <v>42774</v>
      </c>
      <c r="AA237" s="1"/>
      <c r="AB237" s="1"/>
      <c r="AC237" s="8"/>
      <c r="AD237" s="8"/>
      <c r="AE237" s="65"/>
      <c r="AF237" s="65"/>
      <c r="AG237" s="65"/>
      <c r="AH237" s="65"/>
      <c r="AI237" s="3"/>
      <c r="AJ237" s="3"/>
      <c r="AK237" s="3"/>
      <c r="AL237" s="3"/>
      <c r="AM237" s="3"/>
      <c r="AN237" s="3"/>
      <c r="AO237" s="5"/>
      <c r="AP237" s="36"/>
      <c r="AQ237" s="5"/>
      <c r="AR237" s="3"/>
      <c r="AS237" s="9"/>
      <c r="AT237" s="9"/>
      <c r="AU237" s="10">
        <v>42535</v>
      </c>
      <c r="AV237" s="6">
        <v>42714</v>
      </c>
      <c r="AW237" s="7"/>
      <c r="AX237" s="7"/>
      <c r="AY237" s="10"/>
      <c r="AZ237" s="7"/>
      <c r="BA237" s="7"/>
      <c r="BB237" s="7"/>
      <c r="BC237" s="7"/>
      <c r="BD237" s="9"/>
    </row>
    <row r="238" spans="1:56" ht="59.25" customHeight="1" x14ac:dyDescent="0.25">
      <c r="A238" s="164" t="s">
        <v>1899</v>
      </c>
      <c r="B238" s="157" t="s">
        <v>1088</v>
      </c>
      <c r="C238" s="32" t="s">
        <v>705</v>
      </c>
      <c r="D238" s="32" t="s">
        <v>507</v>
      </c>
      <c r="E238" s="32"/>
      <c r="F238" s="32" t="s">
        <v>998</v>
      </c>
      <c r="G238" s="32" t="s">
        <v>1171</v>
      </c>
      <c r="H238" s="63" t="s">
        <v>1002</v>
      </c>
      <c r="I238" s="32" t="s">
        <v>1006</v>
      </c>
      <c r="J238" s="32" t="s">
        <v>1089</v>
      </c>
      <c r="K238" s="64">
        <v>42394</v>
      </c>
      <c r="L238" s="65">
        <v>46542.16</v>
      </c>
      <c r="M238" s="32" t="s">
        <v>1090</v>
      </c>
      <c r="N238" s="64">
        <v>42394</v>
      </c>
      <c r="O238" s="64">
        <v>42453</v>
      </c>
      <c r="P238" s="32" t="s">
        <v>19</v>
      </c>
      <c r="Q238" s="32" t="s">
        <v>1434</v>
      </c>
      <c r="R238" s="32" t="s">
        <v>397</v>
      </c>
      <c r="S238" s="65">
        <v>0</v>
      </c>
      <c r="T238" s="32">
        <v>44905100</v>
      </c>
      <c r="U238" s="5"/>
      <c r="V238" s="10"/>
      <c r="W238" s="11"/>
      <c r="X238" s="41"/>
      <c r="Y238" s="38"/>
      <c r="Z238" s="38"/>
      <c r="AA238" s="1"/>
      <c r="AB238" s="1"/>
      <c r="AC238" s="8"/>
      <c r="AD238" s="8"/>
      <c r="AE238" s="65">
        <f t="shared" ref="AE238:AE244" si="27">L238-AD238+AC238</f>
        <v>46542.16</v>
      </c>
      <c r="AF238" s="65">
        <v>0</v>
      </c>
      <c r="AG238" s="65">
        <v>46542.16</v>
      </c>
      <c r="AH238" s="65">
        <f t="shared" ref="AH238:AH244" si="28">AF238+AG238</f>
        <v>46542.16</v>
      </c>
      <c r="AI238" s="3"/>
      <c r="AJ238" s="3"/>
      <c r="AK238" s="3"/>
      <c r="AL238" s="3"/>
      <c r="AM238" s="3"/>
      <c r="AN238" s="3"/>
      <c r="AO238" s="5"/>
      <c r="AP238" s="36"/>
      <c r="AQ238" s="5"/>
      <c r="AR238" s="3"/>
      <c r="AS238" s="9"/>
      <c r="AT238" s="9"/>
      <c r="AU238" s="10"/>
      <c r="AV238" s="6"/>
      <c r="AW238" s="7"/>
      <c r="AX238" s="7"/>
      <c r="AY238" s="6">
        <v>42396</v>
      </c>
      <c r="AZ238" s="7"/>
      <c r="BA238" s="7" t="s">
        <v>388</v>
      </c>
      <c r="BB238" s="7"/>
      <c r="BC238" s="7"/>
      <c r="BD238" s="9"/>
    </row>
    <row r="239" spans="1:56" ht="59.25" customHeight="1" x14ac:dyDescent="0.25">
      <c r="A239" s="164"/>
      <c r="B239" s="157"/>
      <c r="C239" s="32"/>
      <c r="D239" s="32"/>
      <c r="E239" s="32"/>
      <c r="F239" s="32"/>
      <c r="G239" s="32"/>
      <c r="H239" s="63"/>
      <c r="I239" s="32"/>
      <c r="J239" s="32"/>
      <c r="K239" s="64"/>
      <c r="L239" s="65"/>
      <c r="M239" s="32"/>
      <c r="N239" s="64"/>
      <c r="O239" s="64"/>
      <c r="P239" s="32"/>
      <c r="Q239" s="32"/>
      <c r="R239" s="32"/>
      <c r="S239" s="65"/>
      <c r="T239" s="32"/>
      <c r="U239" s="5" t="s">
        <v>1384</v>
      </c>
      <c r="V239" s="10">
        <v>42452</v>
      </c>
      <c r="W239" s="11" t="s">
        <v>1383</v>
      </c>
      <c r="X239" s="5" t="s">
        <v>1184</v>
      </c>
      <c r="Y239" s="38">
        <v>42454</v>
      </c>
      <c r="Z239" s="38">
        <v>42513</v>
      </c>
      <c r="AA239" s="1"/>
      <c r="AB239" s="1"/>
      <c r="AC239" s="8"/>
      <c r="AD239" s="8"/>
      <c r="AE239" s="65"/>
      <c r="AF239" s="65"/>
      <c r="AG239" s="65"/>
      <c r="AH239" s="65"/>
      <c r="AI239" s="3"/>
      <c r="AJ239" s="3"/>
      <c r="AK239" s="3"/>
      <c r="AL239" s="3"/>
      <c r="AM239" s="3"/>
      <c r="AN239" s="3"/>
      <c r="AO239" s="5"/>
      <c r="AP239" s="36"/>
      <c r="AQ239" s="5"/>
      <c r="AR239" s="3"/>
      <c r="AS239" s="9"/>
      <c r="AT239" s="9"/>
      <c r="AU239" s="10"/>
      <c r="AV239" s="6"/>
      <c r="AW239" s="7"/>
      <c r="AX239" s="7"/>
      <c r="AY239" s="6"/>
      <c r="AZ239" s="7"/>
      <c r="BA239" s="7"/>
      <c r="BB239" s="7"/>
      <c r="BC239" s="7"/>
      <c r="BD239" s="9"/>
    </row>
    <row r="240" spans="1:56" ht="59.25" customHeight="1" x14ac:dyDescent="0.25">
      <c r="A240" s="164" t="s">
        <v>1900</v>
      </c>
      <c r="B240" s="157" t="s">
        <v>1088</v>
      </c>
      <c r="C240" s="32" t="s">
        <v>705</v>
      </c>
      <c r="D240" s="32" t="s">
        <v>507</v>
      </c>
      <c r="E240" s="32"/>
      <c r="F240" s="32" t="s">
        <v>999</v>
      </c>
      <c r="G240" s="32" t="s">
        <v>1171</v>
      </c>
      <c r="H240" s="63" t="s">
        <v>1003</v>
      </c>
      <c r="I240" s="32" t="s">
        <v>1006</v>
      </c>
      <c r="J240" s="32" t="s">
        <v>1089</v>
      </c>
      <c r="K240" s="64">
        <v>42394</v>
      </c>
      <c r="L240" s="65">
        <v>46689.59</v>
      </c>
      <c r="M240" s="32" t="s">
        <v>1090</v>
      </c>
      <c r="N240" s="64">
        <v>42394</v>
      </c>
      <c r="O240" s="64">
        <v>42453</v>
      </c>
      <c r="P240" s="32" t="s">
        <v>19</v>
      </c>
      <c r="Q240" s="32" t="s">
        <v>1434</v>
      </c>
      <c r="R240" s="32" t="s">
        <v>397</v>
      </c>
      <c r="S240" s="65">
        <v>0</v>
      </c>
      <c r="T240" s="32">
        <v>44905100</v>
      </c>
      <c r="U240" s="5"/>
      <c r="V240" s="10"/>
      <c r="W240" s="11"/>
      <c r="X240" s="9"/>
      <c r="Y240" s="38"/>
      <c r="Z240" s="38"/>
      <c r="AA240" s="1">
        <v>0</v>
      </c>
      <c r="AB240" s="1">
        <v>0</v>
      </c>
      <c r="AC240" s="8"/>
      <c r="AD240" s="8"/>
      <c r="AE240" s="65">
        <f t="shared" si="27"/>
        <v>46689.59</v>
      </c>
      <c r="AF240" s="65">
        <v>0</v>
      </c>
      <c r="AG240" s="65">
        <v>46689.59</v>
      </c>
      <c r="AH240" s="65">
        <f t="shared" si="28"/>
        <v>46689.59</v>
      </c>
      <c r="AI240" s="3"/>
      <c r="AJ240" s="3"/>
      <c r="AK240" s="3"/>
      <c r="AL240" s="3"/>
      <c r="AM240" s="3"/>
      <c r="AN240" s="3"/>
      <c r="AO240" s="5"/>
      <c r="AP240" s="36"/>
      <c r="AQ240" s="5"/>
      <c r="AR240" s="3"/>
      <c r="AS240" s="9"/>
      <c r="AT240" s="9"/>
      <c r="AU240" s="10"/>
      <c r="AV240" s="6"/>
      <c r="AW240" s="7"/>
      <c r="AX240" s="7"/>
      <c r="AY240" s="10">
        <v>42396</v>
      </c>
      <c r="AZ240" s="7"/>
      <c r="BA240" s="7" t="s">
        <v>388</v>
      </c>
      <c r="BB240" s="7"/>
      <c r="BC240" s="7"/>
      <c r="BD240" s="9"/>
    </row>
    <row r="241" spans="1:56" ht="59.25" customHeight="1" x14ac:dyDescent="0.25">
      <c r="A241" s="164"/>
      <c r="B241" s="157"/>
      <c r="C241" s="32"/>
      <c r="D241" s="32"/>
      <c r="E241" s="32"/>
      <c r="F241" s="32"/>
      <c r="G241" s="32"/>
      <c r="H241" s="63"/>
      <c r="I241" s="32"/>
      <c r="J241" s="32"/>
      <c r="K241" s="64"/>
      <c r="L241" s="65"/>
      <c r="M241" s="32"/>
      <c r="N241" s="64"/>
      <c r="O241" s="64"/>
      <c r="P241" s="32"/>
      <c r="Q241" s="32"/>
      <c r="R241" s="32"/>
      <c r="S241" s="65"/>
      <c r="T241" s="32"/>
      <c r="U241" s="5" t="s">
        <v>1385</v>
      </c>
      <c r="V241" s="10">
        <v>42452</v>
      </c>
      <c r="W241" s="11" t="s">
        <v>1383</v>
      </c>
      <c r="X241" s="5" t="s">
        <v>1184</v>
      </c>
      <c r="Y241" s="38">
        <v>42454</v>
      </c>
      <c r="Z241" s="38">
        <v>42513</v>
      </c>
      <c r="AA241" s="1"/>
      <c r="AB241" s="1"/>
      <c r="AC241" s="8"/>
      <c r="AD241" s="8"/>
      <c r="AE241" s="65"/>
      <c r="AF241" s="65"/>
      <c r="AG241" s="65"/>
      <c r="AH241" s="65"/>
      <c r="AI241" s="3"/>
      <c r="AJ241" s="3"/>
      <c r="AK241" s="3"/>
      <c r="AL241" s="3"/>
      <c r="AM241" s="3"/>
      <c r="AN241" s="3"/>
      <c r="AO241" s="5"/>
      <c r="AP241" s="36"/>
      <c r="AQ241" s="5"/>
      <c r="AR241" s="3"/>
      <c r="AS241" s="9"/>
      <c r="AT241" s="9"/>
      <c r="AU241" s="10"/>
      <c r="AV241" s="6"/>
      <c r="AW241" s="7"/>
      <c r="AX241" s="7"/>
      <c r="AY241" s="10"/>
      <c r="AZ241" s="7"/>
      <c r="BA241" s="7"/>
      <c r="BB241" s="7"/>
      <c r="BC241" s="7"/>
      <c r="BD241" s="9"/>
    </row>
    <row r="242" spans="1:56" ht="59.25" customHeight="1" x14ac:dyDescent="0.25">
      <c r="A242" s="164" t="s">
        <v>1901</v>
      </c>
      <c r="B242" s="161" t="s">
        <v>1088</v>
      </c>
      <c r="C242" s="32" t="s">
        <v>705</v>
      </c>
      <c r="D242" s="32" t="s">
        <v>507</v>
      </c>
      <c r="E242" s="32" t="s">
        <v>287</v>
      </c>
      <c r="F242" s="32" t="s">
        <v>1000</v>
      </c>
      <c r="G242" s="32" t="s">
        <v>1171</v>
      </c>
      <c r="H242" s="63" t="s">
        <v>1004</v>
      </c>
      <c r="I242" s="32" t="s">
        <v>1006</v>
      </c>
      <c r="J242" s="32" t="s">
        <v>1089</v>
      </c>
      <c r="K242" s="64">
        <v>42394</v>
      </c>
      <c r="L242" s="65">
        <v>54469.3</v>
      </c>
      <c r="M242" s="32" t="s">
        <v>1090</v>
      </c>
      <c r="N242" s="64">
        <v>42394</v>
      </c>
      <c r="O242" s="64">
        <v>42453</v>
      </c>
      <c r="P242" s="32" t="s">
        <v>19</v>
      </c>
      <c r="Q242" s="32" t="s">
        <v>1434</v>
      </c>
      <c r="R242" s="32" t="s">
        <v>397</v>
      </c>
      <c r="S242" s="65">
        <v>0</v>
      </c>
      <c r="T242" s="32">
        <v>44905100</v>
      </c>
      <c r="U242" s="5"/>
      <c r="V242" s="10"/>
      <c r="W242" s="11"/>
      <c r="X242" s="41"/>
      <c r="Y242" s="38"/>
      <c r="Z242" s="38"/>
      <c r="AA242" s="1">
        <v>0</v>
      </c>
      <c r="AB242" s="1">
        <v>0</v>
      </c>
      <c r="AC242" s="8"/>
      <c r="AD242" s="8"/>
      <c r="AE242" s="65">
        <f t="shared" si="27"/>
        <v>54469.3</v>
      </c>
      <c r="AF242" s="65">
        <v>0</v>
      </c>
      <c r="AG242" s="65">
        <v>54469.3</v>
      </c>
      <c r="AH242" s="65">
        <f t="shared" si="28"/>
        <v>54469.3</v>
      </c>
      <c r="AI242" s="3"/>
      <c r="AJ242" s="3"/>
      <c r="AK242" s="3"/>
      <c r="AL242" s="3"/>
      <c r="AM242" s="3"/>
      <c r="AN242" s="3"/>
      <c r="AO242" s="5"/>
      <c r="AP242" s="36"/>
      <c r="AQ242" s="5"/>
      <c r="AR242" s="3"/>
      <c r="AS242" s="9"/>
      <c r="AT242" s="9"/>
      <c r="AU242" s="10"/>
      <c r="AV242" s="6"/>
      <c r="AW242" s="7"/>
      <c r="AX242" s="7"/>
      <c r="AY242" s="6">
        <v>42394</v>
      </c>
      <c r="AZ242" s="7"/>
      <c r="BA242" s="7" t="s">
        <v>388</v>
      </c>
      <c r="BB242" s="7"/>
      <c r="BC242" s="7"/>
      <c r="BD242" s="9"/>
    </row>
    <row r="243" spans="1:56" ht="59.25" customHeight="1" x14ac:dyDescent="0.25">
      <c r="A243" s="164"/>
      <c r="B243" s="161"/>
      <c r="C243" s="32"/>
      <c r="D243" s="32"/>
      <c r="E243" s="32"/>
      <c r="F243" s="32"/>
      <c r="G243" s="32"/>
      <c r="H243" s="63"/>
      <c r="I243" s="32"/>
      <c r="J243" s="32"/>
      <c r="K243" s="64"/>
      <c r="L243" s="65"/>
      <c r="M243" s="32"/>
      <c r="N243" s="64"/>
      <c r="O243" s="64"/>
      <c r="P243" s="32"/>
      <c r="Q243" s="32"/>
      <c r="R243" s="32"/>
      <c r="S243" s="65"/>
      <c r="T243" s="32"/>
      <c r="U243" s="5" t="s">
        <v>1385</v>
      </c>
      <c r="V243" s="10">
        <v>42452</v>
      </c>
      <c r="W243" s="11" t="s">
        <v>1383</v>
      </c>
      <c r="X243" s="5" t="s">
        <v>1184</v>
      </c>
      <c r="Y243" s="38">
        <v>42454</v>
      </c>
      <c r="Z243" s="38">
        <v>42513</v>
      </c>
      <c r="AA243" s="1"/>
      <c r="AB243" s="1"/>
      <c r="AC243" s="8"/>
      <c r="AD243" s="8"/>
      <c r="AE243" s="65"/>
      <c r="AF243" s="65"/>
      <c r="AG243" s="65"/>
      <c r="AH243" s="65"/>
      <c r="AI243" s="3"/>
      <c r="AJ243" s="3"/>
      <c r="AK243" s="3"/>
      <c r="AL243" s="3"/>
      <c r="AM243" s="3"/>
      <c r="AN243" s="3"/>
      <c r="AO243" s="5"/>
      <c r="AP243" s="36"/>
      <c r="AQ243" s="5"/>
      <c r="AR243" s="3"/>
      <c r="AS243" s="9"/>
      <c r="AT243" s="9"/>
      <c r="AU243" s="10"/>
      <c r="AV243" s="6"/>
      <c r="AW243" s="7"/>
      <c r="AX243" s="7"/>
      <c r="AY243" s="6"/>
      <c r="AZ243" s="7"/>
      <c r="BA243" s="7"/>
      <c r="BB243" s="7"/>
      <c r="BC243" s="7"/>
      <c r="BD243" s="9"/>
    </row>
    <row r="244" spans="1:56" ht="59.25" customHeight="1" x14ac:dyDescent="0.25">
      <c r="A244" s="164" t="s">
        <v>1902</v>
      </c>
      <c r="B244" s="157" t="s">
        <v>1091</v>
      </c>
      <c r="C244" s="32" t="s">
        <v>661</v>
      </c>
      <c r="D244" s="32" t="s">
        <v>507</v>
      </c>
      <c r="E244" s="32" t="s">
        <v>287</v>
      </c>
      <c r="F244" s="32" t="s">
        <v>1001</v>
      </c>
      <c r="G244" s="32" t="s">
        <v>1172</v>
      </c>
      <c r="H244" s="32" t="s">
        <v>1005</v>
      </c>
      <c r="I244" s="32" t="s">
        <v>1006</v>
      </c>
      <c r="J244" s="32" t="s">
        <v>1089</v>
      </c>
      <c r="K244" s="64">
        <v>42423</v>
      </c>
      <c r="L244" s="65">
        <v>320903.21000000002</v>
      </c>
      <c r="M244" s="32" t="s">
        <v>1092</v>
      </c>
      <c r="N244" s="64">
        <v>42423</v>
      </c>
      <c r="O244" s="64">
        <v>42542</v>
      </c>
      <c r="P244" s="32" t="s">
        <v>19</v>
      </c>
      <c r="Q244" s="32" t="s">
        <v>1093</v>
      </c>
      <c r="R244" s="32" t="s">
        <v>610</v>
      </c>
      <c r="S244" s="65">
        <v>12836.13</v>
      </c>
      <c r="T244" s="32">
        <v>44905100</v>
      </c>
      <c r="U244" s="5"/>
      <c r="V244" s="10"/>
      <c r="W244" s="11"/>
      <c r="X244" s="9"/>
      <c r="Y244" s="38"/>
      <c r="Z244" s="38"/>
      <c r="AA244" s="1">
        <v>0</v>
      </c>
      <c r="AB244" s="52">
        <f>AD244/L244</f>
        <v>4.8825937266255446E-3</v>
      </c>
      <c r="AC244" s="8"/>
      <c r="AD244" s="8">
        <f>SUM(AD245:AD246)</f>
        <v>1566.84</v>
      </c>
      <c r="AE244" s="65">
        <f t="shared" si="27"/>
        <v>319336.37</v>
      </c>
      <c r="AF244" s="65">
        <v>0</v>
      </c>
      <c r="AG244" s="65">
        <v>0</v>
      </c>
      <c r="AH244" s="65">
        <f t="shared" si="28"/>
        <v>0</v>
      </c>
      <c r="AI244" s="3"/>
      <c r="AJ244" s="3"/>
      <c r="AK244" s="3"/>
      <c r="AL244" s="3"/>
      <c r="AM244" s="3"/>
      <c r="AN244" s="3"/>
      <c r="AO244" s="5"/>
      <c r="AP244" s="36"/>
      <c r="AQ244" s="5"/>
      <c r="AR244" s="3"/>
      <c r="AS244" s="9"/>
      <c r="AT244" s="9"/>
      <c r="AU244" s="10"/>
      <c r="AV244" s="6"/>
      <c r="AW244" s="7"/>
      <c r="AX244" s="7"/>
      <c r="AY244" s="10">
        <v>42436</v>
      </c>
      <c r="AZ244" s="7"/>
      <c r="BA244" s="7" t="s">
        <v>388</v>
      </c>
      <c r="BB244" s="7"/>
      <c r="BC244" s="7"/>
      <c r="BD244" s="9"/>
    </row>
    <row r="245" spans="1:56" ht="59.25" customHeight="1" x14ac:dyDescent="0.25">
      <c r="A245" s="164"/>
      <c r="B245" s="157"/>
      <c r="C245" s="32"/>
      <c r="D245" s="32"/>
      <c r="E245" s="32"/>
      <c r="F245" s="32"/>
      <c r="G245" s="32"/>
      <c r="H245" s="32"/>
      <c r="I245" s="32"/>
      <c r="J245" s="32"/>
      <c r="K245" s="64"/>
      <c r="L245" s="65"/>
      <c r="M245" s="32"/>
      <c r="N245" s="64"/>
      <c r="O245" s="64"/>
      <c r="P245" s="32"/>
      <c r="Q245" s="32"/>
      <c r="R245" s="32"/>
      <c r="S245" s="65"/>
      <c r="T245" s="32"/>
      <c r="U245" s="5" t="s">
        <v>1512</v>
      </c>
      <c r="V245" s="10">
        <v>42543</v>
      </c>
      <c r="W245" s="11">
        <v>11825</v>
      </c>
      <c r="X245" s="45" t="s">
        <v>1514</v>
      </c>
      <c r="Y245" s="38">
        <v>42543</v>
      </c>
      <c r="Z245" s="38">
        <v>42662</v>
      </c>
      <c r="AA245" s="1"/>
      <c r="AB245" s="1"/>
      <c r="AC245" s="8"/>
      <c r="AD245" s="8"/>
      <c r="AE245" s="65"/>
      <c r="AF245" s="65"/>
      <c r="AG245" s="65"/>
      <c r="AH245" s="65"/>
      <c r="AI245" s="3"/>
      <c r="AJ245" s="3"/>
      <c r="AK245" s="3"/>
      <c r="AL245" s="3"/>
      <c r="AM245" s="3"/>
      <c r="AN245" s="3"/>
      <c r="AO245" s="5"/>
      <c r="AP245" s="36"/>
      <c r="AQ245" s="5"/>
      <c r="AR245" s="3"/>
      <c r="AS245" s="9"/>
      <c r="AT245" s="9"/>
      <c r="AU245" s="10">
        <v>42526</v>
      </c>
      <c r="AV245" s="6">
        <v>42615</v>
      </c>
      <c r="AW245" s="7"/>
      <c r="AX245" s="7"/>
      <c r="AY245" s="10"/>
      <c r="AZ245" s="7"/>
      <c r="BA245" s="7"/>
      <c r="BB245" s="7"/>
      <c r="BC245" s="7"/>
      <c r="BD245" s="9"/>
    </row>
    <row r="246" spans="1:56" ht="59.25" customHeight="1" x14ac:dyDescent="0.25">
      <c r="A246" s="164"/>
      <c r="B246" s="157"/>
      <c r="C246" s="32"/>
      <c r="D246" s="32"/>
      <c r="E246" s="32"/>
      <c r="F246" s="32"/>
      <c r="G246" s="32"/>
      <c r="H246" s="32"/>
      <c r="I246" s="32"/>
      <c r="J246" s="32"/>
      <c r="K246" s="64"/>
      <c r="L246" s="65"/>
      <c r="M246" s="32"/>
      <c r="N246" s="64"/>
      <c r="O246" s="64"/>
      <c r="P246" s="32"/>
      <c r="Q246" s="32"/>
      <c r="R246" s="32"/>
      <c r="S246" s="65"/>
      <c r="T246" s="32"/>
      <c r="U246" s="5" t="s">
        <v>1513</v>
      </c>
      <c r="V246" s="10">
        <v>42529</v>
      </c>
      <c r="W246" s="11">
        <v>11825</v>
      </c>
      <c r="X246" s="45" t="s">
        <v>1515</v>
      </c>
      <c r="Y246" s="38"/>
      <c r="Z246" s="38"/>
      <c r="AA246" s="1"/>
      <c r="AB246" s="1"/>
      <c r="AC246" s="8"/>
      <c r="AD246" s="8">
        <v>1566.84</v>
      </c>
      <c r="AE246" s="65"/>
      <c r="AF246" s="65"/>
      <c r="AG246" s="65"/>
      <c r="AH246" s="65"/>
      <c r="AI246" s="3"/>
      <c r="AJ246" s="3"/>
      <c r="AK246" s="3"/>
      <c r="AL246" s="3"/>
      <c r="AM246" s="3"/>
      <c r="AN246" s="3"/>
      <c r="AO246" s="5"/>
      <c r="AP246" s="36"/>
      <c r="AQ246" s="5"/>
      <c r="AR246" s="3"/>
      <c r="AS246" s="9"/>
      <c r="AT246" s="9"/>
      <c r="AU246" s="10"/>
      <c r="AV246" s="6"/>
      <c r="AW246" s="7"/>
      <c r="AX246" s="7"/>
      <c r="AY246" s="10"/>
      <c r="AZ246" s="7"/>
      <c r="BA246" s="7"/>
      <c r="BB246" s="7"/>
      <c r="BC246" s="7"/>
      <c r="BD246" s="9"/>
    </row>
    <row r="247" spans="1:56" ht="59.25" customHeight="1" x14ac:dyDescent="0.25">
      <c r="A247" s="165" t="s">
        <v>1903</v>
      </c>
      <c r="B247" s="161" t="s">
        <v>1152</v>
      </c>
      <c r="C247" s="5" t="s">
        <v>1038</v>
      </c>
      <c r="D247" s="5" t="s">
        <v>507</v>
      </c>
      <c r="E247" s="5" t="s">
        <v>287</v>
      </c>
      <c r="F247" s="5" t="s">
        <v>1146</v>
      </c>
      <c r="G247" s="5" t="s">
        <v>1173</v>
      </c>
      <c r="H247" s="34" t="s">
        <v>1145</v>
      </c>
      <c r="I247" s="5" t="s">
        <v>1450</v>
      </c>
      <c r="J247" s="7" t="s">
        <v>389</v>
      </c>
      <c r="K247" s="54">
        <v>42444</v>
      </c>
      <c r="L247" s="55">
        <v>245000</v>
      </c>
      <c r="M247" s="5" t="s">
        <v>1153</v>
      </c>
      <c r="N247" s="10">
        <v>42444</v>
      </c>
      <c r="O247" s="10">
        <v>42653</v>
      </c>
      <c r="P247" s="5" t="s">
        <v>784</v>
      </c>
      <c r="Q247" s="5"/>
      <c r="R247" s="5"/>
      <c r="S247" s="8"/>
      <c r="T247" s="5" t="s">
        <v>517</v>
      </c>
      <c r="U247" s="5"/>
      <c r="V247" s="10"/>
      <c r="W247" s="11"/>
      <c r="X247" s="41"/>
      <c r="Y247" s="38"/>
      <c r="Z247" s="38"/>
      <c r="AA247" s="1"/>
      <c r="AB247" s="1"/>
      <c r="AC247" s="8"/>
      <c r="AD247" s="8"/>
      <c r="AE247" s="8">
        <f t="shared" ref="AE247:AE253" si="29">L247-AD247+AC247</f>
        <v>245000</v>
      </c>
      <c r="AF247" s="8">
        <v>0</v>
      </c>
      <c r="AG247" s="8">
        <v>63394.49</v>
      </c>
      <c r="AH247" s="8">
        <f t="shared" ref="AH247:AH251" si="30">AF247+AG247</f>
        <v>63394.49</v>
      </c>
      <c r="AI247" s="3"/>
      <c r="AJ247" s="3"/>
      <c r="AK247" s="3"/>
      <c r="AL247" s="3"/>
      <c r="AM247" s="3"/>
      <c r="AN247" s="3"/>
      <c r="AO247" s="5"/>
      <c r="AP247" s="36"/>
      <c r="AQ247" s="5"/>
      <c r="AR247" s="3"/>
      <c r="AS247" s="9"/>
      <c r="AT247" s="9"/>
      <c r="AU247" s="10"/>
      <c r="AV247" s="6"/>
      <c r="AW247" s="7"/>
      <c r="AX247" s="7"/>
      <c r="AY247" s="7">
        <v>42079</v>
      </c>
      <c r="AZ247" s="7"/>
      <c r="BA247" s="7" t="s">
        <v>388</v>
      </c>
      <c r="BB247" s="7"/>
      <c r="BC247" s="7"/>
      <c r="BD247" s="9"/>
    </row>
    <row r="248" spans="1:56" ht="59.25" customHeight="1" x14ac:dyDescent="0.25">
      <c r="A248" s="164" t="s">
        <v>1904</v>
      </c>
      <c r="B248" s="157" t="s">
        <v>1154</v>
      </c>
      <c r="C248" s="32" t="s">
        <v>512</v>
      </c>
      <c r="D248" s="32" t="s">
        <v>1155</v>
      </c>
      <c r="E248" s="32"/>
      <c r="F248" s="32" t="s">
        <v>1156</v>
      </c>
      <c r="G248" s="32" t="s">
        <v>1174</v>
      </c>
      <c r="H248" s="32" t="s">
        <v>1157</v>
      </c>
      <c r="I248" s="32" t="s">
        <v>71</v>
      </c>
      <c r="J248" s="32" t="s">
        <v>1158</v>
      </c>
      <c r="K248" s="64">
        <v>42444</v>
      </c>
      <c r="L248" s="65">
        <v>795974.56</v>
      </c>
      <c r="M248" s="32" t="s">
        <v>1153</v>
      </c>
      <c r="N248" s="64">
        <v>42444</v>
      </c>
      <c r="O248" s="64">
        <v>42563</v>
      </c>
      <c r="P248" s="32" t="s">
        <v>1159</v>
      </c>
      <c r="Q248" s="32"/>
      <c r="R248" s="32"/>
      <c r="S248" s="65">
        <v>0</v>
      </c>
      <c r="T248" s="32" t="s">
        <v>516</v>
      </c>
      <c r="U248" s="5"/>
      <c r="V248" s="10"/>
      <c r="W248" s="11"/>
      <c r="X248" s="9"/>
      <c r="Y248" s="38"/>
      <c r="Z248" s="38"/>
      <c r="AA248" s="1">
        <v>0</v>
      </c>
      <c r="AB248" s="1">
        <v>0</v>
      </c>
      <c r="AC248" s="8"/>
      <c r="AD248" s="8"/>
      <c r="AE248" s="65">
        <f t="shared" si="29"/>
        <v>795974.56</v>
      </c>
      <c r="AF248" s="65">
        <v>0</v>
      </c>
      <c r="AG248" s="65">
        <v>482025.9</v>
      </c>
      <c r="AH248" s="65">
        <f t="shared" si="30"/>
        <v>482025.9</v>
      </c>
      <c r="AI248" s="3"/>
      <c r="AJ248" s="3"/>
      <c r="AK248" s="3"/>
      <c r="AL248" s="3"/>
      <c r="AM248" s="3"/>
      <c r="AN248" s="3"/>
      <c r="AO248" s="5"/>
      <c r="AP248" s="36"/>
      <c r="AQ248" s="5"/>
      <c r="AR248" s="3"/>
      <c r="AS248" s="9"/>
      <c r="AT248" s="9"/>
      <c r="AU248" s="10"/>
      <c r="AV248" s="6"/>
      <c r="AW248" s="7"/>
      <c r="AX248" s="7"/>
      <c r="AY248" s="7">
        <v>42444</v>
      </c>
      <c r="AZ248" s="7"/>
      <c r="BA248" s="7" t="s">
        <v>388</v>
      </c>
      <c r="BB248" s="7"/>
      <c r="BC248" s="7"/>
      <c r="BD248" s="9"/>
    </row>
    <row r="249" spans="1:56" ht="59.25" customHeight="1" x14ac:dyDescent="0.25">
      <c r="A249" s="164"/>
      <c r="B249" s="157"/>
      <c r="C249" s="32"/>
      <c r="D249" s="32"/>
      <c r="E249" s="32"/>
      <c r="F249" s="32"/>
      <c r="G249" s="32"/>
      <c r="H249" s="32"/>
      <c r="I249" s="32"/>
      <c r="J249" s="32"/>
      <c r="K249" s="64"/>
      <c r="L249" s="65"/>
      <c r="M249" s="32"/>
      <c r="N249" s="64"/>
      <c r="O249" s="64"/>
      <c r="P249" s="32"/>
      <c r="Q249" s="32"/>
      <c r="R249" s="32"/>
      <c r="S249" s="65"/>
      <c r="T249" s="32"/>
      <c r="U249" s="5" t="s">
        <v>1568</v>
      </c>
      <c r="V249" s="10">
        <v>42558</v>
      </c>
      <c r="W249" s="11">
        <v>11851</v>
      </c>
      <c r="X249" s="45" t="s">
        <v>1514</v>
      </c>
      <c r="Y249" s="38">
        <v>42564</v>
      </c>
      <c r="Z249" s="38">
        <v>42653</v>
      </c>
      <c r="AA249" s="1"/>
      <c r="AB249" s="1"/>
      <c r="AC249" s="8"/>
      <c r="AD249" s="8"/>
      <c r="AE249" s="65"/>
      <c r="AF249" s="65"/>
      <c r="AG249" s="65"/>
      <c r="AH249" s="65"/>
      <c r="AI249" s="3"/>
      <c r="AJ249" s="3"/>
      <c r="AK249" s="3"/>
      <c r="AL249" s="3"/>
      <c r="AM249" s="3"/>
      <c r="AN249" s="3"/>
      <c r="AO249" s="5"/>
      <c r="AP249" s="36"/>
      <c r="AQ249" s="5"/>
      <c r="AR249" s="3"/>
      <c r="AS249" s="9"/>
      <c r="AT249" s="9"/>
      <c r="AU249" s="10"/>
      <c r="AV249" s="6"/>
      <c r="AW249" s="7"/>
      <c r="AX249" s="7"/>
      <c r="AY249" s="7"/>
      <c r="AZ249" s="7"/>
      <c r="BA249" s="7"/>
      <c r="BB249" s="7"/>
      <c r="BC249" s="7"/>
      <c r="BD249" s="9"/>
    </row>
    <row r="250" spans="1:56" ht="59.25" customHeight="1" x14ac:dyDescent="0.25">
      <c r="A250" s="165" t="s">
        <v>1905</v>
      </c>
      <c r="B250" s="161" t="s">
        <v>1147</v>
      </c>
      <c r="C250" s="5" t="s">
        <v>1004</v>
      </c>
      <c r="D250" s="5" t="s">
        <v>507</v>
      </c>
      <c r="E250" s="5" t="s">
        <v>287</v>
      </c>
      <c r="F250" s="5" t="s">
        <v>1148</v>
      </c>
      <c r="G250" s="5" t="s">
        <v>1175</v>
      </c>
      <c r="H250" s="34" t="s">
        <v>1149</v>
      </c>
      <c r="I250" s="5" t="s">
        <v>1450</v>
      </c>
      <c r="J250" s="7" t="s">
        <v>389</v>
      </c>
      <c r="K250" s="54">
        <v>42445</v>
      </c>
      <c r="L250" s="55">
        <v>419011.95</v>
      </c>
      <c r="M250" s="5" t="s">
        <v>1150</v>
      </c>
      <c r="N250" s="10">
        <v>42445</v>
      </c>
      <c r="O250" s="10">
        <v>42594</v>
      </c>
      <c r="P250" s="5" t="s">
        <v>19</v>
      </c>
      <c r="Q250" s="5" t="s">
        <v>1151</v>
      </c>
      <c r="R250" s="5" t="s">
        <v>1433</v>
      </c>
      <c r="S250" s="8">
        <v>838.03</v>
      </c>
      <c r="T250" s="5" t="s">
        <v>516</v>
      </c>
      <c r="U250" s="5"/>
      <c r="V250" s="10"/>
      <c r="W250" s="11"/>
      <c r="X250" s="41"/>
      <c r="Y250" s="38"/>
      <c r="Z250" s="38"/>
      <c r="AA250" s="1"/>
      <c r="AB250" s="1"/>
      <c r="AC250" s="8"/>
      <c r="AD250" s="8"/>
      <c r="AE250" s="8">
        <f t="shared" si="29"/>
        <v>419011.95</v>
      </c>
      <c r="AF250" s="8">
        <v>0</v>
      </c>
      <c r="AG250" s="8">
        <v>152262.32</v>
      </c>
      <c r="AH250" s="8">
        <f t="shared" si="30"/>
        <v>152262.32</v>
      </c>
      <c r="AI250" s="3"/>
      <c r="AJ250" s="3"/>
      <c r="AK250" s="3"/>
      <c r="AL250" s="3"/>
      <c r="AM250" s="3"/>
      <c r="AN250" s="3"/>
      <c r="AO250" s="5"/>
      <c r="AP250" s="36"/>
      <c r="AQ250" s="5"/>
      <c r="AR250" s="3"/>
      <c r="AS250" s="9"/>
      <c r="AT250" s="9"/>
      <c r="AU250" s="10"/>
      <c r="AV250" s="6"/>
      <c r="AW250" s="7"/>
      <c r="AX250" s="7"/>
      <c r="AY250" s="7">
        <v>42446</v>
      </c>
      <c r="AZ250" s="7"/>
      <c r="BA250" s="7" t="s">
        <v>388</v>
      </c>
      <c r="BB250" s="7"/>
      <c r="BC250" s="7"/>
      <c r="BD250" s="9"/>
    </row>
    <row r="251" spans="1:56" ht="59.25" customHeight="1" x14ac:dyDescent="0.25">
      <c r="A251" s="164" t="s">
        <v>1906</v>
      </c>
      <c r="B251" s="157" t="s">
        <v>1176</v>
      </c>
      <c r="C251" s="32" t="s">
        <v>1038</v>
      </c>
      <c r="D251" s="32" t="s">
        <v>507</v>
      </c>
      <c r="E251" s="32" t="s">
        <v>287</v>
      </c>
      <c r="F251" s="32" t="s">
        <v>1177</v>
      </c>
      <c r="G251" s="32" t="s">
        <v>1107</v>
      </c>
      <c r="H251" s="32" t="s">
        <v>1170</v>
      </c>
      <c r="I251" s="32" t="s">
        <v>1178</v>
      </c>
      <c r="J251" s="32" t="s">
        <v>1179</v>
      </c>
      <c r="K251" s="64">
        <v>42457</v>
      </c>
      <c r="L251" s="65">
        <v>330086.90999999997</v>
      </c>
      <c r="M251" s="32" t="s">
        <v>1180</v>
      </c>
      <c r="N251" s="64">
        <v>42457</v>
      </c>
      <c r="O251" s="64">
        <v>42576</v>
      </c>
      <c r="P251" s="32" t="s">
        <v>513</v>
      </c>
      <c r="Q251" s="32" t="s">
        <v>1181</v>
      </c>
      <c r="R251" s="32" t="s">
        <v>610</v>
      </c>
      <c r="S251" s="65"/>
      <c r="T251" s="32" t="s">
        <v>516</v>
      </c>
      <c r="U251" s="5"/>
      <c r="V251" s="10"/>
      <c r="W251" s="11"/>
      <c r="X251" s="9"/>
      <c r="Y251" s="38"/>
      <c r="Z251" s="38"/>
      <c r="AA251" s="1">
        <v>0</v>
      </c>
      <c r="AB251" s="1">
        <v>0</v>
      </c>
      <c r="AC251" s="8"/>
      <c r="AD251" s="8"/>
      <c r="AE251" s="65">
        <f t="shared" si="29"/>
        <v>330086.90999999997</v>
      </c>
      <c r="AF251" s="65">
        <v>0</v>
      </c>
      <c r="AG251" s="65">
        <v>130280.07</v>
      </c>
      <c r="AH251" s="65">
        <f t="shared" si="30"/>
        <v>130280.07</v>
      </c>
      <c r="AI251" s="3"/>
      <c r="AJ251" s="3"/>
      <c r="AK251" s="3"/>
      <c r="AL251" s="3"/>
      <c r="AM251" s="3"/>
      <c r="AN251" s="3"/>
      <c r="AO251" s="5"/>
      <c r="AP251" s="36"/>
      <c r="AQ251" s="5"/>
      <c r="AR251" s="3"/>
      <c r="AS251" s="9"/>
      <c r="AT251" s="9"/>
      <c r="AU251" s="10"/>
      <c r="AV251" s="6"/>
      <c r="AW251" s="7"/>
      <c r="AX251" s="7"/>
      <c r="AY251" s="7">
        <v>42459</v>
      </c>
      <c r="AZ251" s="7"/>
      <c r="BA251" s="7" t="s">
        <v>388</v>
      </c>
      <c r="BB251" s="7"/>
      <c r="BC251" s="7"/>
      <c r="BD251" s="9"/>
    </row>
    <row r="252" spans="1:56" ht="59.25" customHeight="1" x14ac:dyDescent="0.25">
      <c r="A252" s="164"/>
      <c r="B252" s="157"/>
      <c r="C252" s="32"/>
      <c r="D252" s="32"/>
      <c r="E252" s="32"/>
      <c r="F252" s="32"/>
      <c r="G252" s="32"/>
      <c r="H252" s="32"/>
      <c r="I252" s="32"/>
      <c r="J252" s="32"/>
      <c r="K252" s="64"/>
      <c r="L252" s="65"/>
      <c r="M252" s="32"/>
      <c r="N252" s="64"/>
      <c r="O252" s="64"/>
      <c r="P252" s="32"/>
      <c r="Q252" s="32"/>
      <c r="R252" s="32"/>
      <c r="S252" s="65"/>
      <c r="T252" s="32"/>
      <c r="U252" s="5" t="s">
        <v>1567</v>
      </c>
      <c r="V252" s="10">
        <v>42548</v>
      </c>
      <c r="W252" s="11">
        <v>11851</v>
      </c>
      <c r="X252" s="5" t="s">
        <v>1184</v>
      </c>
      <c r="Y252" s="38">
        <v>42577</v>
      </c>
      <c r="Z252" s="38">
        <v>42666</v>
      </c>
      <c r="AA252" s="1"/>
      <c r="AB252" s="1"/>
      <c r="AC252" s="8"/>
      <c r="AD252" s="8"/>
      <c r="AE252" s="65"/>
      <c r="AF252" s="65"/>
      <c r="AG252" s="65"/>
      <c r="AH252" s="65"/>
      <c r="AI252" s="3"/>
      <c r="AJ252" s="3"/>
      <c r="AK252" s="3"/>
      <c r="AL252" s="3"/>
      <c r="AM252" s="3"/>
      <c r="AN252" s="3"/>
      <c r="AO252" s="5"/>
      <c r="AP252" s="36"/>
      <c r="AQ252" s="5"/>
      <c r="AR252" s="3"/>
      <c r="AS252" s="9"/>
      <c r="AT252" s="9"/>
      <c r="AU252" s="10">
        <v>42549</v>
      </c>
      <c r="AV252" s="6">
        <v>42638</v>
      </c>
      <c r="AW252" s="7"/>
      <c r="AX252" s="7"/>
      <c r="AY252" s="7"/>
      <c r="AZ252" s="7"/>
      <c r="BA252" s="7"/>
      <c r="BB252" s="7"/>
      <c r="BC252" s="7"/>
      <c r="BD252" s="9"/>
    </row>
    <row r="253" spans="1:56" ht="59.25" customHeight="1" x14ac:dyDescent="0.25">
      <c r="A253" s="164" t="s">
        <v>1907</v>
      </c>
      <c r="B253" s="157" t="s">
        <v>1415</v>
      </c>
      <c r="C253" s="32" t="s">
        <v>1048</v>
      </c>
      <c r="D253" s="32" t="s">
        <v>507</v>
      </c>
      <c r="E253" s="32" t="s">
        <v>287</v>
      </c>
      <c r="F253" s="32" t="s">
        <v>1416</v>
      </c>
      <c r="G253" s="32" t="s">
        <v>1153</v>
      </c>
      <c r="H253" s="32" t="s">
        <v>1417</v>
      </c>
      <c r="I253" s="32" t="s">
        <v>1178</v>
      </c>
      <c r="J253" s="32" t="s">
        <v>1179</v>
      </c>
      <c r="K253" s="64">
        <v>42487</v>
      </c>
      <c r="L253" s="65">
        <v>360475.63</v>
      </c>
      <c r="M253" s="32" t="s">
        <v>1418</v>
      </c>
      <c r="N253" s="64">
        <v>42487</v>
      </c>
      <c r="O253" s="64">
        <v>42606</v>
      </c>
      <c r="P253" s="32" t="s">
        <v>19</v>
      </c>
      <c r="Q253" s="32" t="s">
        <v>1419</v>
      </c>
      <c r="R253" s="32" t="s">
        <v>610</v>
      </c>
      <c r="S253" s="65">
        <v>24555.18</v>
      </c>
      <c r="T253" s="32" t="s">
        <v>516</v>
      </c>
      <c r="U253" s="5"/>
      <c r="V253" s="10"/>
      <c r="W253" s="11"/>
      <c r="X253" s="9"/>
      <c r="Y253" s="38"/>
      <c r="Z253" s="38"/>
      <c r="AA253" s="1">
        <v>0</v>
      </c>
      <c r="AB253" s="1">
        <v>0</v>
      </c>
      <c r="AC253" s="8"/>
      <c r="AD253" s="8"/>
      <c r="AE253" s="65">
        <f t="shared" si="29"/>
        <v>360475.63</v>
      </c>
      <c r="AF253" s="65">
        <v>0</v>
      </c>
      <c r="AG253" s="65">
        <v>0</v>
      </c>
      <c r="AH253" s="65">
        <f t="shared" ref="AH253" si="31">AF253+AG253</f>
        <v>0</v>
      </c>
      <c r="AI253" s="3"/>
      <c r="AJ253" s="3"/>
      <c r="AK253" s="3"/>
      <c r="AL253" s="3"/>
      <c r="AM253" s="3"/>
      <c r="AN253" s="3"/>
      <c r="AO253" s="5"/>
      <c r="AP253" s="36"/>
      <c r="AQ253" s="5"/>
      <c r="AR253" s="3"/>
      <c r="AS253" s="9"/>
      <c r="AT253" s="9"/>
      <c r="AU253" s="10">
        <v>42487</v>
      </c>
      <c r="AV253" s="6">
        <v>42576</v>
      </c>
      <c r="AW253" s="7"/>
      <c r="AX253" s="7"/>
      <c r="AY253" s="6">
        <v>42487</v>
      </c>
      <c r="AZ253" s="7"/>
      <c r="BA253" s="7"/>
      <c r="BB253" s="7"/>
      <c r="BC253" s="7"/>
      <c r="BD253" s="9"/>
    </row>
    <row r="254" spans="1:56" ht="59.25" customHeight="1" x14ac:dyDescent="0.25">
      <c r="A254" s="164"/>
      <c r="B254" s="157"/>
      <c r="C254" s="32"/>
      <c r="D254" s="32"/>
      <c r="E254" s="32"/>
      <c r="F254" s="32"/>
      <c r="G254" s="32"/>
      <c r="H254" s="32"/>
      <c r="I254" s="32"/>
      <c r="J254" s="32"/>
      <c r="K254" s="64"/>
      <c r="L254" s="65"/>
      <c r="M254" s="32"/>
      <c r="N254" s="64"/>
      <c r="O254" s="64"/>
      <c r="P254" s="32"/>
      <c r="Q254" s="32"/>
      <c r="R254" s="32"/>
      <c r="S254" s="65"/>
      <c r="T254" s="32"/>
      <c r="U254" s="5" t="s">
        <v>1699</v>
      </c>
      <c r="V254" s="10">
        <v>42572</v>
      </c>
      <c r="W254" s="11">
        <v>11856</v>
      </c>
      <c r="X254" s="5" t="s">
        <v>1540</v>
      </c>
      <c r="Y254" s="38">
        <v>42607</v>
      </c>
      <c r="Z254" s="38">
        <v>42726</v>
      </c>
      <c r="AA254" s="1"/>
      <c r="AB254" s="1"/>
      <c r="AC254" s="8"/>
      <c r="AD254" s="8"/>
      <c r="AE254" s="65"/>
      <c r="AF254" s="65"/>
      <c r="AG254" s="65"/>
      <c r="AH254" s="65"/>
      <c r="AI254" s="3"/>
      <c r="AJ254" s="3"/>
      <c r="AK254" s="3"/>
      <c r="AL254" s="3"/>
      <c r="AM254" s="3"/>
      <c r="AN254" s="3"/>
      <c r="AO254" s="5"/>
      <c r="AP254" s="36"/>
      <c r="AQ254" s="5"/>
      <c r="AR254" s="3"/>
      <c r="AS254" s="9"/>
      <c r="AT254" s="9"/>
      <c r="AU254" s="10">
        <v>42577</v>
      </c>
      <c r="AV254" s="6">
        <v>42666</v>
      </c>
      <c r="AW254" s="7"/>
      <c r="AX254" s="7"/>
      <c r="AY254" s="6"/>
      <c r="AZ254" s="7"/>
      <c r="BA254" s="7"/>
      <c r="BB254" s="7"/>
      <c r="BC254" s="7"/>
      <c r="BD254" s="9"/>
    </row>
    <row r="255" spans="1:56" ht="59.25" customHeight="1" x14ac:dyDescent="0.25">
      <c r="A255" s="164" t="s">
        <v>1908</v>
      </c>
      <c r="B255" s="157" t="s">
        <v>1573</v>
      </c>
      <c r="C255" s="32" t="s">
        <v>1058</v>
      </c>
      <c r="D255" s="32" t="s">
        <v>507</v>
      </c>
      <c r="E255" s="32" t="s">
        <v>287</v>
      </c>
      <c r="F255" s="32" t="s">
        <v>1445</v>
      </c>
      <c r="G255" s="32" t="s">
        <v>1097</v>
      </c>
      <c r="H255" s="32" t="s">
        <v>1447</v>
      </c>
      <c r="I255" s="32" t="s">
        <v>1446</v>
      </c>
      <c r="J255" s="32" t="s">
        <v>1572</v>
      </c>
      <c r="K255" s="64">
        <v>42495</v>
      </c>
      <c r="L255" s="65">
        <v>61502.229999999996</v>
      </c>
      <c r="M255" s="32" t="s">
        <v>1574</v>
      </c>
      <c r="N255" s="64">
        <v>42495</v>
      </c>
      <c r="O255" s="64" t="s">
        <v>1575</v>
      </c>
      <c r="P255" s="32" t="s">
        <v>19</v>
      </c>
      <c r="Q255" s="32"/>
      <c r="R255" s="32"/>
      <c r="S255" s="65">
        <v>11754.03</v>
      </c>
      <c r="T255" s="32" t="s">
        <v>516</v>
      </c>
      <c r="U255" s="5"/>
      <c r="V255" s="10"/>
      <c r="W255" s="11"/>
      <c r="X255" s="9"/>
      <c r="Y255" s="38"/>
      <c r="Z255" s="38"/>
      <c r="AA255" s="1">
        <f>AC255/L255</f>
        <v>0</v>
      </c>
      <c r="AB255" s="1">
        <f>AD255/L255</f>
        <v>9.0234939448537069E-2</v>
      </c>
      <c r="AC255" s="8">
        <f>SUM(AC256)</f>
        <v>0</v>
      </c>
      <c r="AD255" s="8">
        <f>SUM(AD256)</f>
        <v>5549.65</v>
      </c>
      <c r="AE255" s="65">
        <f t="shared" ref="AE255" si="32">L255-AD255+AC255</f>
        <v>55952.579999999994</v>
      </c>
      <c r="AF255" s="65">
        <v>0</v>
      </c>
      <c r="AG255" s="65">
        <v>52906.66</v>
      </c>
      <c r="AH255" s="65">
        <f t="shared" ref="AH255" si="33">AF255+AG255</f>
        <v>52906.66</v>
      </c>
      <c r="AI255" s="3"/>
      <c r="AJ255" s="3"/>
      <c r="AK255" s="3"/>
      <c r="AL255" s="3"/>
      <c r="AM255" s="3"/>
      <c r="AN255" s="3"/>
      <c r="AO255" s="5"/>
      <c r="AP255" s="36"/>
      <c r="AQ255" s="5"/>
      <c r="AR255" s="3"/>
      <c r="AS255" s="9"/>
      <c r="AT255" s="9"/>
      <c r="AU255" s="10">
        <v>42508</v>
      </c>
      <c r="AV255" s="6">
        <v>42537</v>
      </c>
      <c r="AW255" s="7"/>
      <c r="AX255" s="7"/>
      <c r="AY255" s="6">
        <v>42508</v>
      </c>
      <c r="AZ255" s="7"/>
      <c r="BA255" s="7"/>
      <c r="BB255" s="7"/>
      <c r="BC255" s="7"/>
      <c r="BD255" s="9"/>
    </row>
    <row r="256" spans="1:56" ht="59.25" customHeight="1" x14ac:dyDescent="0.25">
      <c r="A256" s="164"/>
      <c r="B256" s="157"/>
      <c r="C256" s="32"/>
      <c r="D256" s="32"/>
      <c r="E256" s="32"/>
      <c r="F256" s="32"/>
      <c r="G256" s="32"/>
      <c r="H256" s="32"/>
      <c r="I256" s="32"/>
      <c r="J256" s="32"/>
      <c r="K256" s="64"/>
      <c r="L256" s="65"/>
      <c r="M256" s="32"/>
      <c r="N256" s="64"/>
      <c r="O256" s="64"/>
      <c r="P256" s="32"/>
      <c r="Q256" s="32"/>
      <c r="R256" s="32"/>
      <c r="S256" s="65"/>
      <c r="T256" s="32"/>
      <c r="U256" s="5" t="s">
        <v>1485</v>
      </c>
      <c r="V256" s="10">
        <v>42501</v>
      </c>
      <c r="W256" s="11" t="s">
        <v>1686</v>
      </c>
      <c r="X256" s="5" t="s">
        <v>1566</v>
      </c>
      <c r="Y256" s="8"/>
      <c r="Z256" s="8"/>
      <c r="AA256" s="8"/>
      <c r="AB256" s="8"/>
      <c r="AC256" s="8"/>
      <c r="AD256" s="8">
        <v>5549.65</v>
      </c>
      <c r="AE256" s="65"/>
      <c r="AF256" s="65"/>
      <c r="AG256" s="65"/>
      <c r="AH256" s="65"/>
      <c r="AI256" s="3"/>
      <c r="AJ256" s="3"/>
      <c r="AK256" s="3"/>
      <c r="AL256" s="3"/>
      <c r="AM256" s="3"/>
      <c r="AN256" s="3"/>
      <c r="AO256" s="5"/>
      <c r="AP256" s="36"/>
      <c r="AQ256" s="5"/>
      <c r="AR256" s="3"/>
      <c r="AS256" s="9"/>
      <c r="AT256" s="9"/>
      <c r="AU256" s="10"/>
      <c r="AV256" s="6"/>
      <c r="AW256" s="7"/>
      <c r="AX256" s="7"/>
      <c r="AY256" s="7"/>
      <c r="AZ256" s="7"/>
      <c r="BA256" s="7"/>
      <c r="BB256" s="7"/>
      <c r="BC256" s="7"/>
      <c r="BD256" s="9"/>
    </row>
    <row r="257" spans="1:56" ht="59.25" customHeight="1" x14ac:dyDescent="0.25">
      <c r="A257" s="164"/>
      <c r="B257" s="157"/>
      <c r="C257" s="32"/>
      <c r="D257" s="32"/>
      <c r="E257" s="32"/>
      <c r="F257" s="32"/>
      <c r="G257" s="32"/>
      <c r="H257" s="32"/>
      <c r="I257" s="32"/>
      <c r="J257" s="32"/>
      <c r="K257" s="64"/>
      <c r="L257" s="65"/>
      <c r="M257" s="32"/>
      <c r="N257" s="64"/>
      <c r="O257" s="64"/>
      <c r="P257" s="32"/>
      <c r="Q257" s="32"/>
      <c r="R257" s="32"/>
      <c r="S257" s="65"/>
      <c r="T257" s="32"/>
      <c r="U257" s="5" t="s">
        <v>1565</v>
      </c>
      <c r="V257" s="10">
        <v>42537</v>
      </c>
      <c r="W257" s="11">
        <v>11851</v>
      </c>
      <c r="X257" s="5" t="s">
        <v>1184</v>
      </c>
      <c r="Y257" s="38">
        <v>42555</v>
      </c>
      <c r="Z257" s="38">
        <v>42614</v>
      </c>
      <c r="AA257" s="8"/>
      <c r="AB257" s="8"/>
      <c r="AC257" s="8"/>
      <c r="AD257" s="8"/>
      <c r="AE257" s="65"/>
      <c r="AF257" s="65"/>
      <c r="AG257" s="65"/>
      <c r="AH257" s="65"/>
      <c r="AI257" s="3"/>
      <c r="AJ257" s="3"/>
      <c r="AK257" s="3"/>
      <c r="AL257" s="3"/>
      <c r="AM257" s="3"/>
      <c r="AN257" s="3"/>
      <c r="AO257" s="5"/>
      <c r="AP257" s="36"/>
      <c r="AQ257" s="5"/>
      <c r="AR257" s="3"/>
      <c r="AS257" s="9"/>
      <c r="AT257" s="9"/>
      <c r="AU257" s="10">
        <v>42538</v>
      </c>
      <c r="AV257" s="6">
        <v>42567</v>
      </c>
      <c r="AW257" s="7"/>
      <c r="AX257" s="7"/>
      <c r="AY257" s="7"/>
      <c r="AZ257" s="7"/>
      <c r="BA257" s="7"/>
      <c r="BB257" s="7"/>
      <c r="BC257" s="7"/>
      <c r="BD257" s="9"/>
    </row>
    <row r="258" spans="1:56" ht="59.25" customHeight="1" x14ac:dyDescent="0.25">
      <c r="A258" s="164"/>
      <c r="B258" s="157"/>
      <c r="C258" s="32"/>
      <c r="D258" s="32"/>
      <c r="E258" s="32"/>
      <c r="F258" s="32"/>
      <c r="G258" s="32"/>
      <c r="H258" s="32"/>
      <c r="I258" s="32"/>
      <c r="J258" s="32"/>
      <c r="K258" s="64"/>
      <c r="L258" s="65"/>
      <c r="M258" s="32"/>
      <c r="N258" s="64"/>
      <c r="O258" s="64"/>
      <c r="P258" s="32"/>
      <c r="Q258" s="32"/>
      <c r="R258" s="32"/>
      <c r="S258" s="65"/>
      <c r="T258" s="32"/>
      <c r="U258" s="5" t="s">
        <v>1775</v>
      </c>
      <c r="V258" s="10">
        <v>42566</v>
      </c>
      <c r="W258" s="11">
        <v>11874</v>
      </c>
      <c r="X258" s="5" t="s">
        <v>1184</v>
      </c>
      <c r="Y258" s="38"/>
      <c r="Z258" s="38"/>
      <c r="AA258" s="8"/>
      <c r="AB258" s="8"/>
      <c r="AC258" s="8"/>
      <c r="AD258" s="8"/>
      <c r="AE258" s="65"/>
      <c r="AF258" s="65"/>
      <c r="AG258" s="65"/>
      <c r="AH258" s="65"/>
      <c r="AI258" s="3"/>
      <c r="AJ258" s="3"/>
      <c r="AK258" s="3"/>
      <c r="AL258" s="3"/>
      <c r="AM258" s="3"/>
      <c r="AN258" s="3"/>
      <c r="AO258" s="5"/>
      <c r="AP258" s="36"/>
      <c r="AQ258" s="5"/>
      <c r="AR258" s="3"/>
      <c r="AS258" s="9"/>
      <c r="AT258" s="9"/>
      <c r="AU258" s="10">
        <v>42568</v>
      </c>
      <c r="AV258" s="6">
        <v>42597</v>
      </c>
      <c r="AW258" s="7"/>
      <c r="AX258" s="7"/>
      <c r="AY258" s="7"/>
      <c r="AZ258" s="7"/>
      <c r="BA258" s="7"/>
      <c r="BB258" s="7"/>
      <c r="BC258" s="7"/>
      <c r="BD258" s="9"/>
    </row>
    <row r="259" spans="1:56" ht="59.25" customHeight="1" x14ac:dyDescent="0.25">
      <c r="A259" s="164"/>
      <c r="B259" s="157"/>
      <c r="C259" s="32"/>
      <c r="D259" s="32"/>
      <c r="E259" s="32"/>
      <c r="F259" s="32"/>
      <c r="G259" s="32"/>
      <c r="H259" s="32"/>
      <c r="I259" s="32"/>
      <c r="J259" s="32"/>
      <c r="K259" s="64"/>
      <c r="L259" s="65"/>
      <c r="M259" s="32"/>
      <c r="N259" s="64"/>
      <c r="O259" s="64"/>
      <c r="P259" s="32"/>
      <c r="Q259" s="32"/>
      <c r="R259" s="32"/>
      <c r="S259" s="65"/>
      <c r="T259" s="32"/>
      <c r="U259" s="5" t="s">
        <v>1776</v>
      </c>
      <c r="V259" s="10">
        <v>42594</v>
      </c>
      <c r="W259" s="11">
        <v>11877</v>
      </c>
      <c r="X259" s="5" t="s">
        <v>1184</v>
      </c>
      <c r="Y259" s="38">
        <v>42615</v>
      </c>
      <c r="Z259" s="38">
        <v>42674</v>
      </c>
      <c r="AA259" s="8"/>
      <c r="AB259" s="8"/>
      <c r="AC259" s="8"/>
      <c r="AD259" s="8"/>
      <c r="AE259" s="65"/>
      <c r="AF259" s="65"/>
      <c r="AG259" s="65"/>
      <c r="AH259" s="65"/>
      <c r="AI259" s="3"/>
      <c r="AJ259" s="3"/>
      <c r="AK259" s="3"/>
      <c r="AL259" s="3"/>
      <c r="AM259" s="3"/>
      <c r="AN259" s="3"/>
      <c r="AO259" s="5"/>
      <c r="AP259" s="36"/>
      <c r="AQ259" s="5"/>
      <c r="AR259" s="3"/>
      <c r="AS259" s="9"/>
      <c r="AT259" s="9"/>
      <c r="AU259" s="10">
        <v>42598</v>
      </c>
      <c r="AV259" s="6">
        <v>42627</v>
      </c>
      <c r="AW259" s="7"/>
      <c r="AX259" s="7"/>
      <c r="AY259" s="7"/>
      <c r="AZ259" s="7"/>
      <c r="BA259" s="7"/>
      <c r="BB259" s="7"/>
      <c r="BC259" s="7"/>
      <c r="BD259" s="9"/>
    </row>
    <row r="260" spans="1:56" ht="59.25" customHeight="1" x14ac:dyDescent="0.25">
      <c r="A260" s="164"/>
      <c r="B260" s="157"/>
      <c r="C260" s="32"/>
      <c r="D260" s="32"/>
      <c r="E260" s="32"/>
      <c r="F260" s="32"/>
      <c r="G260" s="32"/>
      <c r="H260" s="32"/>
      <c r="I260" s="32"/>
      <c r="J260" s="32"/>
      <c r="K260" s="64"/>
      <c r="L260" s="65"/>
      <c r="M260" s="32"/>
      <c r="N260" s="64"/>
      <c r="O260" s="64"/>
      <c r="P260" s="32"/>
      <c r="Q260" s="32"/>
      <c r="R260" s="32"/>
      <c r="S260" s="65"/>
      <c r="T260" s="32"/>
      <c r="U260" s="5" t="s">
        <v>1832</v>
      </c>
      <c r="V260" s="10">
        <v>42604</v>
      </c>
      <c r="W260" s="11"/>
      <c r="X260" s="45" t="s">
        <v>1515</v>
      </c>
      <c r="Y260" s="38"/>
      <c r="Z260" s="38"/>
      <c r="AA260" s="8"/>
      <c r="AB260" s="8"/>
      <c r="AC260" s="8"/>
      <c r="AD260" s="8">
        <v>3045.92</v>
      </c>
      <c r="AE260" s="65"/>
      <c r="AF260" s="65"/>
      <c r="AG260" s="65"/>
      <c r="AH260" s="65"/>
      <c r="AI260" s="3"/>
      <c r="AJ260" s="3"/>
      <c r="AK260" s="3"/>
      <c r="AL260" s="3"/>
      <c r="AM260" s="3"/>
      <c r="AN260" s="3"/>
      <c r="AO260" s="5"/>
      <c r="AP260" s="36"/>
      <c r="AQ260" s="5"/>
      <c r="AR260" s="3"/>
      <c r="AS260" s="9"/>
      <c r="AT260" s="9"/>
      <c r="AU260" s="10"/>
      <c r="AV260" s="6"/>
      <c r="AW260" s="7"/>
      <c r="AX260" s="7"/>
      <c r="AY260" s="7"/>
      <c r="AZ260" s="7"/>
      <c r="BA260" s="7"/>
      <c r="BB260" s="7"/>
      <c r="BC260" s="7"/>
      <c r="BD260" s="9"/>
    </row>
    <row r="261" spans="1:56" ht="59.25" customHeight="1" x14ac:dyDescent="0.25">
      <c r="A261" s="165" t="s">
        <v>1909</v>
      </c>
      <c r="B261" s="161" t="s">
        <v>1576</v>
      </c>
      <c r="C261" s="5" t="s">
        <v>1049</v>
      </c>
      <c r="D261" s="5" t="s">
        <v>507</v>
      </c>
      <c r="E261" s="5" t="s">
        <v>287</v>
      </c>
      <c r="F261" s="5" t="s">
        <v>1449</v>
      </c>
      <c r="G261" s="5" t="s">
        <v>1150</v>
      </c>
      <c r="H261" s="56" t="s">
        <v>1448</v>
      </c>
      <c r="I261" s="5" t="s">
        <v>1450</v>
      </c>
      <c r="J261" s="54" t="s">
        <v>389</v>
      </c>
      <c r="K261" s="54">
        <v>42499</v>
      </c>
      <c r="L261" s="55">
        <v>619865.64</v>
      </c>
      <c r="M261" s="5" t="s">
        <v>1577</v>
      </c>
      <c r="N261" s="10">
        <v>42499</v>
      </c>
      <c r="O261" s="10">
        <v>42648</v>
      </c>
      <c r="P261" s="5" t="s">
        <v>19</v>
      </c>
      <c r="Q261" s="5"/>
      <c r="R261" s="5"/>
      <c r="S261" s="8">
        <v>32783.85</v>
      </c>
      <c r="T261" s="5" t="s">
        <v>516</v>
      </c>
      <c r="U261" s="5"/>
      <c r="V261" s="10"/>
      <c r="W261" s="11"/>
      <c r="X261" s="9"/>
      <c r="Y261" s="38"/>
      <c r="Z261" s="38"/>
      <c r="AA261" s="1"/>
      <c r="AB261" s="1"/>
      <c r="AC261" s="8"/>
      <c r="AD261" s="8"/>
      <c r="AE261" s="8">
        <f t="shared" ref="AE261:AE274" si="34">L261-AD261+AC261</f>
        <v>619865.64</v>
      </c>
      <c r="AF261" s="8">
        <v>0</v>
      </c>
      <c r="AG261" s="8">
        <v>47524.42</v>
      </c>
      <c r="AH261" s="8">
        <f t="shared" ref="AH261:AH270" si="35">AF261+AG261</f>
        <v>47524.42</v>
      </c>
      <c r="AI261" s="3"/>
      <c r="AJ261" s="3"/>
      <c r="AK261" s="3"/>
      <c r="AL261" s="3"/>
      <c r="AM261" s="3"/>
      <c r="AN261" s="3"/>
      <c r="AO261" s="5"/>
      <c r="AP261" s="36"/>
      <c r="AQ261" s="5"/>
      <c r="AR261" s="3"/>
      <c r="AS261" s="9"/>
      <c r="AT261" s="9"/>
      <c r="AU261" s="42">
        <v>42542</v>
      </c>
      <c r="AV261" s="6">
        <v>42661</v>
      </c>
      <c r="AW261" s="7"/>
      <c r="AX261" s="7"/>
      <c r="AY261" s="6"/>
      <c r="AZ261" s="7"/>
      <c r="BA261" s="7"/>
      <c r="BB261" s="7"/>
      <c r="BC261" s="7"/>
      <c r="BD261" s="9"/>
    </row>
    <row r="262" spans="1:56" ht="59.25" customHeight="1" x14ac:dyDescent="0.25">
      <c r="A262" s="165" t="s">
        <v>1910</v>
      </c>
      <c r="B262" s="161" t="s">
        <v>1580</v>
      </c>
      <c r="C262" s="5" t="s">
        <v>1581</v>
      </c>
      <c r="D262" s="5" t="s">
        <v>507</v>
      </c>
      <c r="E262" s="5" t="s">
        <v>287</v>
      </c>
      <c r="F262" s="5" t="s">
        <v>1452</v>
      </c>
      <c r="G262" s="5" t="s">
        <v>1150</v>
      </c>
      <c r="H262" s="34" t="s">
        <v>1451</v>
      </c>
      <c r="I262" s="5" t="s">
        <v>1453</v>
      </c>
      <c r="J262" s="40" t="s">
        <v>1578</v>
      </c>
      <c r="K262" s="54">
        <v>42506</v>
      </c>
      <c r="L262" s="55">
        <v>290528.99</v>
      </c>
      <c r="M262" s="5" t="s">
        <v>1579</v>
      </c>
      <c r="N262" s="10">
        <v>42506</v>
      </c>
      <c r="O262" s="10">
        <v>42655</v>
      </c>
      <c r="P262" s="5" t="s">
        <v>19</v>
      </c>
      <c r="Q262" s="5"/>
      <c r="R262" s="5"/>
      <c r="S262" s="8">
        <v>15365.68</v>
      </c>
      <c r="T262" s="5" t="s">
        <v>516</v>
      </c>
      <c r="U262" s="5"/>
      <c r="V262" s="10"/>
      <c r="W262" s="11"/>
      <c r="X262" s="9"/>
      <c r="Y262" s="38"/>
      <c r="Z262" s="38"/>
      <c r="AA262" s="1"/>
      <c r="AB262" s="1"/>
      <c r="AC262" s="8"/>
      <c r="AD262" s="8"/>
      <c r="AE262" s="8">
        <f t="shared" si="34"/>
        <v>290528.99</v>
      </c>
      <c r="AF262" s="8">
        <v>0</v>
      </c>
      <c r="AG262" s="8">
        <v>0</v>
      </c>
      <c r="AH262" s="8">
        <f t="shared" si="35"/>
        <v>0</v>
      </c>
      <c r="AI262" s="3"/>
      <c r="AJ262" s="3"/>
      <c r="AK262" s="3"/>
      <c r="AL262" s="3"/>
      <c r="AM262" s="3"/>
      <c r="AN262" s="3"/>
      <c r="AO262" s="5"/>
      <c r="AP262" s="36"/>
      <c r="AQ262" s="5"/>
      <c r="AR262" s="3"/>
      <c r="AS262" s="9"/>
      <c r="AT262" s="9"/>
      <c r="AU262" s="10"/>
      <c r="AV262" s="6"/>
      <c r="AW262" s="7"/>
      <c r="AX262" s="7"/>
      <c r="AY262" s="7"/>
      <c r="AZ262" s="7"/>
      <c r="BA262" s="7"/>
      <c r="BB262" s="7"/>
      <c r="BC262" s="7"/>
      <c r="BD262" s="9"/>
    </row>
    <row r="263" spans="1:56" ht="59.25" customHeight="1" x14ac:dyDescent="0.25">
      <c r="A263" s="165" t="s">
        <v>1911</v>
      </c>
      <c r="B263" s="161" t="s">
        <v>1582</v>
      </c>
      <c r="C263" s="5" t="s">
        <v>1039</v>
      </c>
      <c r="D263" s="5" t="s">
        <v>1583</v>
      </c>
      <c r="E263" s="5"/>
      <c r="F263" s="5" t="s">
        <v>1455</v>
      </c>
      <c r="G263" s="5" t="s">
        <v>1165</v>
      </c>
      <c r="H263" s="56" t="s">
        <v>1454</v>
      </c>
      <c r="I263" s="5" t="s">
        <v>71</v>
      </c>
      <c r="J263" s="40" t="s">
        <v>1158</v>
      </c>
      <c r="K263" s="42">
        <v>42506</v>
      </c>
      <c r="L263" s="55">
        <v>1157788.27</v>
      </c>
      <c r="M263" s="86">
        <v>11767</v>
      </c>
      <c r="N263" s="10">
        <v>42506</v>
      </c>
      <c r="O263" s="10">
        <v>42625</v>
      </c>
      <c r="P263" s="5" t="s">
        <v>513</v>
      </c>
      <c r="Q263" s="5"/>
      <c r="R263" s="5"/>
      <c r="S263" s="8"/>
      <c r="T263" s="5" t="s">
        <v>516</v>
      </c>
      <c r="U263" s="5"/>
      <c r="V263" s="10"/>
      <c r="W263" s="11"/>
      <c r="X263" s="9"/>
      <c r="Y263" s="38"/>
      <c r="Z263" s="38"/>
      <c r="AA263" s="1"/>
      <c r="AB263" s="1"/>
      <c r="AC263" s="8"/>
      <c r="AD263" s="8"/>
      <c r="AE263" s="8">
        <f t="shared" si="34"/>
        <v>1157788.27</v>
      </c>
      <c r="AF263" s="8">
        <v>0</v>
      </c>
      <c r="AG263" s="8">
        <v>838000</v>
      </c>
      <c r="AH263" s="8">
        <f t="shared" si="35"/>
        <v>838000</v>
      </c>
      <c r="AI263" s="3"/>
      <c r="AJ263" s="3"/>
      <c r="AK263" s="3"/>
      <c r="AL263" s="3"/>
      <c r="AM263" s="3"/>
      <c r="AN263" s="3"/>
      <c r="AO263" s="5"/>
      <c r="AP263" s="36"/>
      <c r="AQ263" s="5"/>
      <c r="AR263" s="3"/>
      <c r="AS263" s="9"/>
      <c r="AT263" s="9"/>
      <c r="AU263" s="10"/>
      <c r="AV263" s="6"/>
      <c r="AW263" s="7"/>
      <c r="AX263" s="7"/>
      <c r="AY263" s="6"/>
      <c r="AZ263" s="7"/>
      <c r="BA263" s="7"/>
      <c r="BB263" s="7"/>
      <c r="BC263" s="7"/>
      <c r="BD263" s="9"/>
    </row>
    <row r="264" spans="1:56" ht="59.25" customHeight="1" x14ac:dyDescent="0.25">
      <c r="A264" s="164" t="s">
        <v>1912</v>
      </c>
      <c r="B264" s="157" t="s">
        <v>1617</v>
      </c>
      <c r="C264" s="32" t="s">
        <v>1005</v>
      </c>
      <c r="D264" s="32" t="s">
        <v>507</v>
      </c>
      <c r="E264" s="32" t="s">
        <v>287</v>
      </c>
      <c r="F264" s="32" t="s">
        <v>1456</v>
      </c>
      <c r="G264" s="32" t="s">
        <v>1613</v>
      </c>
      <c r="H264" s="32" t="s">
        <v>1458</v>
      </c>
      <c r="I264" s="32" t="s">
        <v>1457</v>
      </c>
      <c r="J264" s="32" t="s">
        <v>1614</v>
      </c>
      <c r="K264" s="64">
        <v>42509</v>
      </c>
      <c r="L264" s="65">
        <v>103534.48000000001</v>
      </c>
      <c r="M264" s="32" t="s">
        <v>1615</v>
      </c>
      <c r="N264" s="64">
        <v>42509</v>
      </c>
      <c r="O264" s="64">
        <v>42628</v>
      </c>
      <c r="P264" s="32" t="s">
        <v>19</v>
      </c>
      <c r="Q264" s="32"/>
      <c r="R264" s="32"/>
      <c r="S264" s="65">
        <v>207.16</v>
      </c>
      <c r="T264" s="32" t="s">
        <v>516</v>
      </c>
      <c r="U264" s="5"/>
      <c r="V264" s="10"/>
      <c r="W264" s="11"/>
      <c r="X264" s="9"/>
      <c r="Y264" s="38"/>
      <c r="Z264" s="38"/>
      <c r="AA264" s="1"/>
      <c r="AB264" s="1"/>
      <c r="AC264" s="8"/>
      <c r="AD264" s="8"/>
      <c r="AE264" s="65">
        <f t="shared" si="34"/>
        <v>103534.48000000001</v>
      </c>
      <c r="AF264" s="65">
        <v>0</v>
      </c>
      <c r="AG264" s="65">
        <v>0</v>
      </c>
      <c r="AH264" s="65">
        <f t="shared" si="35"/>
        <v>0</v>
      </c>
      <c r="AI264" s="3"/>
      <c r="AJ264" s="3"/>
      <c r="AK264" s="3"/>
      <c r="AL264" s="3"/>
      <c r="AM264" s="3"/>
      <c r="AN264" s="3"/>
      <c r="AO264" s="5"/>
      <c r="AP264" s="36"/>
      <c r="AQ264" s="5"/>
      <c r="AR264" s="3"/>
      <c r="AS264" s="9"/>
      <c r="AT264" s="9"/>
      <c r="AU264" s="10">
        <v>42510</v>
      </c>
      <c r="AV264" s="6">
        <v>42599</v>
      </c>
      <c r="AW264" s="7"/>
      <c r="AX264" s="7"/>
      <c r="AY264" s="6">
        <v>42510</v>
      </c>
      <c r="AZ264" s="7"/>
      <c r="BA264" s="7"/>
      <c r="BB264" s="7"/>
      <c r="BC264" s="7"/>
      <c r="BD264" s="9"/>
    </row>
    <row r="265" spans="1:56" ht="59.25" customHeight="1" x14ac:dyDescent="0.25">
      <c r="A265" s="164"/>
      <c r="B265" s="157"/>
      <c r="C265" s="32"/>
      <c r="D265" s="32"/>
      <c r="E265" s="32"/>
      <c r="F265" s="32"/>
      <c r="G265" s="32"/>
      <c r="H265" s="32"/>
      <c r="I265" s="32"/>
      <c r="J265" s="32"/>
      <c r="K265" s="64"/>
      <c r="L265" s="65"/>
      <c r="M265" s="32"/>
      <c r="N265" s="64"/>
      <c r="O265" s="64"/>
      <c r="P265" s="32"/>
      <c r="Q265" s="32"/>
      <c r="R265" s="32"/>
      <c r="S265" s="65"/>
      <c r="T265" s="32"/>
      <c r="U265" s="5" t="s">
        <v>1768</v>
      </c>
      <c r="V265" s="10">
        <v>42597</v>
      </c>
      <c r="W265" s="11">
        <v>11874</v>
      </c>
      <c r="X265" s="5" t="s">
        <v>1184</v>
      </c>
      <c r="Y265" s="38">
        <v>42629</v>
      </c>
      <c r="Z265" s="38">
        <v>42718</v>
      </c>
      <c r="AA265" s="1"/>
      <c r="AB265" s="1"/>
      <c r="AC265" s="8"/>
      <c r="AD265" s="8"/>
      <c r="AE265" s="65"/>
      <c r="AF265" s="65"/>
      <c r="AG265" s="65"/>
      <c r="AH265" s="65"/>
      <c r="AI265" s="3"/>
      <c r="AJ265" s="3"/>
      <c r="AK265" s="3"/>
      <c r="AL265" s="3"/>
      <c r="AM265" s="3"/>
      <c r="AN265" s="3"/>
      <c r="AO265" s="5"/>
      <c r="AP265" s="36"/>
      <c r="AQ265" s="5"/>
      <c r="AR265" s="3"/>
      <c r="AS265" s="9"/>
      <c r="AT265" s="9"/>
      <c r="AU265" s="10">
        <v>42600</v>
      </c>
      <c r="AV265" s="6">
        <v>42689</v>
      </c>
      <c r="AW265" s="7"/>
      <c r="AX265" s="7"/>
      <c r="AY265" s="6"/>
      <c r="AZ265" s="7"/>
      <c r="BA265" s="7"/>
      <c r="BB265" s="7"/>
      <c r="BC265" s="7"/>
      <c r="BD265" s="9"/>
    </row>
    <row r="266" spans="1:56" ht="59.25" customHeight="1" x14ac:dyDescent="0.25">
      <c r="A266" s="164" t="s">
        <v>1913</v>
      </c>
      <c r="B266" s="157" t="s">
        <v>1617</v>
      </c>
      <c r="C266" s="32" t="s">
        <v>1005</v>
      </c>
      <c r="D266" s="32" t="s">
        <v>507</v>
      </c>
      <c r="E266" s="32" t="s">
        <v>287</v>
      </c>
      <c r="F266" s="32" t="s">
        <v>1459</v>
      </c>
      <c r="G266" s="32" t="s">
        <v>1613</v>
      </c>
      <c r="H266" s="32" t="s">
        <v>1460</v>
      </c>
      <c r="I266" s="32" t="s">
        <v>1457</v>
      </c>
      <c r="J266" s="32" t="s">
        <v>1614</v>
      </c>
      <c r="K266" s="64">
        <v>42509</v>
      </c>
      <c r="L266" s="65">
        <v>137064.44</v>
      </c>
      <c r="M266" s="32" t="s">
        <v>1616</v>
      </c>
      <c r="N266" s="64">
        <v>42509</v>
      </c>
      <c r="O266" s="64">
        <v>42262</v>
      </c>
      <c r="P266" s="32" t="s">
        <v>19</v>
      </c>
      <c r="Q266" s="32"/>
      <c r="R266" s="32"/>
      <c r="S266" s="65">
        <v>274.25</v>
      </c>
      <c r="T266" s="32" t="s">
        <v>516</v>
      </c>
      <c r="U266" s="5"/>
      <c r="V266" s="10"/>
      <c r="W266" s="11"/>
      <c r="X266" s="9"/>
      <c r="Y266" s="38"/>
      <c r="Z266" s="38"/>
      <c r="AA266" s="1"/>
      <c r="AB266" s="1"/>
      <c r="AC266" s="8"/>
      <c r="AD266" s="8"/>
      <c r="AE266" s="65">
        <f t="shared" si="34"/>
        <v>137064.44</v>
      </c>
      <c r="AF266" s="65">
        <v>0</v>
      </c>
      <c r="AG266" s="65">
        <v>95965.759999999995</v>
      </c>
      <c r="AH266" s="65">
        <f t="shared" si="35"/>
        <v>95965.759999999995</v>
      </c>
      <c r="AI266" s="3"/>
      <c r="AJ266" s="3"/>
      <c r="AK266" s="3"/>
      <c r="AL266" s="3"/>
      <c r="AM266" s="3"/>
      <c r="AN266" s="3"/>
      <c r="AO266" s="5"/>
      <c r="AP266" s="36"/>
      <c r="AQ266" s="5"/>
      <c r="AR266" s="3"/>
      <c r="AS266" s="9"/>
      <c r="AT266" s="9"/>
      <c r="AU266" s="10">
        <v>42510</v>
      </c>
      <c r="AV266" s="6">
        <v>42599</v>
      </c>
      <c r="AW266" s="7"/>
      <c r="AX266" s="7"/>
      <c r="AY266" s="6">
        <v>42510</v>
      </c>
      <c r="AZ266" s="7"/>
      <c r="BA266" s="7"/>
      <c r="BB266" s="7"/>
      <c r="BC266" s="7"/>
      <c r="BD266" s="9"/>
    </row>
    <row r="267" spans="1:56" ht="59.25" customHeight="1" x14ac:dyDescent="0.25">
      <c r="A267" s="164"/>
      <c r="B267" s="157"/>
      <c r="C267" s="32"/>
      <c r="D267" s="32"/>
      <c r="E267" s="32"/>
      <c r="F267" s="32"/>
      <c r="G267" s="32"/>
      <c r="H267" s="32"/>
      <c r="I267" s="32"/>
      <c r="J267" s="32"/>
      <c r="K267" s="64"/>
      <c r="L267" s="65"/>
      <c r="M267" s="32"/>
      <c r="N267" s="64"/>
      <c r="O267" s="64"/>
      <c r="P267" s="32"/>
      <c r="Q267" s="32"/>
      <c r="R267" s="32"/>
      <c r="S267" s="65"/>
      <c r="T267" s="32"/>
      <c r="U267" s="5" t="s">
        <v>1769</v>
      </c>
      <c r="V267" s="10">
        <v>42597</v>
      </c>
      <c r="W267" s="11">
        <v>11874</v>
      </c>
      <c r="X267" s="5" t="s">
        <v>1184</v>
      </c>
      <c r="Y267" s="38">
        <v>42629</v>
      </c>
      <c r="Z267" s="38">
        <v>42718</v>
      </c>
      <c r="AA267" s="1"/>
      <c r="AB267" s="1"/>
      <c r="AC267" s="8"/>
      <c r="AD267" s="8"/>
      <c r="AE267" s="65"/>
      <c r="AF267" s="65"/>
      <c r="AG267" s="65"/>
      <c r="AH267" s="65"/>
      <c r="AI267" s="3"/>
      <c r="AJ267" s="3"/>
      <c r="AK267" s="3"/>
      <c r="AL267" s="3"/>
      <c r="AM267" s="3"/>
      <c r="AN267" s="3"/>
      <c r="AO267" s="5"/>
      <c r="AP267" s="36"/>
      <c r="AQ267" s="5"/>
      <c r="AR267" s="3"/>
      <c r="AS267" s="9"/>
      <c r="AT267" s="9"/>
      <c r="AU267" s="10">
        <v>42600</v>
      </c>
      <c r="AV267" s="6">
        <v>42689</v>
      </c>
      <c r="AW267" s="7"/>
      <c r="AX267" s="7"/>
      <c r="AY267" s="6"/>
      <c r="AZ267" s="7"/>
      <c r="BA267" s="7"/>
      <c r="BB267" s="7"/>
      <c r="BC267" s="7"/>
      <c r="BD267" s="9"/>
    </row>
    <row r="268" spans="1:56" ht="59.25" customHeight="1" x14ac:dyDescent="0.25">
      <c r="A268" s="164" t="s">
        <v>1914</v>
      </c>
      <c r="B268" s="157" t="s">
        <v>1170</v>
      </c>
      <c r="C268" s="32" t="s">
        <v>1037</v>
      </c>
      <c r="D268" s="32" t="s">
        <v>507</v>
      </c>
      <c r="E268" s="32" t="s">
        <v>287</v>
      </c>
      <c r="F268" s="32" t="s">
        <v>1461</v>
      </c>
      <c r="G268" s="32" t="s">
        <v>1107</v>
      </c>
      <c r="H268" s="32" t="s">
        <v>1462</v>
      </c>
      <c r="I268" s="32" t="s">
        <v>1014</v>
      </c>
      <c r="J268" s="32" t="s">
        <v>1134</v>
      </c>
      <c r="K268" s="64">
        <v>42494</v>
      </c>
      <c r="L268" s="65">
        <v>479975.3</v>
      </c>
      <c r="M268" s="32" t="s">
        <v>1618</v>
      </c>
      <c r="N268" s="64">
        <v>42494</v>
      </c>
      <c r="O268" s="64">
        <v>42634</v>
      </c>
      <c r="P268" s="32" t="s">
        <v>19</v>
      </c>
      <c r="Q268" s="32"/>
      <c r="R268" s="32"/>
      <c r="S268" s="65">
        <v>0</v>
      </c>
      <c r="T268" s="32" t="s">
        <v>516</v>
      </c>
      <c r="U268" s="5"/>
      <c r="V268" s="10"/>
      <c r="W268" s="11"/>
      <c r="X268" s="9"/>
      <c r="Y268" s="38"/>
      <c r="Z268" s="38"/>
      <c r="AA268" s="1"/>
      <c r="AB268" s="1"/>
      <c r="AC268" s="8"/>
      <c r="AD268" s="8"/>
      <c r="AE268" s="65">
        <f t="shared" si="34"/>
        <v>479975.3</v>
      </c>
      <c r="AF268" s="65">
        <v>0</v>
      </c>
      <c r="AG268" s="65">
        <v>190963.32</v>
      </c>
      <c r="AH268" s="65">
        <f t="shared" si="35"/>
        <v>190963.32</v>
      </c>
      <c r="AI268" s="3"/>
      <c r="AJ268" s="3"/>
      <c r="AK268" s="3"/>
      <c r="AL268" s="3"/>
      <c r="AM268" s="3"/>
      <c r="AN268" s="3"/>
      <c r="AO268" s="5"/>
      <c r="AP268" s="36"/>
      <c r="AQ268" s="5"/>
      <c r="AR268" s="3"/>
      <c r="AS268" s="9"/>
      <c r="AT268" s="9"/>
      <c r="AU268" s="10">
        <v>42521</v>
      </c>
      <c r="AV268" s="6">
        <v>42610</v>
      </c>
      <c r="AW268" s="7"/>
      <c r="AX268" s="7"/>
      <c r="AY268" s="6">
        <v>42521</v>
      </c>
      <c r="AZ268" s="7"/>
      <c r="BA268" s="7"/>
      <c r="BB268" s="7"/>
      <c r="BC268" s="7"/>
      <c r="BD268" s="9"/>
    </row>
    <row r="269" spans="1:56" ht="59.25" customHeight="1" x14ac:dyDescent="0.25">
      <c r="A269" s="164"/>
      <c r="B269" s="157"/>
      <c r="C269" s="32"/>
      <c r="D269" s="32"/>
      <c r="E269" s="32"/>
      <c r="F269" s="32"/>
      <c r="G269" s="32"/>
      <c r="H269" s="32"/>
      <c r="I269" s="32"/>
      <c r="J269" s="32"/>
      <c r="K269" s="64"/>
      <c r="L269" s="65"/>
      <c r="M269" s="32"/>
      <c r="N269" s="64"/>
      <c r="O269" s="64"/>
      <c r="P269" s="32"/>
      <c r="Q269" s="32"/>
      <c r="R269" s="32"/>
      <c r="S269" s="65"/>
      <c r="T269" s="32"/>
      <c r="U269" s="5" t="s">
        <v>1774</v>
      </c>
      <c r="V269" s="10">
        <v>42601</v>
      </c>
      <c r="W269" s="11">
        <v>11877</v>
      </c>
      <c r="X269" s="5" t="s">
        <v>1184</v>
      </c>
      <c r="Y269" s="38">
        <v>42614</v>
      </c>
      <c r="Z269" s="38">
        <v>42733</v>
      </c>
      <c r="AA269" s="1"/>
      <c r="AB269" s="1"/>
      <c r="AC269" s="8"/>
      <c r="AD269" s="8"/>
      <c r="AE269" s="65"/>
      <c r="AF269" s="65"/>
      <c r="AG269" s="65"/>
      <c r="AH269" s="65"/>
      <c r="AI269" s="3"/>
      <c r="AJ269" s="3"/>
      <c r="AK269" s="3"/>
      <c r="AL269" s="3"/>
      <c r="AM269" s="3"/>
      <c r="AN269" s="3"/>
      <c r="AO269" s="5"/>
      <c r="AP269" s="36"/>
      <c r="AQ269" s="5"/>
      <c r="AR269" s="3"/>
      <c r="AS269" s="9"/>
      <c r="AT269" s="9"/>
      <c r="AU269" s="10">
        <v>42611</v>
      </c>
      <c r="AV269" s="6">
        <v>42700</v>
      </c>
      <c r="AW269" s="7"/>
      <c r="AX269" s="7"/>
      <c r="AY269" s="6"/>
      <c r="AZ269" s="7"/>
      <c r="BA269" s="7"/>
      <c r="BB269" s="7"/>
      <c r="BC269" s="7"/>
      <c r="BD269" s="9"/>
    </row>
    <row r="270" spans="1:56" ht="59.25" customHeight="1" x14ac:dyDescent="0.25">
      <c r="A270" s="165" t="s">
        <v>1915</v>
      </c>
      <c r="B270" s="161" t="s">
        <v>1619</v>
      </c>
      <c r="C270" s="5" t="s">
        <v>1040</v>
      </c>
      <c r="D270" s="5" t="s">
        <v>507</v>
      </c>
      <c r="E270" s="5" t="s">
        <v>287</v>
      </c>
      <c r="F270" s="5" t="s">
        <v>1463</v>
      </c>
      <c r="G270" s="5" t="s">
        <v>1620</v>
      </c>
      <c r="H270" s="56" t="s">
        <v>1464</v>
      </c>
      <c r="I270" s="5" t="s">
        <v>158</v>
      </c>
      <c r="J270" s="40" t="s">
        <v>1621</v>
      </c>
      <c r="K270" s="54">
        <v>42522</v>
      </c>
      <c r="L270" s="55">
        <v>147130.01999999999</v>
      </c>
      <c r="M270" s="5" t="s">
        <v>1524</v>
      </c>
      <c r="N270" s="10">
        <v>42522</v>
      </c>
      <c r="O270" s="10">
        <v>42731</v>
      </c>
      <c r="P270" s="5" t="s">
        <v>513</v>
      </c>
      <c r="Q270" s="5"/>
      <c r="R270" s="5"/>
      <c r="S270" s="8"/>
      <c r="T270" s="5" t="s">
        <v>517</v>
      </c>
      <c r="U270" s="5"/>
      <c r="V270" s="10"/>
      <c r="W270" s="11"/>
      <c r="X270" s="9"/>
      <c r="Y270" s="38"/>
      <c r="Z270" s="38"/>
      <c r="AA270" s="1"/>
      <c r="AB270" s="1"/>
      <c r="AC270" s="8"/>
      <c r="AD270" s="8"/>
      <c r="AE270" s="8">
        <f t="shared" si="34"/>
        <v>147130.01999999999</v>
      </c>
      <c r="AF270" s="8">
        <v>0</v>
      </c>
      <c r="AG270" s="8">
        <v>24306.6</v>
      </c>
      <c r="AH270" s="8">
        <f t="shared" si="35"/>
        <v>24306.6</v>
      </c>
      <c r="AI270" s="3"/>
      <c r="AJ270" s="3"/>
      <c r="AK270" s="3"/>
      <c r="AL270" s="3"/>
      <c r="AM270" s="3"/>
      <c r="AN270" s="3"/>
      <c r="AO270" s="5"/>
      <c r="AP270" s="36"/>
      <c r="AQ270" s="5"/>
      <c r="AR270" s="3"/>
      <c r="AS270" s="9"/>
      <c r="AT270" s="9"/>
      <c r="AU270" s="10">
        <v>42522</v>
      </c>
      <c r="AV270" s="6">
        <v>42701</v>
      </c>
      <c r="AW270" s="7"/>
      <c r="AX270" s="7"/>
      <c r="AY270" s="6">
        <v>42522</v>
      </c>
      <c r="AZ270" s="7"/>
      <c r="BA270" s="7"/>
      <c r="BB270" s="7"/>
      <c r="BC270" s="7"/>
      <c r="BD270" s="9"/>
    </row>
    <row r="271" spans="1:56" ht="72" customHeight="1" x14ac:dyDescent="0.25">
      <c r="A271" s="168">
        <v>59</v>
      </c>
      <c r="B271" s="162" t="s">
        <v>1626</v>
      </c>
      <c r="C271" s="33" t="s">
        <v>1041</v>
      </c>
      <c r="D271" s="33" t="s">
        <v>507</v>
      </c>
      <c r="E271" s="33" t="s">
        <v>287</v>
      </c>
      <c r="F271" s="33" t="s">
        <v>1627</v>
      </c>
      <c r="G271" s="33" t="s">
        <v>1628</v>
      </c>
      <c r="H271" s="33" t="s">
        <v>1625</v>
      </c>
      <c r="I271" s="33" t="s">
        <v>1457</v>
      </c>
      <c r="J271" s="33" t="s">
        <v>1614</v>
      </c>
      <c r="K271" s="151">
        <v>42528</v>
      </c>
      <c r="L271" s="152">
        <v>57836.23</v>
      </c>
      <c r="M271" s="33" t="s">
        <v>1629</v>
      </c>
      <c r="N271" s="151">
        <v>42528</v>
      </c>
      <c r="O271" s="151">
        <v>42587</v>
      </c>
      <c r="P271" s="33" t="s">
        <v>513</v>
      </c>
      <c r="Q271" s="33"/>
      <c r="R271" s="33"/>
      <c r="S271" s="152"/>
      <c r="T271" s="33">
        <v>44905100</v>
      </c>
      <c r="U271" s="5"/>
      <c r="V271" s="10"/>
      <c r="W271" s="11"/>
      <c r="X271" s="9"/>
      <c r="Y271" s="38"/>
      <c r="Z271" s="38"/>
      <c r="AA271" s="1">
        <f>AC271/L271</f>
        <v>0.20054056082147817</v>
      </c>
      <c r="AB271" s="1">
        <v>0</v>
      </c>
      <c r="AC271" s="8">
        <f>SUM(AC272:AC273)</f>
        <v>11598.51</v>
      </c>
      <c r="AD271" s="8"/>
      <c r="AE271" s="65">
        <f t="shared" ref="AE271" si="36">L271-AD271+AC271</f>
        <v>69434.740000000005</v>
      </c>
      <c r="AF271" s="65">
        <v>0</v>
      </c>
      <c r="AG271" s="65">
        <v>54475.76</v>
      </c>
      <c r="AH271" s="65">
        <f t="shared" ref="AH271" si="37">AF271+AG271</f>
        <v>54475.76</v>
      </c>
      <c r="AI271" s="3"/>
      <c r="AJ271" s="3"/>
      <c r="AK271" s="3"/>
      <c r="AL271" s="3"/>
      <c r="AM271" s="3"/>
      <c r="AN271" s="3"/>
      <c r="AO271" s="5"/>
      <c r="AP271" s="36"/>
      <c r="AQ271" s="5"/>
      <c r="AR271" s="3"/>
      <c r="AS271" s="9"/>
      <c r="AT271" s="9"/>
      <c r="AU271" s="10">
        <v>42528</v>
      </c>
      <c r="AV271" s="6">
        <v>42557</v>
      </c>
      <c r="AW271" s="7"/>
      <c r="AX271" s="7"/>
      <c r="AY271" s="6">
        <v>42528</v>
      </c>
      <c r="AZ271" s="7"/>
      <c r="BA271" s="7"/>
      <c r="BB271" s="7"/>
      <c r="BC271" s="7"/>
      <c r="BD271" s="9"/>
    </row>
    <row r="272" spans="1:56" ht="59.25" customHeight="1" x14ac:dyDescent="0.25">
      <c r="A272" s="168"/>
      <c r="B272" s="162"/>
      <c r="C272" s="33"/>
      <c r="D272" s="33"/>
      <c r="E272" s="33"/>
      <c r="F272" s="33"/>
      <c r="G272" s="33"/>
      <c r="H272" s="33"/>
      <c r="I272" s="33"/>
      <c r="J272" s="33"/>
      <c r="K272" s="151"/>
      <c r="L272" s="152"/>
      <c r="M272" s="33"/>
      <c r="N272" s="151"/>
      <c r="O272" s="151"/>
      <c r="P272" s="33"/>
      <c r="Q272" s="33"/>
      <c r="R272" s="33"/>
      <c r="S272" s="152"/>
      <c r="T272" s="33"/>
      <c r="U272" s="5" t="s">
        <v>1690</v>
      </c>
      <c r="V272" s="10">
        <v>42557</v>
      </c>
      <c r="W272" s="11">
        <v>11855</v>
      </c>
      <c r="X272" s="41" t="s">
        <v>1530</v>
      </c>
      <c r="Y272" s="38">
        <v>42557</v>
      </c>
      <c r="Z272" s="38">
        <v>42616</v>
      </c>
      <c r="AA272" s="1"/>
      <c r="AB272" s="1"/>
      <c r="AC272" s="8">
        <v>0</v>
      </c>
      <c r="AD272" s="8"/>
      <c r="AE272" s="65"/>
      <c r="AF272" s="65"/>
      <c r="AG272" s="65"/>
      <c r="AH272" s="65"/>
      <c r="AI272" s="3"/>
      <c r="AJ272" s="3"/>
      <c r="AK272" s="3"/>
      <c r="AL272" s="3"/>
      <c r="AM272" s="3"/>
      <c r="AN272" s="3"/>
      <c r="AO272" s="5"/>
      <c r="AP272" s="36"/>
      <c r="AQ272" s="5"/>
      <c r="AR272" s="3"/>
      <c r="AS272" s="9"/>
      <c r="AT272" s="9"/>
      <c r="AU272" s="10">
        <v>42558</v>
      </c>
      <c r="AV272" s="6">
        <v>42587</v>
      </c>
      <c r="AW272" s="7"/>
      <c r="AX272" s="7"/>
      <c r="AY272" s="6"/>
      <c r="AZ272" s="7"/>
      <c r="BA272" s="7"/>
      <c r="BB272" s="7"/>
      <c r="BC272" s="7"/>
      <c r="BD272" s="9"/>
    </row>
    <row r="273" spans="1:56" ht="59.25" customHeight="1" x14ac:dyDescent="0.25">
      <c r="A273" s="168"/>
      <c r="B273" s="162"/>
      <c r="C273" s="33"/>
      <c r="D273" s="33"/>
      <c r="E273" s="33"/>
      <c r="F273" s="33"/>
      <c r="G273" s="33"/>
      <c r="H273" s="33"/>
      <c r="I273" s="33"/>
      <c r="J273" s="33"/>
      <c r="K273" s="151"/>
      <c r="L273" s="152"/>
      <c r="M273" s="33"/>
      <c r="N273" s="151"/>
      <c r="O273" s="151"/>
      <c r="P273" s="33"/>
      <c r="Q273" s="33"/>
      <c r="R273" s="33"/>
      <c r="S273" s="152"/>
      <c r="T273" s="33"/>
      <c r="U273" s="5" t="s">
        <v>1689</v>
      </c>
      <c r="V273" s="10">
        <v>42572</v>
      </c>
      <c r="W273" s="11">
        <v>11856</v>
      </c>
      <c r="X273" s="45" t="s">
        <v>1691</v>
      </c>
      <c r="Y273" s="38"/>
      <c r="Z273" s="38"/>
      <c r="AA273" s="1"/>
      <c r="AB273" s="1"/>
      <c r="AC273" s="8">
        <v>11598.51</v>
      </c>
      <c r="AD273" s="8"/>
      <c r="AE273" s="65"/>
      <c r="AF273" s="65"/>
      <c r="AG273" s="65"/>
      <c r="AH273" s="65"/>
      <c r="AI273" s="3"/>
      <c r="AJ273" s="3"/>
      <c r="AK273" s="3"/>
      <c r="AL273" s="3"/>
      <c r="AM273" s="3"/>
      <c r="AN273" s="3"/>
      <c r="AO273" s="5"/>
      <c r="AP273" s="36"/>
      <c r="AQ273" s="5"/>
      <c r="AR273" s="3"/>
      <c r="AS273" s="9"/>
      <c r="AT273" s="9"/>
      <c r="AU273" s="10"/>
      <c r="AV273" s="6"/>
      <c r="AW273" s="7"/>
      <c r="AX273" s="7"/>
      <c r="AY273" s="6"/>
      <c r="AZ273" s="7"/>
      <c r="BA273" s="7"/>
      <c r="BB273" s="7"/>
      <c r="BC273" s="7"/>
      <c r="BD273" s="9"/>
    </row>
    <row r="274" spans="1:56" ht="84" customHeight="1" x14ac:dyDescent="0.25">
      <c r="A274" s="165" t="s">
        <v>1916</v>
      </c>
      <c r="B274" s="161" t="s">
        <v>1486</v>
      </c>
      <c r="C274" s="5" t="s">
        <v>1043</v>
      </c>
      <c r="D274" s="5" t="s">
        <v>1496</v>
      </c>
      <c r="E274" s="5" t="s">
        <v>287</v>
      </c>
      <c r="F274" s="9" t="s">
        <v>1497</v>
      </c>
      <c r="G274" s="5" t="s">
        <v>1488</v>
      </c>
      <c r="H274" s="56" t="s">
        <v>1489</v>
      </c>
      <c r="I274" s="9" t="s">
        <v>234</v>
      </c>
      <c r="J274" s="7" t="s">
        <v>1498</v>
      </c>
      <c r="K274" s="54">
        <v>42550</v>
      </c>
      <c r="L274" s="55">
        <v>37486.18</v>
      </c>
      <c r="M274" s="5" t="s">
        <v>1499</v>
      </c>
      <c r="N274" s="10">
        <v>42550</v>
      </c>
      <c r="O274" s="10">
        <v>42609</v>
      </c>
      <c r="P274" s="5" t="s">
        <v>513</v>
      </c>
      <c r="Q274" s="5"/>
      <c r="R274" s="5"/>
      <c r="S274" s="8"/>
      <c r="T274" s="7">
        <v>44905100</v>
      </c>
      <c r="U274" s="5"/>
      <c r="V274" s="10"/>
      <c r="W274" s="11"/>
      <c r="X274" s="45"/>
      <c r="Y274" s="38"/>
      <c r="Z274" s="38"/>
      <c r="AA274" s="1"/>
      <c r="AB274" s="1"/>
      <c r="AC274" s="8"/>
      <c r="AD274" s="8"/>
      <c r="AE274" s="8">
        <f t="shared" si="34"/>
        <v>37486.18</v>
      </c>
      <c r="AF274" s="8"/>
      <c r="AG274" s="8"/>
      <c r="AH274" s="8">
        <f t="shared" ref="AH274" si="38">AF274+AG274</f>
        <v>0</v>
      </c>
      <c r="AI274" s="3"/>
      <c r="AJ274" s="3"/>
      <c r="AK274" s="3"/>
      <c r="AL274" s="3"/>
      <c r="AM274" s="3"/>
      <c r="AN274" s="3"/>
      <c r="AO274" s="5"/>
      <c r="AP274" s="36"/>
      <c r="AQ274" s="5"/>
      <c r="AR274" s="3"/>
      <c r="AS274" s="9"/>
      <c r="AT274" s="9"/>
      <c r="AU274" s="10">
        <v>42550</v>
      </c>
      <c r="AV274" s="6">
        <v>42579</v>
      </c>
      <c r="AW274" s="7"/>
      <c r="AX274" s="7"/>
      <c r="AY274" s="6">
        <v>42550</v>
      </c>
      <c r="AZ274" s="7"/>
      <c r="BA274" s="7"/>
      <c r="BB274" s="7"/>
      <c r="BC274" s="7"/>
      <c r="BD274" s="9"/>
    </row>
    <row r="275" spans="1:56" ht="29.25" customHeight="1" x14ac:dyDescent="0.25">
      <c r="A275" s="165" t="s">
        <v>1917</v>
      </c>
      <c r="B275" s="158"/>
      <c r="C275" s="5"/>
      <c r="D275" s="5" t="s">
        <v>507</v>
      </c>
      <c r="E275" s="5"/>
      <c r="F275" s="45"/>
      <c r="G275" s="5"/>
      <c r="H275" s="34"/>
      <c r="I275" s="5"/>
      <c r="J275" s="5"/>
      <c r="K275" s="10"/>
      <c r="L275" s="8">
        <f t="shared" ref="L275:AH275" si="39">SUM(L42:L274)</f>
        <v>18519763.90000001</v>
      </c>
      <c r="M275" s="8">
        <f t="shared" si="39"/>
        <v>274821</v>
      </c>
      <c r="N275" s="38">
        <f t="shared" si="39"/>
        <v>2193484</v>
      </c>
      <c r="O275" s="38">
        <f t="shared" si="39"/>
        <v>2073835</v>
      </c>
      <c r="P275" s="8"/>
      <c r="Q275" s="8">
        <f t="shared" si="39"/>
        <v>0</v>
      </c>
      <c r="R275" s="8">
        <f t="shared" si="39"/>
        <v>0</v>
      </c>
      <c r="S275" s="8">
        <f t="shared" si="39"/>
        <v>740089.16000000015</v>
      </c>
      <c r="T275" s="8">
        <f t="shared" si="39"/>
        <v>1517572800</v>
      </c>
      <c r="U275" s="8">
        <f t="shared" si="39"/>
        <v>0</v>
      </c>
      <c r="V275" s="38">
        <f t="shared" si="39"/>
        <v>7525570</v>
      </c>
      <c r="W275" s="11">
        <f t="shared" si="39"/>
        <v>1715161</v>
      </c>
      <c r="X275" s="8">
        <f t="shared" si="39"/>
        <v>0</v>
      </c>
      <c r="Y275" s="38">
        <f t="shared" si="39"/>
        <v>5754178</v>
      </c>
      <c r="Z275" s="38">
        <f t="shared" si="39"/>
        <v>5813843</v>
      </c>
      <c r="AA275" s="8">
        <f t="shared" si="39"/>
        <v>2.8773394893997732</v>
      </c>
      <c r="AB275" s="8">
        <f t="shared" si="39"/>
        <v>0.70715093257604478</v>
      </c>
      <c r="AC275" s="8">
        <f t="shared" si="39"/>
        <v>2069031.0099999995</v>
      </c>
      <c r="AD275" s="8">
        <f t="shared" si="39"/>
        <v>528984.24000000011</v>
      </c>
      <c r="AE275" s="8">
        <f t="shared" si="39"/>
        <v>18897095.48</v>
      </c>
      <c r="AF275" s="8">
        <f t="shared" si="39"/>
        <v>8103830.4100000001</v>
      </c>
      <c r="AG275" s="8">
        <f>SUM(AG42:AG274)</f>
        <v>5707249.3999999994</v>
      </c>
      <c r="AH275" s="8">
        <f t="shared" si="39"/>
        <v>13811079.810000001</v>
      </c>
      <c r="AI275" s="3"/>
      <c r="AJ275" s="3"/>
      <c r="AK275" s="3"/>
      <c r="AL275" s="3"/>
      <c r="AM275" s="3"/>
      <c r="AN275" s="3"/>
      <c r="AO275" s="5"/>
      <c r="AP275" s="36"/>
      <c r="AQ275" s="5"/>
      <c r="AR275" s="3"/>
      <c r="AS275" s="9"/>
      <c r="AT275" s="9"/>
      <c r="AU275" s="6"/>
      <c r="AV275" s="6"/>
      <c r="AW275" s="7"/>
      <c r="AX275" s="7"/>
      <c r="AY275" s="6"/>
      <c r="AZ275" s="7"/>
      <c r="BA275" s="7"/>
      <c r="BB275" s="7"/>
      <c r="BC275" s="7"/>
      <c r="BD275" s="9"/>
    </row>
    <row r="276" spans="1:56" ht="52.5" customHeight="1" x14ac:dyDescent="0.25">
      <c r="A276" s="169">
        <v>62</v>
      </c>
      <c r="B276" s="163" t="s">
        <v>1793</v>
      </c>
      <c r="C276" s="65" t="s">
        <v>1794</v>
      </c>
      <c r="D276" s="65" t="s">
        <v>1791</v>
      </c>
      <c r="E276" s="65"/>
      <c r="F276" s="65" t="str">
        <f>'[1]PRAZOS-VALORES'!$G$7</f>
        <v>Construção de 08 sobrados geminados no Bairro Ilson Ribeiro</v>
      </c>
      <c r="G276" s="65" t="s">
        <v>1792</v>
      </c>
      <c r="H276" s="65" t="str">
        <f>'[1]PRAZOS-VALORES'!$D$7</f>
        <v>001/2012</v>
      </c>
      <c r="I276" s="65" t="s">
        <v>1762</v>
      </c>
      <c r="J276" s="65" t="s">
        <v>1795</v>
      </c>
      <c r="K276" s="148">
        <v>40913</v>
      </c>
      <c r="L276" s="65">
        <v>498102.72</v>
      </c>
      <c r="M276" s="65">
        <v>10712</v>
      </c>
      <c r="N276" s="148">
        <v>40913</v>
      </c>
      <c r="O276" s="148">
        <v>41063</v>
      </c>
      <c r="P276" s="65"/>
      <c r="Q276" s="65" t="s">
        <v>1647</v>
      </c>
      <c r="R276" s="65"/>
      <c r="S276" s="65"/>
      <c r="T276" s="149">
        <v>44905100</v>
      </c>
      <c r="U276" s="8"/>
      <c r="V276" s="38"/>
      <c r="W276" s="11"/>
      <c r="X276" s="8"/>
      <c r="Y276" s="38"/>
      <c r="Z276" s="38"/>
      <c r="AA276" s="8"/>
      <c r="AB276" s="8"/>
      <c r="AC276" s="8"/>
      <c r="AD276" s="8"/>
      <c r="AE276" s="65"/>
      <c r="AF276" s="65">
        <v>359790.14</v>
      </c>
      <c r="AG276" s="65">
        <v>0</v>
      </c>
      <c r="AH276" s="65">
        <f>AF276+AG276</f>
        <v>359790.14</v>
      </c>
      <c r="AI276" s="3"/>
      <c r="AJ276" s="3"/>
      <c r="AK276" s="3"/>
      <c r="AL276" s="3"/>
      <c r="AM276" s="3"/>
      <c r="AN276" s="3"/>
      <c r="AO276" s="5"/>
      <c r="AP276" s="36"/>
      <c r="AQ276" s="5"/>
      <c r="AR276" s="3"/>
      <c r="AS276" s="9"/>
      <c r="AT276" s="9"/>
      <c r="AU276" s="6">
        <v>40918</v>
      </c>
      <c r="AV276" s="6" t="s">
        <v>1796</v>
      </c>
      <c r="AW276" s="7"/>
      <c r="AX276" s="7"/>
      <c r="AY276" s="6">
        <v>40918</v>
      </c>
      <c r="AZ276" s="7"/>
      <c r="BA276" s="7"/>
      <c r="BB276" s="7"/>
      <c r="BC276" s="7"/>
      <c r="BD276" s="9"/>
    </row>
    <row r="277" spans="1:56" ht="52.5" customHeight="1" x14ac:dyDescent="0.25">
      <c r="A277" s="169"/>
      <c r="B277" s="163"/>
      <c r="C277" s="65"/>
      <c r="D277" s="65"/>
      <c r="E277" s="65"/>
      <c r="F277" s="65"/>
      <c r="G277" s="65"/>
      <c r="H277" s="65"/>
      <c r="I277" s="65"/>
      <c r="J277" s="65"/>
      <c r="K277" s="148"/>
      <c r="L277" s="65"/>
      <c r="M277" s="65"/>
      <c r="N277" s="148"/>
      <c r="O277" s="148"/>
      <c r="P277" s="65"/>
      <c r="Q277" s="65"/>
      <c r="R277" s="65"/>
      <c r="S277" s="65"/>
      <c r="T277" s="65"/>
      <c r="U277" s="5" t="s">
        <v>1797</v>
      </c>
      <c r="V277" s="38">
        <v>41225</v>
      </c>
      <c r="W277" s="11">
        <v>10925</v>
      </c>
      <c r="X277" s="8" t="s">
        <v>1798</v>
      </c>
      <c r="Y277" s="38"/>
      <c r="Z277" s="38"/>
      <c r="AA277" s="8"/>
      <c r="AB277" s="8"/>
      <c r="AC277" s="8"/>
      <c r="AD277" s="8"/>
      <c r="AE277" s="65"/>
      <c r="AF277" s="65"/>
      <c r="AG277" s="65"/>
      <c r="AH277" s="65"/>
      <c r="AI277" s="3"/>
      <c r="AJ277" s="3"/>
      <c r="AK277" s="3"/>
      <c r="AL277" s="3"/>
      <c r="AM277" s="3"/>
      <c r="AN277" s="3"/>
      <c r="AO277" s="5"/>
      <c r="AP277" s="36"/>
      <c r="AQ277" s="5"/>
      <c r="AR277" s="3"/>
      <c r="AS277" s="9"/>
      <c r="AT277" s="9"/>
      <c r="AU277" s="6"/>
      <c r="AV277" s="6"/>
      <c r="AW277" s="7"/>
      <c r="AX277" s="7"/>
      <c r="AY277" s="6"/>
      <c r="AZ277" s="7"/>
      <c r="BA277" s="7"/>
      <c r="BB277" s="7"/>
      <c r="BC277" s="7"/>
      <c r="BD277" s="9"/>
    </row>
    <row r="278" spans="1:56" ht="52.5" customHeight="1" x14ac:dyDescent="0.25">
      <c r="A278" s="169"/>
      <c r="B278" s="163"/>
      <c r="C278" s="65"/>
      <c r="D278" s="65"/>
      <c r="E278" s="65"/>
      <c r="F278" s="65"/>
      <c r="G278" s="65"/>
      <c r="H278" s="65"/>
      <c r="I278" s="65"/>
      <c r="J278" s="65"/>
      <c r="K278" s="148"/>
      <c r="L278" s="65"/>
      <c r="M278" s="65"/>
      <c r="N278" s="148"/>
      <c r="O278" s="148"/>
      <c r="P278" s="65"/>
      <c r="Q278" s="65"/>
      <c r="R278" s="65"/>
      <c r="S278" s="65"/>
      <c r="T278" s="65"/>
      <c r="U278" s="5" t="s">
        <v>1799</v>
      </c>
      <c r="V278" s="38">
        <v>41411</v>
      </c>
      <c r="W278" s="11">
        <v>11056</v>
      </c>
      <c r="X278" s="8" t="s">
        <v>1493</v>
      </c>
      <c r="Y278" s="38"/>
      <c r="Z278" s="38"/>
      <c r="AA278" s="8"/>
      <c r="AB278" s="8"/>
      <c r="AC278" s="8">
        <v>44580.19</v>
      </c>
      <c r="AD278" s="8"/>
      <c r="AE278" s="65"/>
      <c r="AF278" s="65"/>
      <c r="AG278" s="65"/>
      <c r="AH278" s="65"/>
      <c r="AI278" s="3"/>
      <c r="AJ278" s="3"/>
      <c r="AK278" s="3"/>
      <c r="AL278" s="3"/>
      <c r="AM278" s="3"/>
      <c r="AN278" s="3"/>
      <c r="AO278" s="5"/>
      <c r="AP278" s="36"/>
      <c r="AQ278" s="5"/>
      <c r="AR278" s="3"/>
      <c r="AS278" s="9"/>
      <c r="AT278" s="9"/>
      <c r="AU278" s="6"/>
      <c r="AV278" s="6"/>
      <c r="AW278" s="7"/>
      <c r="AX278" s="7"/>
      <c r="AY278" s="6"/>
      <c r="AZ278" s="7"/>
      <c r="BA278" s="7"/>
      <c r="BB278" s="7"/>
      <c r="BC278" s="7"/>
      <c r="BD278" s="9"/>
    </row>
    <row r="279" spans="1:56" ht="52.5" customHeight="1" x14ac:dyDescent="0.25">
      <c r="A279" s="169"/>
      <c r="B279" s="163"/>
      <c r="C279" s="65"/>
      <c r="D279" s="65"/>
      <c r="E279" s="65"/>
      <c r="F279" s="65"/>
      <c r="G279" s="65"/>
      <c r="H279" s="65"/>
      <c r="I279" s="65"/>
      <c r="J279" s="65"/>
      <c r="K279" s="148"/>
      <c r="L279" s="65"/>
      <c r="M279" s="65"/>
      <c r="N279" s="148"/>
      <c r="O279" s="148"/>
      <c r="P279" s="65"/>
      <c r="Q279" s="65"/>
      <c r="R279" s="65"/>
      <c r="S279" s="65"/>
      <c r="T279" s="65"/>
      <c r="U279" s="5" t="s">
        <v>1800</v>
      </c>
      <c r="V279" s="38">
        <v>41446</v>
      </c>
      <c r="W279" s="11">
        <v>11090</v>
      </c>
      <c r="X279" s="41" t="s">
        <v>1374</v>
      </c>
      <c r="Y279" s="38">
        <v>41507</v>
      </c>
      <c r="Z279" s="38">
        <v>41656</v>
      </c>
      <c r="AA279" s="8"/>
      <c r="AB279" s="8"/>
      <c r="AC279" s="8"/>
      <c r="AD279" s="8"/>
      <c r="AE279" s="65"/>
      <c r="AF279" s="65"/>
      <c r="AG279" s="65"/>
      <c r="AH279" s="65"/>
      <c r="AI279" s="3"/>
      <c r="AJ279" s="3"/>
      <c r="AK279" s="3"/>
      <c r="AL279" s="3"/>
      <c r="AM279" s="3"/>
      <c r="AN279" s="3"/>
      <c r="AO279" s="5"/>
      <c r="AP279" s="36"/>
      <c r="AQ279" s="5"/>
      <c r="AR279" s="3"/>
      <c r="AS279" s="9"/>
      <c r="AT279" s="9"/>
      <c r="AU279" s="6">
        <v>41447</v>
      </c>
      <c r="AV279" s="6">
        <v>41536</v>
      </c>
      <c r="AW279" s="7"/>
      <c r="AX279" s="7"/>
      <c r="AY279" s="6"/>
      <c r="AZ279" s="7"/>
      <c r="BA279" s="7"/>
      <c r="BB279" s="7"/>
      <c r="BC279" s="7"/>
      <c r="BD279" s="9"/>
    </row>
    <row r="280" spans="1:56" ht="52.5" customHeight="1" x14ac:dyDescent="0.25">
      <c r="A280" s="169"/>
      <c r="B280" s="163"/>
      <c r="C280" s="65"/>
      <c r="D280" s="65"/>
      <c r="E280" s="65"/>
      <c r="F280" s="65"/>
      <c r="G280" s="65"/>
      <c r="H280" s="65"/>
      <c r="I280" s="65"/>
      <c r="J280" s="65"/>
      <c r="K280" s="148"/>
      <c r="L280" s="65"/>
      <c r="M280" s="65"/>
      <c r="N280" s="148"/>
      <c r="O280" s="148"/>
      <c r="P280" s="65"/>
      <c r="Q280" s="65"/>
      <c r="R280" s="65"/>
      <c r="S280" s="65"/>
      <c r="T280" s="65"/>
      <c r="U280" s="5" t="s">
        <v>1801</v>
      </c>
      <c r="V280" s="38">
        <v>41536</v>
      </c>
      <c r="W280" s="11">
        <v>11146</v>
      </c>
      <c r="X280" s="41" t="s">
        <v>1374</v>
      </c>
      <c r="Y280" s="38"/>
      <c r="Z280" s="38"/>
      <c r="AA280" s="8"/>
      <c r="AB280" s="8"/>
      <c r="AC280" s="8"/>
      <c r="AD280" s="8"/>
      <c r="AE280" s="65"/>
      <c r="AF280" s="65"/>
      <c r="AG280" s="65"/>
      <c r="AH280" s="65"/>
      <c r="AI280" s="3"/>
      <c r="AJ280" s="3"/>
      <c r="AK280" s="3"/>
      <c r="AL280" s="3"/>
      <c r="AM280" s="3"/>
      <c r="AN280" s="3"/>
      <c r="AO280" s="5"/>
      <c r="AP280" s="36"/>
      <c r="AQ280" s="5"/>
      <c r="AR280" s="3"/>
      <c r="AS280" s="9"/>
      <c r="AT280" s="9"/>
      <c r="AU280" s="6">
        <v>41537</v>
      </c>
      <c r="AV280" s="6">
        <v>42722</v>
      </c>
      <c r="AW280" s="7"/>
      <c r="AX280" s="7"/>
      <c r="AY280" s="6"/>
      <c r="AZ280" s="7"/>
      <c r="BA280" s="7"/>
      <c r="BB280" s="7"/>
      <c r="BC280" s="7"/>
      <c r="BD280" s="9"/>
    </row>
    <row r="281" spans="1:56" ht="52.5" customHeight="1" x14ac:dyDescent="0.25">
      <c r="A281" s="169"/>
      <c r="B281" s="163"/>
      <c r="C281" s="65"/>
      <c r="D281" s="65"/>
      <c r="E281" s="65"/>
      <c r="F281" s="65"/>
      <c r="G281" s="65"/>
      <c r="H281" s="65"/>
      <c r="I281" s="65"/>
      <c r="J281" s="65"/>
      <c r="K281" s="148"/>
      <c r="L281" s="65"/>
      <c r="M281" s="65"/>
      <c r="N281" s="148"/>
      <c r="O281" s="148"/>
      <c r="P281" s="65"/>
      <c r="Q281" s="65"/>
      <c r="R281" s="65"/>
      <c r="S281" s="65"/>
      <c r="T281" s="65"/>
      <c r="U281" s="5" t="s">
        <v>1802</v>
      </c>
      <c r="V281" s="38">
        <v>41603</v>
      </c>
      <c r="W281" s="11">
        <v>11193</v>
      </c>
      <c r="X281" s="45" t="s">
        <v>1803</v>
      </c>
      <c r="Y281" s="38"/>
      <c r="Z281" s="38"/>
      <c r="AA281" s="8"/>
      <c r="AB281" s="8"/>
      <c r="AC281" s="8">
        <v>43383.46</v>
      </c>
      <c r="AD281" s="8"/>
      <c r="AE281" s="65"/>
      <c r="AF281" s="65"/>
      <c r="AG281" s="65"/>
      <c r="AH281" s="65"/>
      <c r="AI281" s="3"/>
      <c r="AJ281" s="3"/>
      <c r="AK281" s="3"/>
      <c r="AL281" s="3"/>
      <c r="AM281" s="3"/>
      <c r="AN281" s="3"/>
      <c r="AO281" s="5"/>
      <c r="AP281" s="36"/>
      <c r="AQ281" s="5"/>
      <c r="AR281" s="3"/>
      <c r="AS281" s="9"/>
      <c r="AT281" s="9"/>
      <c r="AU281" s="6"/>
      <c r="AV281" s="6"/>
      <c r="AW281" s="7"/>
      <c r="AX281" s="7"/>
      <c r="AY281" s="6"/>
      <c r="AZ281" s="7"/>
      <c r="BA281" s="7"/>
      <c r="BB281" s="7"/>
      <c r="BC281" s="7"/>
      <c r="BD281" s="9"/>
    </row>
    <row r="282" spans="1:56" ht="52.5" customHeight="1" x14ac:dyDescent="0.25">
      <c r="A282" s="169"/>
      <c r="B282" s="163"/>
      <c r="C282" s="65"/>
      <c r="D282" s="65"/>
      <c r="E282" s="65"/>
      <c r="F282" s="65"/>
      <c r="G282" s="65"/>
      <c r="H282" s="65"/>
      <c r="I282" s="65"/>
      <c r="J282" s="65"/>
      <c r="K282" s="148"/>
      <c r="L282" s="65"/>
      <c r="M282" s="65"/>
      <c r="N282" s="148"/>
      <c r="O282" s="148"/>
      <c r="P282" s="65"/>
      <c r="Q282" s="65"/>
      <c r="R282" s="65"/>
      <c r="S282" s="65"/>
      <c r="T282" s="65"/>
      <c r="U282" s="5" t="s">
        <v>1804</v>
      </c>
      <c r="V282" s="38">
        <v>41624</v>
      </c>
      <c r="W282" s="11">
        <v>11207</v>
      </c>
      <c r="X282" s="41" t="s">
        <v>1374</v>
      </c>
      <c r="Y282" s="38">
        <v>41657</v>
      </c>
      <c r="Z282" s="38">
        <v>41806</v>
      </c>
      <c r="AA282" s="8"/>
      <c r="AB282" s="8"/>
      <c r="AC282" s="8"/>
      <c r="AD282" s="8"/>
      <c r="AE282" s="65"/>
      <c r="AF282" s="65"/>
      <c r="AG282" s="65"/>
      <c r="AH282" s="65"/>
      <c r="AI282" s="3"/>
      <c r="AJ282" s="3"/>
      <c r="AK282" s="3"/>
      <c r="AL282" s="3"/>
      <c r="AM282" s="3"/>
      <c r="AN282" s="3"/>
      <c r="AO282" s="5"/>
      <c r="AP282" s="36"/>
      <c r="AQ282" s="5"/>
      <c r="AR282" s="3"/>
      <c r="AS282" s="9"/>
      <c r="AT282" s="9"/>
      <c r="AU282" s="6">
        <v>41627</v>
      </c>
      <c r="AV282" s="6">
        <v>41716</v>
      </c>
      <c r="AW282" s="7"/>
      <c r="AX282" s="7"/>
      <c r="AY282" s="6"/>
      <c r="AZ282" s="7"/>
      <c r="BA282" s="7"/>
      <c r="BB282" s="7"/>
      <c r="BC282" s="7"/>
      <c r="BD282" s="9"/>
    </row>
    <row r="283" spans="1:56" ht="52.5" customHeight="1" x14ac:dyDescent="0.25">
      <c r="A283" s="169"/>
      <c r="B283" s="163"/>
      <c r="C283" s="65"/>
      <c r="D283" s="65"/>
      <c r="E283" s="65"/>
      <c r="F283" s="65"/>
      <c r="G283" s="65"/>
      <c r="H283" s="65"/>
      <c r="I283" s="65"/>
      <c r="J283" s="65"/>
      <c r="K283" s="148"/>
      <c r="L283" s="65"/>
      <c r="M283" s="65"/>
      <c r="N283" s="148"/>
      <c r="O283" s="148"/>
      <c r="P283" s="65"/>
      <c r="Q283" s="65"/>
      <c r="R283" s="65"/>
      <c r="S283" s="65"/>
      <c r="T283" s="65"/>
      <c r="U283" s="5" t="s">
        <v>1805</v>
      </c>
      <c r="V283" s="38">
        <v>41716</v>
      </c>
      <c r="W283" s="11">
        <v>11282</v>
      </c>
      <c r="X283" s="41" t="s">
        <v>1374</v>
      </c>
      <c r="Y283" s="38"/>
      <c r="Z283" s="38"/>
      <c r="AA283" s="8"/>
      <c r="AB283" s="8"/>
      <c r="AC283" s="8"/>
      <c r="AD283" s="8"/>
      <c r="AE283" s="65"/>
      <c r="AF283" s="65"/>
      <c r="AG283" s="65"/>
      <c r="AH283" s="65"/>
      <c r="AI283" s="3"/>
      <c r="AJ283" s="3"/>
      <c r="AK283" s="3"/>
      <c r="AL283" s="3"/>
      <c r="AM283" s="3"/>
      <c r="AN283" s="3"/>
      <c r="AO283" s="5"/>
      <c r="AP283" s="36"/>
      <c r="AQ283" s="5"/>
      <c r="AR283" s="3"/>
      <c r="AS283" s="9"/>
      <c r="AT283" s="9"/>
      <c r="AU283" s="6">
        <v>41717</v>
      </c>
      <c r="AV283" s="6">
        <v>41806</v>
      </c>
      <c r="AW283" s="7"/>
      <c r="AX283" s="7"/>
      <c r="AY283" s="6"/>
      <c r="AZ283" s="7"/>
      <c r="BA283" s="7"/>
      <c r="BB283" s="7"/>
      <c r="BC283" s="7"/>
      <c r="BD283" s="9"/>
    </row>
    <row r="284" spans="1:56" ht="52.5" customHeight="1" x14ac:dyDescent="0.25">
      <c r="A284" s="169"/>
      <c r="B284" s="163"/>
      <c r="C284" s="65"/>
      <c r="D284" s="65"/>
      <c r="E284" s="65"/>
      <c r="F284" s="65"/>
      <c r="G284" s="65"/>
      <c r="H284" s="65"/>
      <c r="I284" s="65"/>
      <c r="J284" s="65"/>
      <c r="K284" s="148"/>
      <c r="L284" s="65"/>
      <c r="M284" s="65"/>
      <c r="N284" s="148"/>
      <c r="O284" s="148"/>
      <c r="P284" s="65"/>
      <c r="Q284" s="65"/>
      <c r="R284" s="65"/>
      <c r="S284" s="65"/>
      <c r="T284" s="65"/>
      <c r="U284" s="5" t="s">
        <v>1806</v>
      </c>
      <c r="V284" s="38">
        <v>41806</v>
      </c>
      <c r="W284" s="11">
        <v>11335</v>
      </c>
      <c r="X284" s="41" t="s">
        <v>1374</v>
      </c>
      <c r="Y284" s="38">
        <v>41807</v>
      </c>
      <c r="Z284" s="38">
        <v>41926</v>
      </c>
      <c r="AA284" s="8"/>
      <c r="AB284" s="8"/>
      <c r="AC284" s="8"/>
      <c r="AD284" s="8"/>
      <c r="AE284" s="65"/>
      <c r="AF284" s="65"/>
      <c r="AG284" s="65"/>
      <c r="AH284" s="65"/>
      <c r="AI284" s="3"/>
      <c r="AJ284" s="3"/>
      <c r="AK284" s="3"/>
      <c r="AL284" s="3"/>
      <c r="AM284" s="3"/>
      <c r="AN284" s="3"/>
      <c r="AO284" s="5"/>
      <c r="AP284" s="36"/>
      <c r="AQ284" s="5"/>
      <c r="AR284" s="3"/>
      <c r="AS284" s="9"/>
      <c r="AT284" s="9"/>
      <c r="AU284" s="6">
        <v>41807</v>
      </c>
      <c r="AV284" s="6">
        <v>41896</v>
      </c>
      <c r="AW284" s="7"/>
      <c r="AX284" s="7"/>
      <c r="AY284" s="6"/>
      <c r="AZ284" s="7"/>
      <c r="BA284" s="7"/>
      <c r="BB284" s="7"/>
      <c r="BC284" s="7"/>
      <c r="BD284" s="9"/>
    </row>
    <row r="285" spans="1:56" ht="52.5" customHeight="1" x14ac:dyDescent="0.25">
      <c r="A285" s="169"/>
      <c r="B285" s="163"/>
      <c r="C285" s="65"/>
      <c r="D285" s="65"/>
      <c r="E285" s="65"/>
      <c r="F285" s="65"/>
      <c r="G285" s="65"/>
      <c r="H285" s="65"/>
      <c r="I285" s="65"/>
      <c r="J285" s="65"/>
      <c r="K285" s="148"/>
      <c r="L285" s="65"/>
      <c r="M285" s="65"/>
      <c r="N285" s="148"/>
      <c r="O285" s="148"/>
      <c r="P285" s="65"/>
      <c r="Q285" s="65"/>
      <c r="R285" s="65"/>
      <c r="S285" s="65"/>
      <c r="T285" s="65"/>
      <c r="U285" s="5" t="s">
        <v>1807</v>
      </c>
      <c r="V285" s="38">
        <v>41892</v>
      </c>
      <c r="W285" s="11">
        <v>11412</v>
      </c>
      <c r="X285" s="41" t="s">
        <v>1374</v>
      </c>
      <c r="Y285" s="38">
        <v>41927</v>
      </c>
      <c r="Z285" s="38">
        <v>42046</v>
      </c>
      <c r="AA285" s="8"/>
      <c r="AB285" s="8"/>
      <c r="AC285" s="8"/>
      <c r="AD285" s="8"/>
      <c r="AE285" s="65"/>
      <c r="AF285" s="65"/>
      <c r="AG285" s="65"/>
      <c r="AH285" s="65"/>
      <c r="AI285" s="3"/>
      <c r="AJ285" s="3"/>
      <c r="AK285" s="3"/>
      <c r="AL285" s="3"/>
      <c r="AM285" s="3"/>
      <c r="AN285" s="3"/>
      <c r="AO285" s="5"/>
      <c r="AP285" s="36"/>
      <c r="AQ285" s="5"/>
      <c r="AR285" s="3"/>
      <c r="AS285" s="9"/>
      <c r="AT285" s="9"/>
      <c r="AU285" s="6">
        <v>41897</v>
      </c>
      <c r="AV285" s="6">
        <v>41986</v>
      </c>
      <c r="AW285" s="7"/>
      <c r="AX285" s="7"/>
      <c r="AY285" s="6"/>
      <c r="AZ285" s="7"/>
      <c r="BA285" s="7"/>
      <c r="BB285" s="7"/>
      <c r="BC285" s="7"/>
      <c r="BD285" s="57" t="s">
        <v>1813</v>
      </c>
    </row>
    <row r="286" spans="1:56" ht="52.5" customHeight="1" x14ac:dyDescent="0.25">
      <c r="A286" s="169"/>
      <c r="B286" s="163"/>
      <c r="C286" s="65"/>
      <c r="D286" s="65"/>
      <c r="E286" s="65"/>
      <c r="F286" s="65"/>
      <c r="G286" s="65"/>
      <c r="H286" s="65"/>
      <c r="I286" s="65"/>
      <c r="J286" s="65"/>
      <c r="K286" s="148"/>
      <c r="L286" s="65"/>
      <c r="M286" s="65"/>
      <c r="N286" s="148"/>
      <c r="O286" s="148"/>
      <c r="P286" s="65"/>
      <c r="Q286" s="65"/>
      <c r="R286" s="65"/>
      <c r="S286" s="65"/>
      <c r="T286" s="65"/>
      <c r="U286" s="5" t="s">
        <v>1808</v>
      </c>
      <c r="V286" s="38">
        <v>42045</v>
      </c>
      <c r="W286" s="11">
        <v>11550</v>
      </c>
      <c r="X286" s="41" t="s">
        <v>1374</v>
      </c>
      <c r="Y286" s="38">
        <v>42047</v>
      </c>
      <c r="Z286" s="38">
        <v>42166</v>
      </c>
      <c r="AA286" s="8"/>
      <c r="AB286" s="8"/>
      <c r="AC286" s="8"/>
      <c r="AD286" s="8"/>
      <c r="AE286" s="65"/>
      <c r="AF286" s="65"/>
      <c r="AG286" s="65"/>
      <c r="AH286" s="65"/>
      <c r="AI286" s="3"/>
      <c r="AJ286" s="3"/>
      <c r="AK286" s="3"/>
      <c r="AL286" s="3"/>
      <c r="AM286" s="3"/>
      <c r="AN286" s="3"/>
      <c r="AO286" s="5"/>
      <c r="AP286" s="36"/>
      <c r="AQ286" s="5"/>
      <c r="AR286" s="3"/>
      <c r="AS286" s="9"/>
      <c r="AT286" s="9"/>
      <c r="AU286" s="6"/>
      <c r="AV286" s="6"/>
      <c r="AW286" s="7"/>
      <c r="AX286" s="7"/>
      <c r="AY286" s="6"/>
      <c r="AZ286" s="7"/>
      <c r="BA286" s="7"/>
      <c r="BB286" s="7"/>
      <c r="BC286" s="7"/>
      <c r="BD286" s="9"/>
    </row>
    <row r="287" spans="1:56" ht="52.5" customHeight="1" x14ac:dyDescent="0.25">
      <c r="A287" s="169"/>
      <c r="B287" s="163"/>
      <c r="C287" s="65"/>
      <c r="D287" s="65"/>
      <c r="E287" s="65"/>
      <c r="F287" s="65"/>
      <c r="G287" s="65"/>
      <c r="H287" s="65"/>
      <c r="I287" s="65"/>
      <c r="J287" s="65"/>
      <c r="K287" s="148"/>
      <c r="L287" s="65"/>
      <c r="M287" s="65"/>
      <c r="N287" s="148"/>
      <c r="O287" s="148"/>
      <c r="P287" s="65"/>
      <c r="Q287" s="65"/>
      <c r="R287" s="65"/>
      <c r="S287" s="65"/>
      <c r="T287" s="65"/>
      <c r="U287" s="5" t="s">
        <v>1809</v>
      </c>
      <c r="V287" s="38">
        <v>42165</v>
      </c>
      <c r="W287" s="11">
        <v>11593</v>
      </c>
      <c r="X287" s="41" t="s">
        <v>1374</v>
      </c>
      <c r="Y287" s="38">
        <v>42167</v>
      </c>
      <c r="Z287" s="38">
        <v>42286</v>
      </c>
      <c r="AA287" s="8"/>
      <c r="AB287" s="8"/>
      <c r="AC287" s="8"/>
      <c r="AD287" s="8"/>
      <c r="AE287" s="65"/>
      <c r="AF287" s="65"/>
      <c r="AG287" s="65"/>
      <c r="AH287" s="65"/>
      <c r="AI287" s="3"/>
      <c r="AJ287" s="3"/>
      <c r="AK287" s="3"/>
      <c r="AL287" s="3"/>
      <c r="AM287" s="3"/>
      <c r="AN287" s="3"/>
      <c r="AO287" s="5"/>
      <c r="AP287" s="36"/>
      <c r="AQ287" s="5"/>
      <c r="AR287" s="3"/>
      <c r="AS287" s="9"/>
      <c r="AT287" s="9"/>
      <c r="AU287" s="6"/>
      <c r="AV287" s="6"/>
      <c r="AW287" s="7"/>
      <c r="AX287" s="7"/>
      <c r="AY287" s="6"/>
      <c r="AZ287" s="7"/>
      <c r="BA287" s="7"/>
      <c r="BB287" s="7"/>
      <c r="BC287" s="7"/>
      <c r="BD287" s="9"/>
    </row>
    <row r="288" spans="1:56" ht="52.5" customHeight="1" x14ac:dyDescent="0.25">
      <c r="A288" s="169"/>
      <c r="B288" s="163"/>
      <c r="C288" s="65"/>
      <c r="D288" s="65"/>
      <c r="E288" s="65"/>
      <c r="F288" s="65"/>
      <c r="G288" s="65"/>
      <c r="H288" s="65"/>
      <c r="I288" s="65"/>
      <c r="J288" s="65"/>
      <c r="K288" s="148"/>
      <c r="L288" s="65"/>
      <c r="M288" s="65"/>
      <c r="N288" s="148"/>
      <c r="O288" s="148"/>
      <c r="P288" s="65"/>
      <c r="Q288" s="65"/>
      <c r="R288" s="65"/>
      <c r="S288" s="65"/>
      <c r="T288" s="65"/>
      <c r="U288" s="5" t="s">
        <v>1810</v>
      </c>
      <c r="V288" s="38">
        <v>42286</v>
      </c>
      <c r="W288" s="11">
        <v>11682</v>
      </c>
      <c r="X288" s="41" t="s">
        <v>1374</v>
      </c>
      <c r="Y288" s="38">
        <v>42287</v>
      </c>
      <c r="Z288" s="38">
        <v>42406</v>
      </c>
      <c r="AA288" s="8"/>
      <c r="AB288" s="8"/>
      <c r="AC288" s="8"/>
      <c r="AD288" s="8"/>
      <c r="AE288" s="65"/>
      <c r="AF288" s="65"/>
      <c r="AG288" s="65"/>
      <c r="AH288" s="65"/>
      <c r="AI288" s="3"/>
      <c r="AJ288" s="3"/>
      <c r="AK288" s="3"/>
      <c r="AL288" s="3"/>
      <c r="AM288" s="3"/>
      <c r="AN288" s="3"/>
      <c r="AO288" s="5"/>
      <c r="AP288" s="36"/>
      <c r="AQ288" s="5"/>
      <c r="AR288" s="3"/>
      <c r="AS288" s="9"/>
      <c r="AT288" s="9"/>
      <c r="AU288" s="6"/>
      <c r="AV288" s="6"/>
      <c r="AW288" s="7"/>
      <c r="AX288" s="7"/>
      <c r="AY288" s="6"/>
      <c r="AZ288" s="7"/>
      <c r="BA288" s="7"/>
      <c r="BB288" s="7"/>
      <c r="BC288" s="7"/>
      <c r="BD288" s="9"/>
    </row>
    <row r="289" spans="1:56" ht="52.5" customHeight="1" x14ac:dyDescent="0.25">
      <c r="A289" s="169"/>
      <c r="B289" s="163"/>
      <c r="C289" s="65"/>
      <c r="D289" s="65"/>
      <c r="E289" s="65"/>
      <c r="F289" s="65"/>
      <c r="G289" s="65"/>
      <c r="H289" s="65"/>
      <c r="I289" s="65"/>
      <c r="J289" s="65"/>
      <c r="K289" s="148"/>
      <c r="L289" s="65"/>
      <c r="M289" s="65"/>
      <c r="N289" s="148"/>
      <c r="O289" s="148"/>
      <c r="P289" s="65"/>
      <c r="Q289" s="65"/>
      <c r="R289" s="65"/>
      <c r="S289" s="65"/>
      <c r="T289" s="65"/>
      <c r="U289" s="5" t="s">
        <v>1811</v>
      </c>
      <c r="V289" s="38">
        <v>42404</v>
      </c>
      <c r="W289" s="11">
        <v>11682</v>
      </c>
      <c r="X289" s="41" t="s">
        <v>1374</v>
      </c>
      <c r="Y289" s="38">
        <v>42407</v>
      </c>
      <c r="Z289" s="38">
        <v>42526</v>
      </c>
      <c r="AA289" s="8"/>
      <c r="AB289" s="8"/>
      <c r="AC289" s="8"/>
      <c r="AD289" s="8"/>
      <c r="AE289" s="65"/>
      <c r="AF289" s="65"/>
      <c r="AG289" s="65"/>
      <c r="AH289" s="65"/>
      <c r="AI289" s="3"/>
      <c r="AJ289" s="3"/>
      <c r="AK289" s="3"/>
      <c r="AL289" s="3"/>
      <c r="AM289" s="3"/>
      <c r="AN289" s="3"/>
      <c r="AO289" s="5"/>
      <c r="AP289" s="36"/>
      <c r="AQ289" s="5"/>
      <c r="AR289" s="3"/>
      <c r="AS289" s="9"/>
      <c r="AT289" s="9"/>
      <c r="AU289" s="6"/>
      <c r="AV289" s="6"/>
      <c r="AW289" s="7"/>
      <c r="AX289" s="7"/>
      <c r="AY289" s="6"/>
      <c r="AZ289" s="7"/>
      <c r="BA289" s="7"/>
      <c r="BB289" s="7"/>
      <c r="BC289" s="7"/>
      <c r="BD289" s="9"/>
    </row>
    <row r="290" spans="1:56" ht="52.5" customHeight="1" x14ac:dyDescent="0.25">
      <c r="A290" s="169"/>
      <c r="B290" s="163"/>
      <c r="C290" s="65"/>
      <c r="D290" s="65"/>
      <c r="E290" s="65"/>
      <c r="F290" s="65"/>
      <c r="G290" s="65"/>
      <c r="H290" s="65"/>
      <c r="I290" s="65"/>
      <c r="J290" s="65"/>
      <c r="K290" s="148"/>
      <c r="L290" s="65"/>
      <c r="M290" s="65"/>
      <c r="N290" s="148"/>
      <c r="O290" s="148"/>
      <c r="P290" s="65"/>
      <c r="Q290" s="65"/>
      <c r="R290" s="65"/>
      <c r="S290" s="65"/>
      <c r="T290" s="65"/>
      <c r="U290" s="5" t="s">
        <v>1812</v>
      </c>
      <c r="V290" s="38">
        <v>42524</v>
      </c>
      <c r="W290" s="11">
        <v>11881</v>
      </c>
      <c r="X290" s="41"/>
      <c r="Y290" s="38">
        <v>42527</v>
      </c>
      <c r="Z290" s="38">
        <v>42646</v>
      </c>
      <c r="AA290" s="8"/>
      <c r="AB290" s="8"/>
      <c r="AC290" s="8"/>
      <c r="AD290" s="8"/>
      <c r="AE290" s="65"/>
      <c r="AF290" s="65"/>
      <c r="AG290" s="65"/>
      <c r="AH290" s="65"/>
      <c r="AI290" s="3"/>
      <c r="AJ290" s="3"/>
      <c r="AK290" s="3"/>
      <c r="AL290" s="3"/>
      <c r="AM290" s="3"/>
      <c r="AN290" s="3"/>
      <c r="AO290" s="5"/>
      <c r="AP290" s="36"/>
      <c r="AQ290" s="5"/>
      <c r="AR290" s="3"/>
      <c r="AS290" s="9"/>
      <c r="AT290" s="9"/>
      <c r="AU290" s="6"/>
      <c r="AV290" s="6"/>
      <c r="AW290" s="7"/>
      <c r="AX290" s="7"/>
      <c r="AY290" s="6"/>
      <c r="AZ290" s="7"/>
      <c r="BA290" s="7"/>
      <c r="BB290" s="7"/>
      <c r="BC290" s="7"/>
      <c r="BD290" s="9"/>
    </row>
    <row r="291" spans="1:56" ht="30" customHeight="1" x14ac:dyDescent="0.25">
      <c r="A291" s="164" t="s">
        <v>1918</v>
      </c>
      <c r="B291" s="157" t="s">
        <v>55</v>
      </c>
      <c r="C291" s="32" t="s">
        <v>429</v>
      </c>
      <c r="D291" s="32" t="s">
        <v>56</v>
      </c>
      <c r="E291" s="32" t="s">
        <v>287</v>
      </c>
      <c r="F291" s="32" t="s">
        <v>57</v>
      </c>
      <c r="G291" s="32">
        <v>11085</v>
      </c>
      <c r="H291" s="63" t="s">
        <v>58</v>
      </c>
      <c r="I291" s="32" t="s">
        <v>59</v>
      </c>
      <c r="J291" s="32" t="s">
        <v>430</v>
      </c>
      <c r="K291" s="64">
        <v>41628</v>
      </c>
      <c r="L291" s="65">
        <f>2575122.68</f>
        <v>2575122.6800000002</v>
      </c>
      <c r="M291" s="32">
        <v>11213</v>
      </c>
      <c r="N291" s="64">
        <v>41644</v>
      </c>
      <c r="O291" s="64">
        <v>42009</v>
      </c>
      <c r="P291" s="32">
        <v>19</v>
      </c>
      <c r="Q291" s="32"/>
      <c r="R291" s="32"/>
      <c r="S291" s="65"/>
      <c r="T291" s="32">
        <v>33903900</v>
      </c>
      <c r="U291" s="5"/>
      <c r="V291" s="10"/>
      <c r="W291" s="11"/>
      <c r="X291" s="9"/>
      <c r="Y291" s="38"/>
      <c r="Z291" s="38"/>
      <c r="AA291" s="1">
        <f>AC291/L291</f>
        <v>0.24920374667353709</v>
      </c>
      <c r="AB291" s="1">
        <v>0</v>
      </c>
      <c r="AC291" s="8">
        <f>SUM(AC292:AC294)</f>
        <v>641730.22</v>
      </c>
      <c r="AD291" s="8">
        <f>SUM(AD292:AD294)</f>
        <v>0</v>
      </c>
      <c r="AE291" s="65">
        <f>L291-AD291+AC291</f>
        <v>3216852.9000000004</v>
      </c>
      <c r="AF291" s="65">
        <v>5851150.4199999999</v>
      </c>
      <c r="AG291" s="65">
        <v>2742945.54</v>
      </c>
      <c r="AH291" s="65">
        <f t="shared" ref="AH291:AH293" si="40">AF291+AG291</f>
        <v>8594095.9600000009</v>
      </c>
      <c r="AI291" s="3"/>
      <c r="AJ291" s="3"/>
      <c r="AK291" s="3"/>
      <c r="AL291" s="3"/>
      <c r="AM291" s="3"/>
      <c r="AN291" s="3"/>
      <c r="AO291" s="5"/>
      <c r="AP291" s="36"/>
      <c r="AQ291" s="5"/>
      <c r="AR291" s="3"/>
      <c r="AS291" s="9" t="s">
        <v>614</v>
      </c>
      <c r="AT291" s="9" t="s">
        <v>615</v>
      </c>
      <c r="AU291" s="6">
        <v>41645</v>
      </c>
      <c r="AV291" s="6">
        <v>42009</v>
      </c>
      <c r="AW291" s="7"/>
      <c r="AX291" s="7"/>
      <c r="AY291" s="6">
        <v>41645</v>
      </c>
      <c r="AZ291" s="7"/>
      <c r="BA291" s="7" t="s">
        <v>388</v>
      </c>
      <c r="BB291" s="7"/>
      <c r="BC291" s="7"/>
      <c r="BD291" s="9"/>
    </row>
    <row r="292" spans="1:56" ht="42.75" customHeight="1" x14ac:dyDescent="0.25">
      <c r="A292" s="164"/>
      <c r="B292" s="157"/>
      <c r="C292" s="32"/>
      <c r="D292" s="32"/>
      <c r="E292" s="32"/>
      <c r="F292" s="32"/>
      <c r="G292" s="32"/>
      <c r="H292" s="63"/>
      <c r="I292" s="32"/>
      <c r="J292" s="32"/>
      <c r="K292" s="64"/>
      <c r="L292" s="65"/>
      <c r="M292" s="32"/>
      <c r="N292" s="64"/>
      <c r="O292" s="64"/>
      <c r="P292" s="32"/>
      <c r="Q292" s="32"/>
      <c r="R292" s="32"/>
      <c r="S292" s="65"/>
      <c r="T292" s="32"/>
      <c r="U292" s="5" t="s">
        <v>244</v>
      </c>
      <c r="V292" s="10">
        <v>41843</v>
      </c>
      <c r="W292" s="11">
        <v>11367</v>
      </c>
      <c r="X292" s="45" t="s">
        <v>1190</v>
      </c>
      <c r="Y292" s="38"/>
      <c r="Z292" s="38"/>
      <c r="AA292" s="1"/>
      <c r="AB292" s="1"/>
      <c r="AC292" s="8">
        <v>138143.88</v>
      </c>
      <c r="AD292" s="8"/>
      <c r="AE292" s="65"/>
      <c r="AF292" s="65">
        <v>0</v>
      </c>
      <c r="AG292" s="65"/>
      <c r="AH292" s="65">
        <f t="shared" si="40"/>
        <v>0</v>
      </c>
      <c r="AI292" s="3"/>
      <c r="AJ292" s="3"/>
      <c r="AK292" s="3"/>
      <c r="AL292" s="3"/>
      <c r="AM292" s="3"/>
      <c r="AN292" s="3"/>
      <c r="AO292" s="5"/>
      <c r="AP292" s="36"/>
      <c r="AQ292" s="5"/>
      <c r="AR292" s="3"/>
      <c r="AS292" s="9"/>
      <c r="AT292" s="9"/>
      <c r="AU292" s="6"/>
      <c r="AV292" s="6"/>
      <c r="AW292" s="7"/>
      <c r="AX292" s="7"/>
      <c r="AY292" s="6"/>
      <c r="AZ292" s="7"/>
      <c r="BA292" s="7"/>
      <c r="BB292" s="7"/>
      <c r="BC292" s="7"/>
      <c r="BD292" s="9"/>
    </row>
    <row r="293" spans="1:56" ht="49.5" customHeight="1" x14ac:dyDescent="0.25">
      <c r="A293" s="164"/>
      <c r="B293" s="157"/>
      <c r="C293" s="32"/>
      <c r="D293" s="32"/>
      <c r="E293" s="32"/>
      <c r="F293" s="32"/>
      <c r="G293" s="32"/>
      <c r="H293" s="63"/>
      <c r="I293" s="32"/>
      <c r="J293" s="32"/>
      <c r="K293" s="64"/>
      <c r="L293" s="65"/>
      <c r="M293" s="32"/>
      <c r="N293" s="64"/>
      <c r="O293" s="64"/>
      <c r="P293" s="32"/>
      <c r="Q293" s="32"/>
      <c r="R293" s="32"/>
      <c r="S293" s="65"/>
      <c r="T293" s="32"/>
      <c r="U293" s="5" t="s">
        <v>245</v>
      </c>
      <c r="V293" s="10">
        <v>41872</v>
      </c>
      <c r="W293" s="11">
        <v>11385</v>
      </c>
      <c r="X293" s="45" t="s">
        <v>1190</v>
      </c>
      <c r="Y293" s="38"/>
      <c r="Z293" s="38"/>
      <c r="AA293" s="1"/>
      <c r="AB293" s="1"/>
      <c r="AC293" s="8">
        <v>252809.88</v>
      </c>
      <c r="AD293" s="8"/>
      <c r="AE293" s="65"/>
      <c r="AF293" s="65">
        <v>0</v>
      </c>
      <c r="AG293" s="65"/>
      <c r="AH293" s="65">
        <f t="shared" si="40"/>
        <v>0</v>
      </c>
      <c r="AI293" s="3"/>
      <c r="AJ293" s="3"/>
      <c r="AK293" s="3"/>
      <c r="AL293" s="3"/>
      <c r="AM293" s="3"/>
      <c r="AN293" s="3"/>
      <c r="AO293" s="5"/>
      <c r="AP293" s="36"/>
      <c r="AQ293" s="5"/>
      <c r="AR293" s="3"/>
      <c r="AS293" s="9"/>
      <c r="AT293" s="9"/>
      <c r="AU293" s="6"/>
      <c r="AV293" s="6"/>
      <c r="AW293" s="7"/>
      <c r="AX293" s="7"/>
      <c r="AY293" s="6"/>
      <c r="AZ293" s="7"/>
      <c r="BA293" s="7"/>
      <c r="BB293" s="7"/>
      <c r="BC293" s="7"/>
      <c r="BD293" s="9"/>
    </row>
    <row r="294" spans="1:56" ht="40.5" customHeight="1" x14ac:dyDescent="0.25">
      <c r="A294" s="164"/>
      <c r="B294" s="157"/>
      <c r="C294" s="32"/>
      <c r="D294" s="32"/>
      <c r="E294" s="32"/>
      <c r="F294" s="32"/>
      <c r="G294" s="32"/>
      <c r="H294" s="63"/>
      <c r="I294" s="32"/>
      <c r="J294" s="32"/>
      <c r="K294" s="64"/>
      <c r="L294" s="65"/>
      <c r="M294" s="32"/>
      <c r="N294" s="64"/>
      <c r="O294" s="64"/>
      <c r="P294" s="32"/>
      <c r="Q294" s="32"/>
      <c r="R294" s="32"/>
      <c r="S294" s="65"/>
      <c r="T294" s="32"/>
      <c r="U294" s="5" t="s">
        <v>246</v>
      </c>
      <c r="V294" s="10">
        <v>41901</v>
      </c>
      <c r="W294" s="11">
        <v>11405</v>
      </c>
      <c r="X294" s="45" t="s">
        <v>1190</v>
      </c>
      <c r="Y294" s="38"/>
      <c r="Z294" s="38"/>
      <c r="AA294" s="1"/>
      <c r="AB294" s="1"/>
      <c r="AC294" s="8">
        <v>250776.46</v>
      </c>
      <c r="AD294" s="8"/>
      <c r="AE294" s="65"/>
      <c r="AF294" s="65">
        <v>0</v>
      </c>
      <c r="AG294" s="65"/>
      <c r="AH294" s="65">
        <f>AF294+AG294</f>
        <v>0</v>
      </c>
      <c r="AI294" s="3"/>
      <c r="AJ294" s="3"/>
      <c r="AK294" s="3"/>
      <c r="AL294" s="3"/>
      <c r="AM294" s="3"/>
      <c r="AN294" s="3"/>
      <c r="AO294" s="5"/>
      <c r="AP294" s="36"/>
      <c r="AQ294" s="5"/>
      <c r="AR294" s="3"/>
      <c r="AS294" s="9"/>
      <c r="AT294" s="9"/>
      <c r="AU294" s="6"/>
      <c r="AV294" s="6"/>
      <c r="AW294" s="7"/>
      <c r="AX294" s="7"/>
      <c r="AY294" s="6"/>
      <c r="AZ294" s="7"/>
      <c r="BA294" s="7"/>
      <c r="BB294" s="7"/>
      <c r="BC294" s="7"/>
      <c r="BD294" s="9"/>
    </row>
    <row r="295" spans="1:56" ht="44.25" customHeight="1" x14ac:dyDescent="0.25">
      <c r="A295" s="164"/>
      <c r="B295" s="157"/>
      <c r="C295" s="32"/>
      <c r="D295" s="32"/>
      <c r="E295" s="32"/>
      <c r="F295" s="32"/>
      <c r="G295" s="32"/>
      <c r="H295" s="63"/>
      <c r="I295" s="32"/>
      <c r="J295" s="32"/>
      <c r="K295" s="64"/>
      <c r="L295" s="65"/>
      <c r="M295" s="32"/>
      <c r="N295" s="64"/>
      <c r="O295" s="64"/>
      <c r="P295" s="32"/>
      <c r="Q295" s="32"/>
      <c r="R295" s="32"/>
      <c r="S295" s="65"/>
      <c r="T295" s="32"/>
      <c r="U295" s="5" t="s">
        <v>621</v>
      </c>
      <c r="V295" s="10">
        <v>41991</v>
      </c>
      <c r="W295" s="11">
        <v>11507</v>
      </c>
      <c r="X295" s="9" t="s">
        <v>1184</v>
      </c>
      <c r="Y295" s="38">
        <v>42005</v>
      </c>
      <c r="Z295" s="38">
        <v>42369</v>
      </c>
      <c r="AA295" s="1"/>
      <c r="AB295" s="1"/>
      <c r="AC295" s="8"/>
      <c r="AD295" s="8"/>
      <c r="AE295" s="65"/>
      <c r="AF295" s="65"/>
      <c r="AG295" s="65"/>
      <c r="AH295" s="65"/>
      <c r="AI295" s="3"/>
      <c r="AJ295" s="3"/>
      <c r="AK295" s="3"/>
      <c r="AL295" s="3"/>
      <c r="AM295" s="3"/>
      <c r="AN295" s="3"/>
      <c r="AO295" s="5"/>
      <c r="AP295" s="36"/>
      <c r="AQ295" s="5"/>
      <c r="AR295" s="3"/>
      <c r="AS295" s="9"/>
      <c r="AT295" s="9"/>
      <c r="AU295" s="6">
        <v>42005</v>
      </c>
      <c r="AV295" s="6">
        <v>42369</v>
      </c>
      <c r="AW295" s="7"/>
      <c r="AX295" s="7"/>
      <c r="AY295" s="6"/>
      <c r="AZ295" s="7"/>
      <c r="BA295" s="7"/>
      <c r="BB295" s="7"/>
      <c r="BC295" s="7"/>
      <c r="BD295" s="9"/>
    </row>
    <row r="296" spans="1:56" ht="39.75" customHeight="1" x14ac:dyDescent="0.25">
      <c r="A296" s="164"/>
      <c r="B296" s="157"/>
      <c r="C296" s="32"/>
      <c r="D296" s="32"/>
      <c r="E296" s="32"/>
      <c r="F296" s="32"/>
      <c r="G296" s="32"/>
      <c r="H296" s="63"/>
      <c r="I296" s="32"/>
      <c r="J296" s="32"/>
      <c r="K296" s="64"/>
      <c r="L296" s="65"/>
      <c r="M296" s="32"/>
      <c r="N296" s="64"/>
      <c r="O296" s="64"/>
      <c r="P296" s="32"/>
      <c r="Q296" s="32"/>
      <c r="R296" s="32"/>
      <c r="S296" s="65"/>
      <c r="T296" s="32"/>
      <c r="U296" s="5" t="s">
        <v>952</v>
      </c>
      <c r="V296" s="10">
        <v>42348</v>
      </c>
      <c r="W296" s="11">
        <v>11718</v>
      </c>
      <c r="X296" s="9" t="s">
        <v>1184</v>
      </c>
      <c r="Y296" s="38">
        <v>42370</v>
      </c>
      <c r="Z296" s="38">
        <v>42735</v>
      </c>
      <c r="AA296" s="1"/>
      <c r="AB296" s="1"/>
      <c r="AC296" s="8"/>
      <c r="AD296" s="8"/>
      <c r="AE296" s="65"/>
      <c r="AF296" s="65"/>
      <c r="AG296" s="65"/>
      <c r="AH296" s="65"/>
      <c r="AI296" s="3"/>
      <c r="AJ296" s="3"/>
      <c r="AK296" s="3"/>
      <c r="AL296" s="3"/>
      <c r="AM296" s="3"/>
      <c r="AN296" s="3"/>
      <c r="AO296" s="5"/>
      <c r="AP296" s="36"/>
      <c r="AQ296" s="5"/>
      <c r="AR296" s="3"/>
      <c r="AS296" s="9"/>
      <c r="AT296" s="9"/>
      <c r="AU296" s="6">
        <v>42370</v>
      </c>
      <c r="AV296" s="6">
        <v>42735</v>
      </c>
      <c r="AW296" s="7"/>
      <c r="AX296" s="7"/>
      <c r="AY296" s="6"/>
      <c r="AZ296" s="7"/>
      <c r="BA296" s="7"/>
      <c r="BB296" s="7"/>
      <c r="BC296" s="7"/>
      <c r="BD296" s="9"/>
    </row>
    <row r="297" spans="1:56" ht="30" customHeight="1" x14ac:dyDescent="0.25">
      <c r="A297" s="164" t="s">
        <v>1919</v>
      </c>
      <c r="B297" s="157" t="s">
        <v>60</v>
      </c>
      <c r="C297" s="32" t="s">
        <v>431</v>
      </c>
      <c r="D297" s="32" t="s">
        <v>61</v>
      </c>
      <c r="E297" s="32" t="s">
        <v>287</v>
      </c>
      <c r="F297" s="32" t="s">
        <v>62</v>
      </c>
      <c r="G297" s="32">
        <v>11155</v>
      </c>
      <c r="H297" s="32" t="s">
        <v>63</v>
      </c>
      <c r="I297" s="32" t="s">
        <v>64</v>
      </c>
      <c r="J297" s="32" t="s">
        <v>432</v>
      </c>
      <c r="K297" s="64">
        <v>41653</v>
      </c>
      <c r="L297" s="65">
        <v>17226911.27</v>
      </c>
      <c r="M297" s="32">
        <v>11155</v>
      </c>
      <c r="N297" s="64">
        <v>41667</v>
      </c>
      <c r="O297" s="64">
        <v>42236</v>
      </c>
      <c r="P297" s="32" t="s">
        <v>19</v>
      </c>
      <c r="Q297" s="32" t="s">
        <v>433</v>
      </c>
      <c r="R297" s="32" t="s">
        <v>434</v>
      </c>
      <c r="S297" s="65">
        <v>898819.83</v>
      </c>
      <c r="T297" s="32">
        <v>44905100</v>
      </c>
      <c r="U297" s="9"/>
      <c r="V297" s="10"/>
      <c r="W297" s="11"/>
      <c r="X297" s="9"/>
      <c r="Y297" s="10"/>
      <c r="Z297" s="10"/>
      <c r="AA297" s="1">
        <f>AC297/L297</f>
        <v>0.22142191482942489</v>
      </c>
      <c r="AB297" s="1">
        <f>AD297/L297</f>
        <v>1.2091519874647849E-2</v>
      </c>
      <c r="AC297" s="8">
        <f>SUM(AC298:AC301)</f>
        <v>3814415.6799999997</v>
      </c>
      <c r="AD297" s="8">
        <f>SUM(AD298:AD301)</f>
        <v>208299.54</v>
      </c>
      <c r="AE297" s="65">
        <f>L297-AD297+AC297</f>
        <v>20833027.41</v>
      </c>
      <c r="AF297" s="65">
        <v>5105384.34</v>
      </c>
      <c r="AG297" s="65">
        <v>1261092.8700000001</v>
      </c>
      <c r="AH297" s="65">
        <f t="shared" ref="AH297:AH320" si="41">AF297+AG297</f>
        <v>6366477.21</v>
      </c>
      <c r="AI297" s="3"/>
      <c r="AJ297" s="3"/>
      <c r="AK297" s="3"/>
      <c r="AL297" s="3"/>
      <c r="AM297" s="3"/>
      <c r="AN297" s="3"/>
      <c r="AO297" s="5"/>
      <c r="AP297" s="36"/>
      <c r="AQ297" s="5"/>
      <c r="AR297" s="3"/>
      <c r="AS297" s="9" t="s">
        <v>614</v>
      </c>
      <c r="AT297" s="9" t="s">
        <v>615</v>
      </c>
      <c r="AU297" s="6">
        <v>41667</v>
      </c>
      <c r="AV297" s="6">
        <v>42206</v>
      </c>
      <c r="AW297" s="7"/>
      <c r="AX297" s="7"/>
      <c r="AY297" s="6">
        <v>41667</v>
      </c>
      <c r="AZ297" s="7"/>
      <c r="BA297" s="7" t="s">
        <v>388</v>
      </c>
      <c r="BB297" s="7"/>
      <c r="BC297" s="7"/>
      <c r="BD297" s="9"/>
    </row>
    <row r="298" spans="1:56" ht="30" customHeight="1" x14ac:dyDescent="0.25">
      <c r="A298" s="164"/>
      <c r="B298" s="157"/>
      <c r="C298" s="32"/>
      <c r="D298" s="32"/>
      <c r="E298" s="32"/>
      <c r="F298" s="32"/>
      <c r="G298" s="32"/>
      <c r="H298" s="32"/>
      <c r="I298" s="32"/>
      <c r="J298" s="32"/>
      <c r="K298" s="64"/>
      <c r="L298" s="65"/>
      <c r="M298" s="32"/>
      <c r="N298" s="64"/>
      <c r="O298" s="64"/>
      <c r="P298" s="32"/>
      <c r="Q298" s="32"/>
      <c r="R298" s="32"/>
      <c r="S298" s="65"/>
      <c r="T298" s="32"/>
      <c r="U298" s="9" t="s">
        <v>247</v>
      </c>
      <c r="V298" s="10">
        <v>41767</v>
      </c>
      <c r="W298" s="11">
        <v>11300</v>
      </c>
      <c r="X298" s="5" t="s">
        <v>1306</v>
      </c>
      <c r="Y298" s="10"/>
      <c r="Z298" s="10"/>
      <c r="AA298" s="1"/>
      <c r="AB298" s="1"/>
      <c r="AC298" s="8"/>
      <c r="AD298" s="8">
        <v>208299.54</v>
      </c>
      <c r="AE298" s="65"/>
      <c r="AF298" s="65">
        <v>0</v>
      </c>
      <c r="AG298" s="65"/>
      <c r="AH298" s="65">
        <f t="shared" si="41"/>
        <v>0</v>
      </c>
      <c r="AI298" s="3"/>
      <c r="AJ298" s="3"/>
      <c r="AK298" s="3"/>
      <c r="AL298" s="3"/>
      <c r="AM298" s="3"/>
      <c r="AN298" s="3"/>
      <c r="AO298" s="5"/>
      <c r="AP298" s="36"/>
      <c r="AQ298" s="5"/>
      <c r="AR298" s="3"/>
      <c r="AS298" s="9"/>
      <c r="AT298" s="9"/>
      <c r="AU298" s="6"/>
      <c r="AV298" s="6"/>
      <c r="AW298" s="7"/>
      <c r="AX298" s="7"/>
      <c r="AY298" s="6"/>
      <c r="AZ298" s="7"/>
      <c r="BA298" s="7"/>
      <c r="BB298" s="7"/>
      <c r="BC298" s="7"/>
      <c r="BD298" s="9"/>
    </row>
    <row r="299" spans="1:56" ht="30" customHeight="1" x14ac:dyDescent="0.25">
      <c r="A299" s="164"/>
      <c r="B299" s="157"/>
      <c r="C299" s="32"/>
      <c r="D299" s="32"/>
      <c r="E299" s="32"/>
      <c r="F299" s="32"/>
      <c r="G299" s="32"/>
      <c r="H299" s="32"/>
      <c r="I299" s="32"/>
      <c r="J299" s="32"/>
      <c r="K299" s="64"/>
      <c r="L299" s="65"/>
      <c r="M299" s="32"/>
      <c r="N299" s="64"/>
      <c r="O299" s="64"/>
      <c r="P299" s="32"/>
      <c r="Q299" s="32"/>
      <c r="R299" s="32"/>
      <c r="S299" s="65"/>
      <c r="T299" s="32"/>
      <c r="U299" s="9" t="s">
        <v>248</v>
      </c>
      <c r="V299" s="10">
        <v>41834</v>
      </c>
      <c r="W299" s="11">
        <v>11348</v>
      </c>
      <c r="X299" s="5" t="s">
        <v>1306</v>
      </c>
      <c r="Y299" s="10"/>
      <c r="Z299" s="10"/>
      <c r="AA299" s="1"/>
      <c r="AB299" s="1"/>
      <c r="AC299" s="8">
        <v>1146542.06</v>
      </c>
      <c r="AD299" s="8"/>
      <c r="AE299" s="65"/>
      <c r="AF299" s="65">
        <v>0</v>
      </c>
      <c r="AG299" s="65"/>
      <c r="AH299" s="65">
        <f t="shared" si="41"/>
        <v>0</v>
      </c>
      <c r="AI299" s="3"/>
      <c r="AJ299" s="3"/>
      <c r="AK299" s="3"/>
      <c r="AL299" s="3"/>
      <c r="AM299" s="3"/>
      <c r="AN299" s="3"/>
      <c r="AO299" s="5"/>
      <c r="AP299" s="36"/>
      <c r="AQ299" s="5"/>
      <c r="AR299" s="3"/>
      <c r="AS299" s="9"/>
      <c r="AT299" s="9"/>
      <c r="AU299" s="6"/>
      <c r="AV299" s="6"/>
      <c r="AW299" s="7"/>
      <c r="AX299" s="7"/>
      <c r="AY299" s="6"/>
      <c r="AZ299" s="7"/>
      <c r="BA299" s="7"/>
      <c r="BB299" s="7"/>
      <c r="BC299" s="7"/>
      <c r="BD299" s="9"/>
    </row>
    <row r="300" spans="1:56" ht="30" customHeight="1" x14ac:dyDescent="0.25">
      <c r="A300" s="164"/>
      <c r="B300" s="157"/>
      <c r="C300" s="32"/>
      <c r="D300" s="32"/>
      <c r="E300" s="32"/>
      <c r="F300" s="32"/>
      <c r="G300" s="32"/>
      <c r="H300" s="32"/>
      <c r="I300" s="32"/>
      <c r="J300" s="32"/>
      <c r="K300" s="64"/>
      <c r="L300" s="65"/>
      <c r="M300" s="32"/>
      <c r="N300" s="64"/>
      <c r="O300" s="64"/>
      <c r="P300" s="32"/>
      <c r="Q300" s="32"/>
      <c r="R300" s="32"/>
      <c r="S300" s="65"/>
      <c r="T300" s="32"/>
      <c r="U300" s="9" t="s">
        <v>708</v>
      </c>
      <c r="V300" s="10">
        <v>41874</v>
      </c>
      <c r="W300" s="11" t="s">
        <v>989</v>
      </c>
      <c r="X300" s="5" t="s">
        <v>709</v>
      </c>
      <c r="Y300" s="10"/>
      <c r="Z300" s="10"/>
      <c r="AA300" s="1"/>
      <c r="AB300" s="1"/>
      <c r="AC300" s="8">
        <v>1445946.24</v>
      </c>
      <c r="AD300" s="8"/>
      <c r="AE300" s="65"/>
      <c r="AF300" s="65"/>
      <c r="AG300" s="65"/>
      <c r="AH300" s="65"/>
      <c r="AI300" s="3"/>
      <c r="AJ300" s="3"/>
      <c r="AK300" s="3"/>
      <c r="AL300" s="3"/>
      <c r="AM300" s="3"/>
      <c r="AN300" s="3"/>
      <c r="AO300" s="5"/>
      <c r="AP300" s="36"/>
      <c r="AQ300" s="5"/>
      <c r="AR300" s="3"/>
      <c r="AS300" s="9"/>
      <c r="AT300" s="9"/>
      <c r="AU300" s="6"/>
      <c r="AV300" s="6"/>
      <c r="AW300" s="7"/>
      <c r="AX300" s="7"/>
      <c r="AY300" s="6"/>
      <c r="AZ300" s="7"/>
      <c r="BA300" s="7"/>
      <c r="BB300" s="7"/>
      <c r="BC300" s="7"/>
      <c r="BD300" s="9"/>
    </row>
    <row r="301" spans="1:56" ht="30" customHeight="1" x14ac:dyDescent="0.25">
      <c r="A301" s="164"/>
      <c r="B301" s="157"/>
      <c r="C301" s="32"/>
      <c r="D301" s="32"/>
      <c r="E301" s="32"/>
      <c r="F301" s="32"/>
      <c r="G301" s="32"/>
      <c r="H301" s="32"/>
      <c r="I301" s="32"/>
      <c r="J301" s="32"/>
      <c r="K301" s="64"/>
      <c r="L301" s="65"/>
      <c r="M301" s="32"/>
      <c r="N301" s="64"/>
      <c r="O301" s="64"/>
      <c r="P301" s="32"/>
      <c r="Q301" s="32"/>
      <c r="R301" s="32"/>
      <c r="S301" s="65"/>
      <c r="T301" s="32"/>
      <c r="U301" s="9" t="s">
        <v>764</v>
      </c>
      <c r="V301" s="10">
        <v>42180</v>
      </c>
      <c r="W301" s="11" t="s">
        <v>989</v>
      </c>
      <c r="X301" s="5" t="s">
        <v>709</v>
      </c>
      <c r="Y301" s="10"/>
      <c r="Z301" s="10"/>
      <c r="AA301" s="1"/>
      <c r="AB301" s="1"/>
      <c r="AC301" s="8">
        <v>1221927.3799999999</v>
      </c>
      <c r="AD301" s="8"/>
      <c r="AE301" s="65"/>
      <c r="AF301" s="65"/>
      <c r="AG301" s="65"/>
      <c r="AH301" s="65"/>
      <c r="AI301" s="3"/>
      <c r="AJ301" s="3"/>
      <c r="AK301" s="3"/>
      <c r="AL301" s="3"/>
      <c r="AM301" s="3"/>
      <c r="AN301" s="3"/>
      <c r="AO301" s="5"/>
      <c r="AP301" s="36"/>
      <c r="AQ301" s="5"/>
      <c r="AR301" s="3"/>
      <c r="AS301" s="9"/>
      <c r="AT301" s="9"/>
      <c r="AU301" s="6"/>
      <c r="AV301" s="6"/>
      <c r="AW301" s="7"/>
      <c r="AX301" s="7"/>
      <c r="AY301" s="6"/>
      <c r="AZ301" s="7"/>
      <c r="BA301" s="7"/>
      <c r="BB301" s="7"/>
      <c r="BC301" s="7"/>
      <c r="BD301" s="9"/>
    </row>
    <row r="302" spans="1:56" ht="30" customHeight="1" x14ac:dyDescent="0.25">
      <c r="A302" s="164"/>
      <c r="B302" s="157"/>
      <c r="C302" s="32"/>
      <c r="D302" s="32"/>
      <c r="E302" s="32"/>
      <c r="F302" s="32"/>
      <c r="G302" s="32"/>
      <c r="H302" s="32"/>
      <c r="I302" s="32"/>
      <c r="J302" s="32"/>
      <c r="K302" s="64"/>
      <c r="L302" s="65"/>
      <c r="M302" s="32"/>
      <c r="N302" s="64"/>
      <c r="O302" s="64"/>
      <c r="P302" s="32"/>
      <c r="Q302" s="32"/>
      <c r="R302" s="32"/>
      <c r="S302" s="65"/>
      <c r="T302" s="32"/>
      <c r="U302" s="9" t="s">
        <v>822</v>
      </c>
      <c r="V302" s="10">
        <v>42202</v>
      </c>
      <c r="W302" s="11">
        <v>11625</v>
      </c>
      <c r="X302" s="5" t="s">
        <v>1517</v>
      </c>
      <c r="Y302" s="10">
        <v>42237</v>
      </c>
      <c r="Z302" s="10">
        <v>42556</v>
      </c>
      <c r="AA302" s="1"/>
      <c r="AB302" s="1"/>
      <c r="AC302" s="8"/>
      <c r="AD302" s="8"/>
      <c r="AE302" s="65"/>
      <c r="AF302" s="65"/>
      <c r="AG302" s="65"/>
      <c r="AH302" s="65"/>
      <c r="AI302" s="3"/>
      <c r="AJ302" s="3"/>
      <c r="AK302" s="3"/>
      <c r="AL302" s="3"/>
      <c r="AM302" s="3"/>
      <c r="AN302" s="3"/>
      <c r="AO302" s="5"/>
      <c r="AP302" s="36"/>
      <c r="AQ302" s="5"/>
      <c r="AR302" s="3"/>
      <c r="AS302" s="9"/>
      <c r="AT302" s="9"/>
      <c r="AU302" s="6">
        <v>42207</v>
      </c>
      <c r="AV302" s="6">
        <v>42526</v>
      </c>
      <c r="AW302" s="7"/>
      <c r="AX302" s="7"/>
      <c r="AY302" s="6"/>
      <c r="AZ302" s="7"/>
      <c r="BA302" s="7"/>
      <c r="BB302" s="7"/>
      <c r="BC302" s="7"/>
      <c r="BD302" s="9"/>
    </row>
    <row r="303" spans="1:56" ht="30" customHeight="1" x14ac:dyDescent="0.25">
      <c r="A303" s="164"/>
      <c r="B303" s="157"/>
      <c r="C303" s="32"/>
      <c r="D303" s="32"/>
      <c r="E303" s="32"/>
      <c r="F303" s="32"/>
      <c r="G303" s="32"/>
      <c r="H303" s="32"/>
      <c r="I303" s="32"/>
      <c r="J303" s="32"/>
      <c r="K303" s="64"/>
      <c r="L303" s="65"/>
      <c r="M303" s="32"/>
      <c r="N303" s="64"/>
      <c r="O303" s="64"/>
      <c r="P303" s="32"/>
      <c r="Q303" s="32"/>
      <c r="R303" s="32"/>
      <c r="S303" s="65"/>
      <c r="T303" s="32"/>
      <c r="U303" s="9" t="s">
        <v>1516</v>
      </c>
      <c r="V303" s="10">
        <v>42527</v>
      </c>
      <c r="W303" s="11">
        <v>11820</v>
      </c>
      <c r="X303" s="5" t="s">
        <v>1517</v>
      </c>
      <c r="Y303" s="10">
        <v>42557</v>
      </c>
      <c r="Z303" s="10">
        <v>42876</v>
      </c>
      <c r="AA303" s="1"/>
      <c r="AB303" s="1"/>
      <c r="AC303" s="8"/>
      <c r="AD303" s="8"/>
      <c r="AE303" s="65"/>
      <c r="AF303" s="65"/>
      <c r="AG303" s="65"/>
      <c r="AH303" s="65"/>
      <c r="AI303" s="3"/>
      <c r="AJ303" s="3"/>
      <c r="AK303" s="3"/>
      <c r="AL303" s="3"/>
      <c r="AM303" s="3"/>
      <c r="AN303" s="3"/>
      <c r="AO303" s="5"/>
      <c r="AP303" s="36"/>
      <c r="AQ303" s="5"/>
      <c r="AR303" s="3"/>
      <c r="AS303" s="9"/>
      <c r="AT303" s="9"/>
      <c r="AU303" s="6">
        <v>42527</v>
      </c>
      <c r="AV303" s="6">
        <v>42846</v>
      </c>
      <c r="AW303" s="7"/>
      <c r="AX303" s="7"/>
      <c r="AY303" s="6"/>
      <c r="AZ303" s="7"/>
      <c r="BA303" s="7"/>
      <c r="BB303" s="7"/>
      <c r="BC303" s="7"/>
      <c r="BD303" s="9"/>
    </row>
    <row r="304" spans="1:56" ht="30" customHeight="1" x14ac:dyDescent="0.25">
      <c r="A304" s="164" t="s">
        <v>1920</v>
      </c>
      <c r="B304" s="157" t="s">
        <v>65</v>
      </c>
      <c r="C304" s="32" t="s">
        <v>66</v>
      </c>
      <c r="D304" s="32" t="s">
        <v>66</v>
      </c>
      <c r="E304" s="32" t="s">
        <v>287</v>
      </c>
      <c r="F304" s="32" t="s">
        <v>288</v>
      </c>
      <c r="G304" s="32">
        <v>11200</v>
      </c>
      <c r="H304" s="63" t="s">
        <v>67</v>
      </c>
      <c r="I304" s="32" t="s">
        <v>26</v>
      </c>
      <c r="J304" s="32" t="s">
        <v>402</v>
      </c>
      <c r="K304" s="64">
        <v>41684</v>
      </c>
      <c r="L304" s="65">
        <v>1060975.93</v>
      </c>
      <c r="M304" s="32">
        <v>11245</v>
      </c>
      <c r="N304" s="64">
        <v>41753</v>
      </c>
      <c r="O304" s="64">
        <v>41962</v>
      </c>
      <c r="P304" s="32" t="s">
        <v>19</v>
      </c>
      <c r="Q304" s="32" t="s">
        <v>291</v>
      </c>
      <c r="R304" s="32" t="s">
        <v>1433</v>
      </c>
      <c r="S304" s="65">
        <v>240423.79</v>
      </c>
      <c r="T304" s="32" t="s">
        <v>516</v>
      </c>
      <c r="U304" s="5"/>
      <c r="V304" s="10"/>
      <c r="W304" s="11"/>
      <c r="X304" s="9"/>
      <c r="Y304" s="38"/>
      <c r="Z304" s="38"/>
      <c r="AA304" s="1">
        <f>AC304/L304</f>
        <v>0.41206464504807383</v>
      </c>
      <c r="AB304" s="1">
        <f>AD304/L304</f>
        <v>0.19434703857984792</v>
      </c>
      <c r="AC304" s="8">
        <f>SUM(AC305:AC311,AC313:AC319)</f>
        <v>437190.67</v>
      </c>
      <c r="AD304" s="8">
        <f>SUM(AD305:AD319)</f>
        <v>206197.53</v>
      </c>
      <c r="AE304" s="65">
        <f>L304-AD304+AC304</f>
        <v>1291969.0699999998</v>
      </c>
      <c r="AF304" s="65">
        <v>1304293.7</v>
      </c>
      <c r="AG304" s="65">
        <v>76501.14</v>
      </c>
      <c r="AH304" s="65">
        <f t="shared" si="41"/>
        <v>1380794.8399999999</v>
      </c>
      <c r="AI304" s="3"/>
      <c r="AJ304" s="3"/>
      <c r="AK304" s="3"/>
      <c r="AL304" s="3"/>
      <c r="AM304" s="3"/>
      <c r="AN304" s="3"/>
      <c r="AO304" s="5"/>
      <c r="AP304" s="36"/>
      <c r="AQ304" s="5"/>
      <c r="AR304" s="3"/>
      <c r="AS304" s="9" t="s">
        <v>614</v>
      </c>
      <c r="AT304" s="9" t="s">
        <v>615</v>
      </c>
      <c r="AU304" s="6">
        <v>41753</v>
      </c>
      <c r="AV304" s="6">
        <v>41932</v>
      </c>
      <c r="AW304" s="7"/>
      <c r="AX304" s="7"/>
      <c r="AY304" s="6">
        <v>41753</v>
      </c>
      <c r="AZ304" s="7"/>
      <c r="BA304" s="7" t="s">
        <v>388</v>
      </c>
      <c r="BB304" s="7"/>
      <c r="BC304" s="7"/>
      <c r="BD304" s="9"/>
    </row>
    <row r="305" spans="1:56" ht="30" customHeight="1" x14ac:dyDescent="0.25">
      <c r="A305" s="164"/>
      <c r="B305" s="157"/>
      <c r="C305" s="32"/>
      <c r="D305" s="32"/>
      <c r="E305" s="32"/>
      <c r="F305" s="32"/>
      <c r="G305" s="32"/>
      <c r="H305" s="63"/>
      <c r="I305" s="32"/>
      <c r="J305" s="32"/>
      <c r="K305" s="64"/>
      <c r="L305" s="65"/>
      <c r="M305" s="32"/>
      <c r="N305" s="64"/>
      <c r="O305" s="64"/>
      <c r="P305" s="32"/>
      <c r="Q305" s="32"/>
      <c r="R305" s="32"/>
      <c r="S305" s="65"/>
      <c r="T305" s="32"/>
      <c r="U305" s="5" t="s">
        <v>200</v>
      </c>
      <c r="V305" s="10">
        <v>41806</v>
      </c>
      <c r="W305" s="11">
        <v>1338</v>
      </c>
      <c r="X305" s="45" t="s">
        <v>1306</v>
      </c>
      <c r="Y305" s="38"/>
      <c r="Z305" s="38"/>
      <c r="AA305" s="1"/>
      <c r="AB305" s="1"/>
      <c r="AC305" s="8"/>
      <c r="AD305" s="8">
        <v>141545.81</v>
      </c>
      <c r="AE305" s="65"/>
      <c r="AF305" s="65">
        <v>0</v>
      </c>
      <c r="AG305" s="65"/>
      <c r="AH305" s="65"/>
      <c r="AI305" s="3"/>
      <c r="AJ305" s="3"/>
      <c r="AK305" s="3"/>
      <c r="AL305" s="3"/>
      <c r="AM305" s="3"/>
      <c r="AN305" s="3"/>
      <c r="AO305" s="5"/>
      <c r="AP305" s="36"/>
      <c r="AQ305" s="5"/>
      <c r="AR305" s="3"/>
      <c r="AS305" s="9"/>
      <c r="AT305" s="9"/>
      <c r="AU305" s="6"/>
      <c r="AV305" s="6"/>
      <c r="AW305" s="7"/>
      <c r="AX305" s="7"/>
      <c r="AY305" s="6"/>
      <c r="AZ305" s="7"/>
      <c r="BA305" s="7"/>
      <c r="BB305" s="7"/>
      <c r="BC305" s="7"/>
      <c r="BD305" s="9"/>
    </row>
    <row r="306" spans="1:56" ht="30" customHeight="1" x14ac:dyDescent="0.25">
      <c r="A306" s="164"/>
      <c r="B306" s="157"/>
      <c r="C306" s="32"/>
      <c r="D306" s="32"/>
      <c r="E306" s="32"/>
      <c r="F306" s="32"/>
      <c r="G306" s="32"/>
      <c r="H306" s="63"/>
      <c r="I306" s="32"/>
      <c r="J306" s="32"/>
      <c r="K306" s="64"/>
      <c r="L306" s="65"/>
      <c r="M306" s="32"/>
      <c r="N306" s="64"/>
      <c r="O306" s="64"/>
      <c r="P306" s="32"/>
      <c r="Q306" s="32"/>
      <c r="R306" s="32"/>
      <c r="S306" s="65"/>
      <c r="T306" s="32"/>
      <c r="U306" s="5" t="s">
        <v>201</v>
      </c>
      <c r="V306" s="10">
        <v>41904</v>
      </c>
      <c r="W306" s="11">
        <v>11399</v>
      </c>
      <c r="X306" s="45" t="s">
        <v>1323</v>
      </c>
      <c r="Y306" s="38">
        <v>41963</v>
      </c>
      <c r="Z306" s="38">
        <v>42052</v>
      </c>
      <c r="AA306" s="1"/>
      <c r="AB306" s="1"/>
      <c r="AC306" s="8"/>
      <c r="AD306" s="8"/>
      <c r="AE306" s="65"/>
      <c r="AF306" s="65">
        <v>0</v>
      </c>
      <c r="AG306" s="65"/>
      <c r="AH306" s="65"/>
      <c r="AI306" s="3"/>
      <c r="AJ306" s="3"/>
      <c r="AK306" s="3"/>
      <c r="AL306" s="3"/>
      <c r="AM306" s="3"/>
      <c r="AN306" s="3"/>
      <c r="AO306" s="5"/>
      <c r="AP306" s="36"/>
      <c r="AQ306" s="5"/>
      <c r="AR306" s="3"/>
      <c r="AS306" s="9"/>
      <c r="AT306" s="9"/>
      <c r="AU306" s="6">
        <v>41933</v>
      </c>
      <c r="AV306" s="6">
        <v>42022</v>
      </c>
      <c r="AW306" s="7"/>
      <c r="AX306" s="7"/>
      <c r="AY306" s="6"/>
      <c r="AZ306" s="7"/>
      <c r="BA306" s="7"/>
      <c r="BB306" s="7"/>
      <c r="BC306" s="7"/>
      <c r="BD306" s="9"/>
    </row>
    <row r="307" spans="1:56" ht="30" customHeight="1" x14ac:dyDescent="0.25">
      <c r="A307" s="164"/>
      <c r="B307" s="157"/>
      <c r="C307" s="32"/>
      <c r="D307" s="32"/>
      <c r="E307" s="32"/>
      <c r="F307" s="32"/>
      <c r="G307" s="32"/>
      <c r="H307" s="63"/>
      <c r="I307" s="32"/>
      <c r="J307" s="32"/>
      <c r="K307" s="64"/>
      <c r="L307" s="65"/>
      <c r="M307" s="32"/>
      <c r="N307" s="64"/>
      <c r="O307" s="64"/>
      <c r="P307" s="32"/>
      <c r="Q307" s="32"/>
      <c r="R307" s="32"/>
      <c r="S307" s="65"/>
      <c r="T307" s="32"/>
      <c r="U307" s="5" t="s">
        <v>202</v>
      </c>
      <c r="V307" s="10">
        <v>41906</v>
      </c>
      <c r="W307" s="11">
        <v>11401</v>
      </c>
      <c r="X307" s="45" t="s">
        <v>1306</v>
      </c>
      <c r="Y307" s="38"/>
      <c r="Z307" s="38"/>
      <c r="AA307" s="1"/>
      <c r="AB307" s="1"/>
      <c r="AC307" s="8"/>
      <c r="AD307" s="8">
        <v>14337.13</v>
      </c>
      <c r="AE307" s="65"/>
      <c r="AF307" s="65">
        <v>0</v>
      </c>
      <c r="AG307" s="65"/>
      <c r="AH307" s="65"/>
      <c r="AI307" s="3"/>
      <c r="AJ307" s="3"/>
      <c r="AK307" s="3"/>
      <c r="AL307" s="3"/>
      <c r="AM307" s="3"/>
      <c r="AN307" s="3"/>
      <c r="AO307" s="5"/>
      <c r="AP307" s="36"/>
      <c r="AQ307" s="5"/>
      <c r="AR307" s="3"/>
      <c r="AS307" s="9"/>
      <c r="AT307" s="9"/>
      <c r="AU307" s="6"/>
      <c r="AV307" s="6"/>
      <c r="AW307" s="7"/>
      <c r="AX307" s="7"/>
      <c r="AY307" s="6"/>
      <c r="AZ307" s="7"/>
      <c r="BA307" s="7"/>
      <c r="BB307" s="7"/>
      <c r="BC307" s="7"/>
      <c r="BD307" s="9"/>
    </row>
    <row r="308" spans="1:56" ht="30" customHeight="1" x14ac:dyDescent="0.25">
      <c r="A308" s="164"/>
      <c r="B308" s="157"/>
      <c r="C308" s="32"/>
      <c r="D308" s="32"/>
      <c r="E308" s="32"/>
      <c r="F308" s="32"/>
      <c r="G308" s="32"/>
      <c r="H308" s="63"/>
      <c r="I308" s="32"/>
      <c r="J308" s="32"/>
      <c r="K308" s="64"/>
      <c r="L308" s="65"/>
      <c r="M308" s="32"/>
      <c r="N308" s="64"/>
      <c r="O308" s="64"/>
      <c r="P308" s="32"/>
      <c r="Q308" s="32"/>
      <c r="R308" s="32"/>
      <c r="S308" s="65"/>
      <c r="T308" s="32"/>
      <c r="U308" s="5" t="s">
        <v>435</v>
      </c>
      <c r="V308" s="10">
        <v>41911</v>
      </c>
      <c r="W308" s="11">
        <v>11404</v>
      </c>
      <c r="X308" s="45" t="s">
        <v>1306</v>
      </c>
      <c r="Y308" s="38"/>
      <c r="Z308" s="38"/>
      <c r="AA308" s="1"/>
      <c r="AB308" s="1"/>
      <c r="AC308" s="8">
        <v>332096.71999999997</v>
      </c>
      <c r="AD308" s="8"/>
      <c r="AE308" s="65"/>
      <c r="AF308" s="65"/>
      <c r="AG308" s="65"/>
      <c r="AH308" s="65"/>
      <c r="AI308" s="3"/>
      <c r="AJ308" s="3"/>
      <c r="AK308" s="3"/>
      <c r="AL308" s="3"/>
      <c r="AM308" s="3"/>
      <c r="AN308" s="3"/>
      <c r="AO308" s="5"/>
      <c r="AP308" s="36"/>
      <c r="AQ308" s="5"/>
      <c r="AR308" s="3"/>
      <c r="AS308" s="9"/>
      <c r="AT308" s="9"/>
      <c r="AU308" s="6"/>
      <c r="AV308" s="6"/>
      <c r="AW308" s="7"/>
      <c r="AX308" s="7"/>
      <c r="AY308" s="6"/>
      <c r="AZ308" s="7"/>
      <c r="BA308" s="7"/>
      <c r="BB308" s="7"/>
      <c r="BC308" s="7"/>
      <c r="BD308" s="9"/>
    </row>
    <row r="309" spans="1:56" ht="30" customHeight="1" x14ac:dyDescent="0.25">
      <c r="A309" s="164"/>
      <c r="B309" s="157"/>
      <c r="C309" s="32"/>
      <c r="D309" s="32"/>
      <c r="E309" s="32"/>
      <c r="F309" s="32"/>
      <c r="G309" s="32"/>
      <c r="H309" s="63"/>
      <c r="I309" s="32"/>
      <c r="J309" s="32"/>
      <c r="K309" s="64"/>
      <c r="L309" s="65"/>
      <c r="M309" s="32"/>
      <c r="N309" s="64"/>
      <c r="O309" s="64"/>
      <c r="P309" s="32"/>
      <c r="Q309" s="32"/>
      <c r="R309" s="32"/>
      <c r="S309" s="65"/>
      <c r="T309" s="32"/>
      <c r="U309" s="5" t="s">
        <v>537</v>
      </c>
      <c r="V309" s="10">
        <v>42020</v>
      </c>
      <c r="W309" s="11">
        <v>11518</v>
      </c>
      <c r="X309" s="45" t="s">
        <v>1323</v>
      </c>
      <c r="Y309" s="38">
        <v>42053</v>
      </c>
      <c r="Z309" s="38">
        <v>42075</v>
      </c>
      <c r="AA309" s="1"/>
      <c r="AB309" s="1"/>
      <c r="AC309" s="8"/>
      <c r="AD309" s="8"/>
      <c r="AE309" s="65"/>
      <c r="AF309" s="65"/>
      <c r="AG309" s="65"/>
      <c r="AH309" s="65"/>
      <c r="AI309" s="3"/>
      <c r="AJ309" s="3"/>
      <c r="AK309" s="3"/>
      <c r="AL309" s="3"/>
      <c r="AM309" s="3"/>
      <c r="AN309" s="3"/>
      <c r="AO309" s="5"/>
      <c r="AP309" s="36"/>
      <c r="AQ309" s="5"/>
      <c r="AR309" s="3"/>
      <c r="AS309" s="9"/>
      <c r="AT309" s="9"/>
      <c r="AU309" s="6">
        <v>42023</v>
      </c>
      <c r="AV309" s="6">
        <v>42075</v>
      </c>
      <c r="AW309" s="7"/>
      <c r="AX309" s="7"/>
      <c r="AY309" s="6"/>
      <c r="AZ309" s="7"/>
      <c r="BA309" s="7"/>
      <c r="BB309" s="7"/>
      <c r="BC309" s="7"/>
      <c r="BD309" s="9"/>
    </row>
    <row r="310" spans="1:56" ht="30" customHeight="1" x14ac:dyDescent="0.25">
      <c r="A310" s="164"/>
      <c r="B310" s="157"/>
      <c r="C310" s="32"/>
      <c r="D310" s="32"/>
      <c r="E310" s="32"/>
      <c r="F310" s="32"/>
      <c r="G310" s="32"/>
      <c r="H310" s="63"/>
      <c r="I310" s="32"/>
      <c r="J310" s="32"/>
      <c r="K310" s="64"/>
      <c r="L310" s="65"/>
      <c r="M310" s="32"/>
      <c r="N310" s="64"/>
      <c r="O310" s="64"/>
      <c r="P310" s="32"/>
      <c r="Q310" s="32"/>
      <c r="R310" s="32"/>
      <c r="S310" s="65"/>
      <c r="T310" s="32"/>
      <c r="U310" s="5" t="s">
        <v>538</v>
      </c>
      <c r="V310" s="10">
        <v>42074</v>
      </c>
      <c r="W310" s="11">
        <v>11562</v>
      </c>
      <c r="X310" s="45" t="s">
        <v>1305</v>
      </c>
      <c r="Y310" s="38"/>
      <c r="Z310" s="38"/>
      <c r="AA310" s="1"/>
      <c r="AB310" s="1"/>
      <c r="AC310" s="8"/>
      <c r="AD310" s="8">
        <v>50314.59</v>
      </c>
      <c r="AE310" s="65"/>
      <c r="AF310" s="65"/>
      <c r="AG310" s="65"/>
      <c r="AH310" s="65"/>
      <c r="AI310" s="3"/>
      <c r="AJ310" s="3"/>
      <c r="AK310" s="3"/>
      <c r="AL310" s="3"/>
      <c r="AM310" s="3"/>
      <c r="AN310" s="3"/>
      <c r="AO310" s="5"/>
      <c r="AP310" s="36"/>
      <c r="AQ310" s="5"/>
      <c r="AR310" s="3"/>
      <c r="AS310" s="9"/>
      <c r="AT310" s="9"/>
      <c r="AU310" s="6"/>
      <c r="AV310" s="6"/>
      <c r="AW310" s="7"/>
      <c r="AX310" s="7"/>
      <c r="AY310" s="6"/>
      <c r="AZ310" s="7"/>
      <c r="BA310" s="7"/>
      <c r="BB310" s="7"/>
      <c r="BC310" s="7"/>
      <c r="BD310" s="9"/>
    </row>
    <row r="311" spans="1:56" ht="30" customHeight="1" x14ac:dyDescent="0.25">
      <c r="A311" s="164"/>
      <c r="B311" s="157"/>
      <c r="C311" s="32"/>
      <c r="D311" s="32"/>
      <c r="E311" s="32"/>
      <c r="F311" s="32"/>
      <c r="G311" s="32"/>
      <c r="H311" s="63"/>
      <c r="I311" s="32"/>
      <c r="J311" s="32"/>
      <c r="K311" s="64"/>
      <c r="L311" s="65"/>
      <c r="M311" s="32"/>
      <c r="N311" s="64"/>
      <c r="O311" s="64"/>
      <c r="P311" s="32"/>
      <c r="Q311" s="32"/>
      <c r="R311" s="32"/>
      <c r="S311" s="65"/>
      <c r="T311" s="32"/>
      <c r="U311" s="5" t="s">
        <v>673</v>
      </c>
      <c r="V311" s="10">
        <v>42075</v>
      </c>
      <c r="W311" s="11">
        <v>11563</v>
      </c>
      <c r="X311" s="45" t="s">
        <v>1323</v>
      </c>
      <c r="Y311" s="38">
        <v>42076</v>
      </c>
      <c r="Z311" s="38">
        <v>42165</v>
      </c>
      <c r="AA311" s="1"/>
      <c r="AB311" s="1"/>
      <c r="AC311" s="8"/>
      <c r="AD311" s="8"/>
      <c r="AE311" s="65"/>
      <c r="AF311" s="65"/>
      <c r="AG311" s="65"/>
      <c r="AH311" s="65"/>
      <c r="AI311" s="3"/>
      <c r="AJ311" s="3"/>
      <c r="AK311" s="3"/>
      <c r="AL311" s="3"/>
      <c r="AM311" s="3"/>
      <c r="AN311" s="3"/>
      <c r="AO311" s="5"/>
      <c r="AP311" s="36"/>
      <c r="AQ311" s="5"/>
      <c r="AR311" s="3"/>
      <c r="AS311" s="9"/>
      <c r="AT311" s="9"/>
      <c r="AU311" s="6">
        <v>42076</v>
      </c>
      <c r="AV311" s="6">
        <v>42165</v>
      </c>
      <c r="AW311" s="7"/>
      <c r="AX311" s="7"/>
      <c r="AY311" s="6"/>
      <c r="AZ311" s="7"/>
      <c r="BA311" s="7"/>
      <c r="BB311" s="7"/>
      <c r="BC311" s="7"/>
      <c r="BD311" s="9"/>
    </row>
    <row r="312" spans="1:56" ht="30" customHeight="1" x14ac:dyDescent="0.25">
      <c r="A312" s="164"/>
      <c r="B312" s="157"/>
      <c r="C312" s="32"/>
      <c r="D312" s="32"/>
      <c r="E312" s="32"/>
      <c r="F312" s="32"/>
      <c r="G312" s="32"/>
      <c r="H312" s="63"/>
      <c r="I312" s="32"/>
      <c r="J312" s="32"/>
      <c r="K312" s="64"/>
      <c r="L312" s="65"/>
      <c r="M312" s="32"/>
      <c r="N312" s="64"/>
      <c r="O312" s="64"/>
      <c r="P312" s="32"/>
      <c r="Q312" s="32"/>
      <c r="R312" s="32"/>
      <c r="S312" s="65"/>
      <c r="T312" s="32"/>
      <c r="U312" s="5" t="s">
        <v>708</v>
      </c>
      <c r="V312" s="10">
        <v>42030</v>
      </c>
      <c r="W312" s="11" t="s">
        <v>989</v>
      </c>
      <c r="X312" s="9" t="s">
        <v>709</v>
      </c>
      <c r="Y312" s="38"/>
      <c r="Z312" s="38"/>
      <c r="AA312" s="1"/>
      <c r="AB312" s="1"/>
      <c r="AC312" s="8">
        <v>98480.3</v>
      </c>
      <c r="AD312" s="8"/>
      <c r="AE312" s="65"/>
      <c r="AF312" s="65"/>
      <c r="AG312" s="65"/>
      <c r="AH312" s="65"/>
      <c r="AI312" s="3"/>
      <c r="AJ312" s="3"/>
      <c r="AK312" s="3"/>
      <c r="AL312" s="3"/>
      <c r="AM312" s="3"/>
      <c r="AN312" s="3"/>
      <c r="AO312" s="5"/>
      <c r="AP312" s="36"/>
      <c r="AQ312" s="5"/>
      <c r="AR312" s="3"/>
      <c r="AS312" s="9"/>
      <c r="AT312" s="9"/>
      <c r="AU312" s="6"/>
      <c r="AV312" s="6"/>
      <c r="AW312" s="7"/>
      <c r="AX312" s="7"/>
      <c r="AY312" s="6"/>
      <c r="AZ312" s="7"/>
      <c r="BA312" s="7"/>
      <c r="BB312" s="7"/>
      <c r="BC312" s="7"/>
      <c r="BD312" s="9"/>
    </row>
    <row r="313" spans="1:56" ht="30" customHeight="1" x14ac:dyDescent="0.25">
      <c r="A313" s="164"/>
      <c r="B313" s="157"/>
      <c r="C313" s="32"/>
      <c r="D313" s="32"/>
      <c r="E313" s="32"/>
      <c r="F313" s="32"/>
      <c r="G313" s="32"/>
      <c r="H313" s="63"/>
      <c r="I313" s="32"/>
      <c r="J313" s="32"/>
      <c r="K313" s="64"/>
      <c r="L313" s="65"/>
      <c r="M313" s="32"/>
      <c r="N313" s="64"/>
      <c r="O313" s="64"/>
      <c r="P313" s="32"/>
      <c r="Q313" s="32"/>
      <c r="R313" s="32"/>
      <c r="S313" s="65"/>
      <c r="T313" s="32"/>
      <c r="U313" s="5" t="s">
        <v>744</v>
      </c>
      <c r="V313" s="10">
        <v>42163</v>
      </c>
      <c r="W313" s="11">
        <v>11583</v>
      </c>
      <c r="X313" s="45" t="s">
        <v>1323</v>
      </c>
      <c r="Y313" s="38">
        <v>42166</v>
      </c>
      <c r="Z313" s="38">
        <v>42225</v>
      </c>
      <c r="AA313" s="1"/>
      <c r="AB313" s="1"/>
      <c r="AC313" s="8"/>
      <c r="AD313" s="8"/>
      <c r="AE313" s="65"/>
      <c r="AF313" s="65"/>
      <c r="AG313" s="65"/>
      <c r="AH313" s="65"/>
      <c r="AI313" s="3"/>
      <c r="AJ313" s="3"/>
      <c r="AK313" s="3"/>
      <c r="AL313" s="3"/>
      <c r="AM313" s="3"/>
      <c r="AN313" s="3"/>
      <c r="AO313" s="5"/>
      <c r="AP313" s="36"/>
      <c r="AQ313" s="5"/>
      <c r="AR313" s="3"/>
      <c r="AS313" s="9"/>
      <c r="AT313" s="9"/>
      <c r="AU313" s="6">
        <v>42166</v>
      </c>
      <c r="AV313" s="6">
        <v>42225</v>
      </c>
      <c r="AW313" s="7"/>
      <c r="AX313" s="7"/>
      <c r="AY313" s="6"/>
      <c r="AZ313" s="7"/>
      <c r="BA313" s="7"/>
      <c r="BB313" s="7"/>
      <c r="BC313" s="7"/>
      <c r="BD313" s="9"/>
    </row>
    <row r="314" spans="1:56" ht="30" customHeight="1" x14ac:dyDescent="0.25">
      <c r="A314" s="164"/>
      <c r="B314" s="157"/>
      <c r="C314" s="32"/>
      <c r="D314" s="32"/>
      <c r="E314" s="32"/>
      <c r="F314" s="32"/>
      <c r="G314" s="32"/>
      <c r="H314" s="63"/>
      <c r="I314" s="32"/>
      <c r="J314" s="32"/>
      <c r="K314" s="64"/>
      <c r="L314" s="65"/>
      <c r="M314" s="32"/>
      <c r="N314" s="64"/>
      <c r="O314" s="64"/>
      <c r="P314" s="32"/>
      <c r="Q314" s="32"/>
      <c r="R314" s="32"/>
      <c r="S314" s="65"/>
      <c r="T314" s="32"/>
      <c r="U314" s="5" t="s">
        <v>798</v>
      </c>
      <c r="V314" s="10">
        <v>42177</v>
      </c>
      <c r="W314" s="11">
        <v>11593</v>
      </c>
      <c r="X314" s="41" t="s">
        <v>1430</v>
      </c>
      <c r="Y314" s="38"/>
      <c r="Z314" s="38"/>
      <c r="AA314" s="1"/>
      <c r="AB314" s="1"/>
      <c r="AC314" s="8">
        <v>105093.95</v>
      </c>
      <c r="AD314" s="8"/>
      <c r="AE314" s="65"/>
      <c r="AF314" s="65"/>
      <c r="AG314" s="65"/>
      <c r="AH314" s="65"/>
      <c r="AI314" s="3"/>
      <c r="AJ314" s="3"/>
      <c r="AK314" s="3"/>
      <c r="AL314" s="3"/>
      <c r="AM314" s="3"/>
      <c r="AN314" s="3"/>
      <c r="AO314" s="5"/>
      <c r="AP314" s="36"/>
      <c r="AQ314" s="5"/>
      <c r="AR314" s="3"/>
      <c r="AS314" s="9"/>
      <c r="AT314" s="9"/>
      <c r="AU314" s="6"/>
      <c r="AV314" s="6"/>
      <c r="AW314" s="7"/>
      <c r="AX314" s="7"/>
      <c r="AY314" s="6"/>
      <c r="AZ314" s="7"/>
      <c r="BA314" s="7"/>
      <c r="BB314" s="7"/>
      <c r="BC314" s="7"/>
      <c r="BD314" s="57"/>
    </row>
    <row r="315" spans="1:56" ht="30" customHeight="1" x14ac:dyDescent="0.25">
      <c r="A315" s="164"/>
      <c r="B315" s="157"/>
      <c r="C315" s="32"/>
      <c r="D315" s="32"/>
      <c r="E315" s="32"/>
      <c r="F315" s="32"/>
      <c r="G315" s="32"/>
      <c r="H315" s="63"/>
      <c r="I315" s="32"/>
      <c r="J315" s="32"/>
      <c r="K315" s="64"/>
      <c r="L315" s="65"/>
      <c r="M315" s="32"/>
      <c r="N315" s="64"/>
      <c r="O315" s="64"/>
      <c r="P315" s="32"/>
      <c r="Q315" s="32"/>
      <c r="R315" s="32"/>
      <c r="S315" s="65"/>
      <c r="T315" s="32"/>
      <c r="U315" s="5" t="s">
        <v>826</v>
      </c>
      <c r="V315" s="10">
        <v>42223</v>
      </c>
      <c r="W315" s="11">
        <v>11631</v>
      </c>
      <c r="X315" s="45" t="s">
        <v>1323</v>
      </c>
      <c r="Y315" s="38">
        <v>42226</v>
      </c>
      <c r="Z315" s="38">
        <v>42285</v>
      </c>
      <c r="AA315" s="1"/>
      <c r="AB315" s="1"/>
      <c r="AC315" s="8"/>
      <c r="AD315" s="8"/>
      <c r="AE315" s="65"/>
      <c r="AF315" s="65"/>
      <c r="AG315" s="65"/>
      <c r="AH315" s="65"/>
      <c r="AI315" s="3"/>
      <c r="AJ315" s="3"/>
      <c r="AK315" s="3"/>
      <c r="AL315" s="3"/>
      <c r="AM315" s="3"/>
      <c r="AN315" s="3"/>
      <c r="AO315" s="5"/>
      <c r="AP315" s="36"/>
      <c r="AQ315" s="5"/>
      <c r="AR315" s="3"/>
      <c r="AS315" s="9"/>
      <c r="AT315" s="9"/>
      <c r="AU315" s="6"/>
      <c r="AV315" s="6"/>
      <c r="AW315" s="7"/>
      <c r="AX315" s="7"/>
      <c r="AY315" s="6"/>
      <c r="AZ315" s="7"/>
      <c r="BA315" s="7"/>
      <c r="BB315" s="7"/>
      <c r="BC315" s="7"/>
      <c r="BD315" s="57"/>
    </row>
    <row r="316" spans="1:56" ht="30" customHeight="1" x14ac:dyDescent="0.25">
      <c r="A316" s="164"/>
      <c r="B316" s="157"/>
      <c r="C316" s="32"/>
      <c r="D316" s="32"/>
      <c r="E316" s="32"/>
      <c r="F316" s="32"/>
      <c r="G316" s="32"/>
      <c r="H316" s="63"/>
      <c r="I316" s="32"/>
      <c r="J316" s="32"/>
      <c r="K316" s="64"/>
      <c r="L316" s="65"/>
      <c r="M316" s="32"/>
      <c r="N316" s="64"/>
      <c r="O316" s="64"/>
      <c r="P316" s="32"/>
      <c r="Q316" s="32"/>
      <c r="R316" s="32"/>
      <c r="S316" s="65"/>
      <c r="T316" s="32"/>
      <c r="U316" s="5" t="s">
        <v>947</v>
      </c>
      <c r="V316" s="10">
        <v>42286</v>
      </c>
      <c r="W316" s="11">
        <v>11671</v>
      </c>
      <c r="X316" s="45" t="s">
        <v>1323</v>
      </c>
      <c r="Y316" s="38">
        <v>42286</v>
      </c>
      <c r="Z316" s="38">
        <v>42345</v>
      </c>
      <c r="AA316" s="1"/>
      <c r="AB316" s="1"/>
      <c r="AC316" s="8"/>
      <c r="AD316" s="8"/>
      <c r="AE316" s="65"/>
      <c r="AF316" s="65"/>
      <c r="AG316" s="65"/>
      <c r="AH316" s="65"/>
      <c r="AI316" s="3"/>
      <c r="AJ316" s="3"/>
      <c r="AK316" s="3"/>
      <c r="AL316" s="3"/>
      <c r="AM316" s="3"/>
      <c r="AN316" s="3"/>
      <c r="AO316" s="5"/>
      <c r="AP316" s="36"/>
      <c r="AQ316" s="5"/>
      <c r="AR316" s="3"/>
      <c r="AS316" s="9"/>
      <c r="AT316" s="9"/>
      <c r="AU316" s="6"/>
      <c r="AV316" s="6"/>
      <c r="AW316" s="7"/>
      <c r="AX316" s="7"/>
      <c r="AY316" s="6"/>
      <c r="AZ316" s="7"/>
      <c r="BA316" s="7"/>
      <c r="BB316" s="7"/>
      <c r="BC316" s="7"/>
      <c r="BD316" s="57"/>
    </row>
    <row r="317" spans="1:56" ht="30" customHeight="1" x14ac:dyDescent="0.25">
      <c r="A317" s="164"/>
      <c r="B317" s="157"/>
      <c r="C317" s="32"/>
      <c r="D317" s="32"/>
      <c r="E317" s="32"/>
      <c r="F317" s="32"/>
      <c r="G317" s="32"/>
      <c r="H317" s="63"/>
      <c r="I317" s="32"/>
      <c r="J317" s="32"/>
      <c r="K317" s="64"/>
      <c r="L317" s="65"/>
      <c r="M317" s="32"/>
      <c r="N317" s="64"/>
      <c r="O317" s="64"/>
      <c r="P317" s="32"/>
      <c r="Q317" s="32"/>
      <c r="R317" s="32"/>
      <c r="S317" s="65"/>
      <c r="T317" s="32"/>
      <c r="U317" s="5" t="s">
        <v>948</v>
      </c>
      <c r="V317" s="10">
        <v>42342</v>
      </c>
      <c r="W317" s="11">
        <v>11705</v>
      </c>
      <c r="X317" s="45" t="s">
        <v>1323</v>
      </c>
      <c r="Y317" s="38">
        <v>42346</v>
      </c>
      <c r="Z317" s="38">
        <v>42405</v>
      </c>
      <c r="AA317" s="1"/>
      <c r="AB317" s="1"/>
      <c r="AC317" s="8"/>
      <c r="AD317" s="8"/>
      <c r="AE317" s="65"/>
      <c r="AF317" s="65"/>
      <c r="AG317" s="65"/>
      <c r="AH317" s="65"/>
      <c r="AI317" s="3"/>
      <c r="AJ317" s="3"/>
      <c r="AK317" s="3"/>
      <c r="AL317" s="3"/>
      <c r="AM317" s="3"/>
      <c r="AN317" s="3"/>
      <c r="AO317" s="5"/>
      <c r="AP317" s="36"/>
      <c r="AQ317" s="5"/>
      <c r="AR317" s="3"/>
      <c r="AS317" s="9"/>
      <c r="AT317" s="9"/>
      <c r="AU317" s="6"/>
      <c r="AV317" s="6"/>
      <c r="AW317" s="7"/>
      <c r="AX317" s="7"/>
      <c r="AY317" s="6"/>
      <c r="AZ317" s="7"/>
      <c r="BA317" s="7"/>
      <c r="BB317" s="7"/>
      <c r="BC317" s="7"/>
      <c r="BD317" s="57"/>
    </row>
    <row r="318" spans="1:56" ht="30" customHeight="1" x14ac:dyDescent="0.25">
      <c r="A318" s="164"/>
      <c r="B318" s="157"/>
      <c r="C318" s="32"/>
      <c r="D318" s="32"/>
      <c r="E318" s="32"/>
      <c r="F318" s="32"/>
      <c r="G318" s="32"/>
      <c r="H318" s="63"/>
      <c r="I318" s="32"/>
      <c r="J318" s="32"/>
      <c r="K318" s="64"/>
      <c r="L318" s="65"/>
      <c r="M318" s="32"/>
      <c r="N318" s="64"/>
      <c r="O318" s="64"/>
      <c r="P318" s="32"/>
      <c r="Q318" s="32"/>
      <c r="R318" s="32"/>
      <c r="S318" s="65"/>
      <c r="T318" s="32"/>
      <c r="U318" s="5" t="s">
        <v>1070</v>
      </c>
      <c r="V318" s="10">
        <v>42405</v>
      </c>
      <c r="W318" s="11">
        <v>11765</v>
      </c>
      <c r="X318" s="41" t="s">
        <v>1197</v>
      </c>
      <c r="Y318" s="38">
        <v>42406</v>
      </c>
      <c r="Z318" s="38">
        <v>42465</v>
      </c>
      <c r="AA318" s="1"/>
      <c r="AB318" s="1"/>
      <c r="AC318" s="8"/>
      <c r="AD318" s="8"/>
      <c r="AE318" s="65"/>
      <c r="AF318" s="65"/>
      <c r="AG318" s="65"/>
      <c r="AH318" s="65"/>
      <c r="AI318" s="3"/>
      <c r="AJ318" s="3"/>
      <c r="AK318" s="3"/>
      <c r="AL318" s="3"/>
      <c r="AM318" s="3"/>
      <c r="AN318" s="3"/>
      <c r="AO318" s="5"/>
      <c r="AP318" s="36"/>
      <c r="AQ318" s="5"/>
      <c r="AR318" s="3"/>
      <c r="AS318" s="9"/>
      <c r="AT318" s="9"/>
      <c r="AU318" s="6"/>
      <c r="AV318" s="6"/>
      <c r="AW318" s="7"/>
      <c r="AX318" s="7"/>
      <c r="AY318" s="6"/>
      <c r="AZ318" s="7"/>
      <c r="BA318" s="7"/>
      <c r="BB318" s="7"/>
      <c r="BC318" s="7"/>
      <c r="BD318" s="57"/>
    </row>
    <row r="319" spans="1:56" ht="30" customHeight="1" x14ac:dyDescent="0.25">
      <c r="A319" s="164"/>
      <c r="B319" s="157"/>
      <c r="C319" s="32"/>
      <c r="D319" s="32"/>
      <c r="E319" s="32"/>
      <c r="F319" s="32"/>
      <c r="G319" s="32"/>
      <c r="H319" s="63"/>
      <c r="I319" s="32"/>
      <c r="J319" s="32"/>
      <c r="K319" s="64"/>
      <c r="L319" s="65"/>
      <c r="M319" s="32"/>
      <c r="N319" s="64"/>
      <c r="O319" s="64"/>
      <c r="P319" s="32"/>
      <c r="Q319" s="32"/>
      <c r="R319" s="32"/>
      <c r="S319" s="65"/>
      <c r="T319" s="32"/>
      <c r="U319" s="5" t="s">
        <v>1366</v>
      </c>
      <c r="V319" s="10">
        <v>42464</v>
      </c>
      <c r="W319" s="11" t="s">
        <v>1367</v>
      </c>
      <c r="X319" s="45" t="s">
        <v>1368</v>
      </c>
      <c r="Y319" s="38">
        <v>42466</v>
      </c>
      <c r="Z319" s="38">
        <v>42525</v>
      </c>
      <c r="AA319" s="1"/>
      <c r="AB319" s="1"/>
      <c r="AC319" s="8"/>
      <c r="AD319" s="8"/>
      <c r="AE319" s="65"/>
      <c r="AF319" s="65"/>
      <c r="AG319" s="65"/>
      <c r="AH319" s="65"/>
      <c r="AI319" s="3"/>
      <c r="AJ319" s="3"/>
      <c r="AK319" s="3"/>
      <c r="AL319" s="3"/>
      <c r="AM319" s="3"/>
      <c r="AN319" s="3"/>
      <c r="AO319" s="5"/>
      <c r="AP319" s="36"/>
      <c r="AQ319" s="5"/>
      <c r="AR319" s="3"/>
      <c r="AS319" s="9"/>
      <c r="AT319" s="9"/>
      <c r="AU319" s="6"/>
      <c r="AV319" s="6"/>
      <c r="AW319" s="7"/>
      <c r="AX319" s="7"/>
      <c r="AY319" s="6"/>
      <c r="AZ319" s="7"/>
      <c r="BA319" s="7"/>
      <c r="BB319" s="7"/>
      <c r="BC319" s="7"/>
      <c r="BD319" s="57"/>
    </row>
    <row r="320" spans="1:56" ht="30" customHeight="1" x14ac:dyDescent="0.25">
      <c r="A320" s="164" t="s">
        <v>1921</v>
      </c>
      <c r="B320" s="157" t="s">
        <v>436</v>
      </c>
      <c r="C320" s="32" t="s">
        <v>79</v>
      </c>
      <c r="D320" s="32" t="s">
        <v>68</v>
      </c>
      <c r="E320" s="32" t="s">
        <v>287</v>
      </c>
      <c r="F320" s="32" t="s">
        <v>69</v>
      </c>
      <c r="G320" s="32">
        <v>11221</v>
      </c>
      <c r="H320" s="63" t="s">
        <v>70</v>
      </c>
      <c r="I320" s="32" t="s">
        <v>71</v>
      </c>
      <c r="J320" s="32" t="s">
        <v>437</v>
      </c>
      <c r="K320" s="64">
        <v>41771</v>
      </c>
      <c r="L320" s="65">
        <v>2165430.2400000002</v>
      </c>
      <c r="M320" s="32">
        <v>11303</v>
      </c>
      <c r="N320" s="64">
        <v>41772</v>
      </c>
      <c r="O320" s="64">
        <v>41831</v>
      </c>
      <c r="P320" s="32">
        <v>1</v>
      </c>
      <c r="Q320" s="32"/>
      <c r="R320" s="32"/>
      <c r="S320" s="65"/>
      <c r="T320" s="32">
        <v>44905100</v>
      </c>
      <c r="U320" s="9"/>
      <c r="V320" s="10"/>
      <c r="W320" s="11"/>
      <c r="X320" s="9"/>
      <c r="Y320" s="10"/>
      <c r="Z320" s="10"/>
      <c r="AA320" s="1">
        <v>0</v>
      </c>
      <c r="AB320" s="1">
        <v>0</v>
      </c>
      <c r="AC320" s="8">
        <f>SUM(AC321:AC323)</f>
        <v>0</v>
      </c>
      <c r="AD320" s="8">
        <f>SUM(AD321:AD323)</f>
        <v>0</v>
      </c>
      <c r="AE320" s="65">
        <f>L320-AD320+AC320</f>
        <v>2165430.2400000002</v>
      </c>
      <c r="AF320" s="65">
        <v>1784769.96</v>
      </c>
      <c r="AG320" s="65">
        <v>100660.28</v>
      </c>
      <c r="AH320" s="65">
        <f t="shared" si="41"/>
        <v>1885430.24</v>
      </c>
      <c r="AI320" s="3"/>
      <c r="AJ320" s="3"/>
      <c r="AK320" s="3"/>
      <c r="AL320" s="3"/>
      <c r="AM320" s="3"/>
      <c r="AN320" s="3"/>
      <c r="AO320" s="5"/>
      <c r="AP320" s="36"/>
      <c r="AQ320" s="5"/>
      <c r="AR320" s="3"/>
      <c r="AS320" s="9"/>
      <c r="AT320" s="9"/>
      <c r="AU320" s="6">
        <v>41772</v>
      </c>
      <c r="AV320" s="6">
        <v>41831</v>
      </c>
      <c r="AW320" s="7"/>
      <c r="AX320" s="7"/>
      <c r="AY320" s="6">
        <v>41772</v>
      </c>
      <c r="AZ320" s="7"/>
      <c r="BA320" s="7" t="s">
        <v>388</v>
      </c>
      <c r="BB320" s="7"/>
      <c r="BC320" s="7"/>
      <c r="BD320" s="9"/>
    </row>
    <row r="321" spans="1:56" ht="30" customHeight="1" x14ac:dyDescent="0.25">
      <c r="A321" s="164"/>
      <c r="B321" s="157"/>
      <c r="C321" s="32"/>
      <c r="D321" s="32"/>
      <c r="E321" s="32"/>
      <c r="F321" s="32"/>
      <c r="G321" s="32"/>
      <c r="H321" s="63"/>
      <c r="I321" s="32"/>
      <c r="J321" s="32"/>
      <c r="K321" s="64"/>
      <c r="L321" s="65"/>
      <c r="M321" s="32"/>
      <c r="N321" s="64"/>
      <c r="O321" s="64"/>
      <c r="P321" s="32"/>
      <c r="Q321" s="32"/>
      <c r="R321" s="32"/>
      <c r="S321" s="65"/>
      <c r="T321" s="32"/>
      <c r="U321" s="9" t="s">
        <v>250</v>
      </c>
      <c r="V321" s="10">
        <v>41830</v>
      </c>
      <c r="W321" s="11">
        <v>11354</v>
      </c>
      <c r="X321" s="5" t="s">
        <v>1324</v>
      </c>
      <c r="Y321" s="10">
        <v>41832</v>
      </c>
      <c r="Z321" s="10">
        <v>41891</v>
      </c>
      <c r="AA321" s="1"/>
      <c r="AB321" s="1"/>
      <c r="AC321" s="8"/>
      <c r="AD321" s="8"/>
      <c r="AE321" s="65"/>
      <c r="AF321" s="65"/>
      <c r="AG321" s="65"/>
      <c r="AH321" s="65"/>
      <c r="AI321" s="3"/>
      <c r="AJ321" s="3"/>
      <c r="AK321" s="3"/>
      <c r="AL321" s="3"/>
      <c r="AM321" s="3"/>
      <c r="AN321" s="3"/>
      <c r="AO321" s="5"/>
      <c r="AP321" s="36"/>
      <c r="AQ321" s="5"/>
      <c r="AR321" s="3"/>
      <c r="AS321" s="9"/>
      <c r="AT321" s="9"/>
      <c r="AU321" s="6">
        <v>41832</v>
      </c>
      <c r="AV321" s="6">
        <v>41891</v>
      </c>
      <c r="AW321" s="7"/>
      <c r="AX321" s="7"/>
      <c r="AY321" s="6"/>
      <c r="AZ321" s="7"/>
      <c r="BA321" s="7"/>
      <c r="BB321" s="7"/>
      <c r="BC321" s="7"/>
      <c r="BD321" s="9"/>
    </row>
    <row r="322" spans="1:56" ht="30" customHeight="1" x14ac:dyDescent="0.25">
      <c r="A322" s="164"/>
      <c r="B322" s="157"/>
      <c r="C322" s="32"/>
      <c r="D322" s="32"/>
      <c r="E322" s="32"/>
      <c r="F322" s="32"/>
      <c r="G322" s="32"/>
      <c r="H322" s="63"/>
      <c r="I322" s="32"/>
      <c r="J322" s="32"/>
      <c r="K322" s="64"/>
      <c r="L322" s="65"/>
      <c r="M322" s="32"/>
      <c r="N322" s="64"/>
      <c r="O322" s="64"/>
      <c r="P322" s="32"/>
      <c r="Q322" s="32"/>
      <c r="R322" s="32"/>
      <c r="S322" s="65"/>
      <c r="T322" s="32"/>
      <c r="U322" s="9" t="s">
        <v>249</v>
      </c>
      <c r="V322" s="10">
        <v>41886</v>
      </c>
      <c r="W322" s="11">
        <v>11408</v>
      </c>
      <c r="X322" s="5" t="s">
        <v>1324</v>
      </c>
      <c r="Y322" s="10">
        <v>41892</v>
      </c>
      <c r="Z322" s="10">
        <v>41951</v>
      </c>
      <c r="AA322" s="1"/>
      <c r="AB322" s="1"/>
      <c r="AC322" s="8"/>
      <c r="AD322" s="8"/>
      <c r="AE322" s="65"/>
      <c r="AF322" s="65"/>
      <c r="AG322" s="65"/>
      <c r="AH322" s="65"/>
      <c r="AI322" s="3"/>
      <c r="AJ322" s="3"/>
      <c r="AK322" s="3"/>
      <c r="AL322" s="3"/>
      <c r="AM322" s="3"/>
      <c r="AN322" s="3"/>
      <c r="AO322" s="5"/>
      <c r="AP322" s="36"/>
      <c r="AQ322" s="5"/>
      <c r="AR322" s="3"/>
      <c r="AS322" s="9"/>
      <c r="AT322" s="9"/>
      <c r="AU322" s="6"/>
      <c r="AV322" s="6"/>
      <c r="AW322" s="7"/>
      <c r="AX322" s="7"/>
      <c r="AY322" s="6"/>
      <c r="AZ322" s="7"/>
      <c r="BA322" s="7"/>
      <c r="BB322" s="7"/>
      <c r="BC322" s="7"/>
      <c r="BD322" s="9"/>
    </row>
    <row r="323" spans="1:56" ht="30" customHeight="1" x14ac:dyDescent="0.25">
      <c r="A323" s="164"/>
      <c r="B323" s="157"/>
      <c r="C323" s="32"/>
      <c r="D323" s="32"/>
      <c r="E323" s="32"/>
      <c r="F323" s="32"/>
      <c r="G323" s="32"/>
      <c r="H323" s="63"/>
      <c r="I323" s="32"/>
      <c r="J323" s="32"/>
      <c r="K323" s="64"/>
      <c r="L323" s="65"/>
      <c r="M323" s="32"/>
      <c r="N323" s="64"/>
      <c r="O323" s="64"/>
      <c r="P323" s="32"/>
      <c r="Q323" s="32"/>
      <c r="R323" s="32"/>
      <c r="S323" s="65"/>
      <c r="T323" s="32"/>
      <c r="U323" s="9" t="s">
        <v>280</v>
      </c>
      <c r="V323" s="10">
        <v>41946</v>
      </c>
      <c r="W323" s="11">
        <v>11450</v>
      </c>
      <c r="X323" s="5" t="s">
        <v>1324</v>
      </c>
      <c r="Y323" s="10">
        <v>41952</v>
      </c>
      <c r="Z323" s="10">
        <v>42011</v>
      </c>
      <c r="AA323" s="1"/>
      <c r="AB323" s="1"/>
      <c r="AC323" s="8"/>
      <c r="AD323" s="8"/>
      <c r="AE323" s="65"/>
      <c r="AF323" s="65"/>
      <c r="AG323" s="65"/>
      <c r="AH323" s="65"/>
      <c r="AI323" s="3"/>
      <c r="AJ323" s="3"/>
      <c r="AK323" s="3"/>
      <c r="AL323" s="3"/>
      <c r="AM323" s="3"/>
      <c r="AN323" s="3"/>
      <c r="AO323" s="5"/>
      <c r="AP323" s="36"/>
      <c r="AQ323" s="5"/>
      <c r="AR323" s="3"/>
      <c r="AS323" s="9"/>
      <c r="AT323" s="9"/>
      <c r="AU323" s="6"/>
      <c r="AV323" s="6"/>
      <c r="AW323" s="7"/>
      <c r="AX323" s="7"/>
      <c r="AY323" s="6"/>
      <c r="AZ323" s="7"/>
      <c r="BA323" s="7"/>
      <c r="BB323" s="7"/>
      <c r="BC323" s="7"/>
      <c r="BD323" s="9"/>
    </row>
    <row r="324" spans="1:56" ht="30" customHeight="1" x14ac:dyDescent="0.25">
      <c r="A324" s="164"/>
      <c r="B324" s="157"/>
      <c r="C324" s="32"/>
      <c r="D324" s="32"/>
      <c r="E324" s="32"/>
      <c r="F324" s="32"/>
      <c r="G324" s="32"/>
      <c r="H324" s="63"/>
      <c r="I324" s="32"/>
      <c r="J324" s="32"/>
      <c r="K324" s="64"/>
      <c r="L324" s="65"/>
      <c r="M324" s="32"/>
      <c r="N324" s="64"/>
      <c r="O324" s="64"/>
      <c r="P324" s="32"/>
      <c r="Q324" s="32"/>
      <c r="R324" s="32"/>
      <c r="S324" s="65"/>
      <c r="T324" s="32"/>
      <c r="U324" s="9" t="s">
        <v>556</v>
      </c>
      <c r="V324" s="10">
        <v>42010</v>
      </c>
      <c r="W324" s="11">
        <v>11474</v>
      </c>
      <c r="X324" s="5" t="s">
        <v>1324</v>
      </c>
      <c r="Y324" s="38">
        <v>42012</v>
      </c>
      <c r="Z324" s="38">
        <v>42071</v>
      </c>
      <c r="AA324" s="1"/>
      <c r="AB324" s="1"/>
      <c r="AC324" s="8"/>
      <c r="AD324" s="8"/>
      <c r="AE324" s="65"/>
      <c r="AF324" s="65"/>
      <c r="AG324" s="65"/>
      <c r="AH324" s="65"/>
      <c r="AI324" s="3"/>
      <c r="AJ324" s="3"/>
      <c r="AK324" s="3"/>
      <c r="AL324" s="3"/>
      <c r="AM324" s="3"/>
      <c r="AN324" s="3"/>
      <c r="AO324" s="5"/>
      <c r="AP324" s="36"/>
      <c r="AQ324" s="5"/>
      <c r="AR324" s="3"/>
      <c r="AS324" s="9"/>
      <c r="AT324" s="9"/>
      <c r="AU324" s="6"/>
      <c r="AV324" s="6"/>
      <c r="AW324" s="7"/>
      <c r="AX324" s="7"/>
      <c r="AY324" s="6"/>
      <c r="AZ324" s="7"/>
      <c r="BA324" s="7"/>
      <c r="BB324" s="7"/>
      <c r="BC324" s="7"/>
      <c r="BD324" s="9"/>
    </row>
    <row r="325" spans="1:56" ht="30" customHeight="1" x14ac:dyDescent="0.25">
      <c r="A325" s="164"/>
      <c r="B325" s="157"/>
      <c r="C325" s="32"/>
      <c r="D325" s="32"/>
      <c r="E325" s="32"/>
      <c r="F325" s="32"/>
      <c r="G325" s="32"/>
      <c r="H325" s="63"/>
      <c r="I325" s="32"/>
      <c r="J325" s="32"/>
      <c r="K325" s="64"/>
      <c r="L325" s="65"/>
      <c r="M325" s="32"/>
      <c r="N325" s="64"/>
      <c r="O325" s="64"/>
      <c r="P325" s="32"/>
      <c r="Q325" s="32"/>
      <c r="R325" s="32"/>
      <c r="S325" s="65"/>
      <c r="T325" s="32"/>
      <c r="U325" s="9" t="s">
        <v>557</v>
      </c>
      <c r="V325" s="10">
        <v>42069</v>
      </c>
      <c r="W325" s="11">
        <v>11528</v>
      </c>
      <c r="X325" s="5" t="s">
        <v>1324</v>
      </c>
      <c r="Y325" s="38">
        <v>42072</v>
      </c>
      <c r="Z325" s="38">
        <v>42131</v>
      </c>
      <c r="AA325" s="1"/>
      <c r="AB325" s="1"/>
      <c r="AC325" s="8"/>
      <c r="AD325" s="8"/>
      <c r="AE325" s="65"/>
      <c r="AF325" s="65"/>
      <c r="AG325" s="65"/>
      <c r="AH325" s="65"/>
      <c r="AI325" s="3"/>
      <c r="AJ325" s="3"/>
      <c r="AK325" s="3"/>
      <c r="AL325" s="3"/>
      <c r="AM325" s="3"/>
      <c r="AN325" s="3"/>
      <c r="AO325" s="5"/>
      <c r="AP325" s="36"/>
      <c r="AQ325" s="5"/>
      <c r="AR325" s="3"/>
      <c r="AS325" s="9"/>
      <c r="AT325" s="9"/>
      <c r="AU325" s="6"/>
      <c r="AV325" s="6"/>
      <c r="AW325" s="7"/>
      <c r="AX325" s="7"/>
      <c r="AY325" s="6"/>
      <c r="AZ325" s="7"/>
      <c r="BA325" s="7"/>
      <c r="BB325" s="7"/>
      <c r="BC325" s="7"/>
      <c r="BD325" s="9"/>
    </row>
    <row r="326" spans="1:56" ht="30" customHeight="1" x14ac:dyDescent="0.25">
      <c r="A326" s="164"/>
      <c r="B326" s="157"/>
      <c r="C326" s="32"/>
      <c r="D326" s="32"/>
      <c r="E326" s="32"/>
      <c r="F326" s="32"/>
      <c r="G326" s="32"/>
      <c r="H326" s="63"/>
      <c r="I326" s="32"/>
      <c r="J326" s="32"/>
      <c r="K326" s="64"/>
      <c r="L326" s="65"/>
      <c r="M326" s="32"/>
      <c r="N326" s="64"/>
      <c r="O326" s="64"/>
      <c r="P326" s="32"/>
      <c r="Q326" s="32"/>
      <c r="R326" s="32"/>
      <c r="S326" s="65"/>
      <c r="T326" s="32"/>
      <c r="U326" s="9" t="s">
        <v>707</v>
      </c>
      <c r="V326" s="10">
        <v>42130</v>
      </c>
      <c r="W326" s="11">
        <v>11586</v>
      </c>
      <c r="X326" s="5" t="s">
        <v>1324</v>
      </c>
      <c r="Y326" s="38">
        <v>42193</v>
      </c>
      <c r="Z326" s="38">
        <v>42191</v>
      </c>
      <c r="AA326" s="1"/>
      <c r="AB326" s="1"/>
      <c r="AC326" s="8"/>
      <c r="AD326" s="8"/>
      <c r="AE326" s="65"/>
      <c r="AF326" s="65"/>
      <c r="AG326" s="65"/>
      <c r="AH326" s="65"/>
      <c r="AI326" s="3"/>
      <c r="AJ326" s="3"/>
      <c r="AK326" s="3"/>
      <c r="AL326" s="3"/>
      <c r="AM326" s="3"/>
      <c r="AN326" s="3"/>
      <c r="AO326" s="5"/>
      <c r="AP326" s="36"/>
      <c r="AQ326" s="5"/>
      <c r="AR326" s="3"/>
      <c r="AS326" s="9"/>
      <c r="AT326" s="9"/>
      <c r="AU326" s="6"/>
      <c r="AV326" s="6"/>
      <c r="AW326" s="7"/>
      <c r="AX326" s="7"/>
      <c r="AY326" s="6"/>
      <c r="AZ326" s="7"/>
      <c r="BA326" s="7"/>
      <c r="BB326" s="7"/>
      <c r="BC326" s="7"/>
      <c r="BD326" s="9"/>
    </row>
    <row r="327" spans="1:56" ht="30" customHeight="1" x14ac:dyDescent="0.25">
      <c r="A327" s="164"/>
      <c r="B327" s="157"/>
      <c r="C327" s="32"/>
      <c r="D327" s="32"/>
      <c r="E327" s="32"/>
      <c r="F327" s="32"/>
      <c r="G327" s="32"/>
      <c r="H327" s="63"/>
      <c r="I327" s="32"/>
      <c r="J327" s="32"/>
      <c r="K327" s="64"/>
      <c r="L327" s="65"/>
      <c r="M327" s="32"/>
      <c r="N327" s="64"/>
      <c r="O327" s="64"/>
      <c r="P327" s="32"/>
      <c r="Q327" s="32"/>
      <c r="R327" s="32"/>
      <c r="S327" s="65"/>
      <c r="T327" s="32"/>
      <c r="U327" s="9" t="s">
        <v>868</v>
      </c>
      <c r="V327" s="10">
        <v>42188</v>
      </c>
      <c r="W327" s="11">
        <v>11606</v>
      </c>
      <c r="X327" s="5" t="s">
        <v>1324</v>
      </c>
      <c r="Y327" s="38">
        <v>42192</v>
      </c>
      <c r="Z327" s="38">
        <v>42251</v>
      </c>
      <c r="AA327" s="1"/>
      <c r="AB327" s="1"/>
      <c r="AC327" s="8"/>
      <c r="AD327" s="8"/>
      <c r="AE327" s="65"/>
      <c r="AF327" s="65"/>
      <c r="AG327" s="65"/>
      <c r="AH327" s="65"/>
      <c r="AI327" s="3"/>
      <c r="AJ327" s="3"/>
      <c r="AK327" s="3"/>
      <c r="AL327" s="3"/>
      <c r="AM327" s="3"/>
      <c r="AN327" s="3"/>
      <c r="AO327" s="5"/>
      <c r="AP327" s="36"/>
      <c r="AQ327" s="5"/>
      <c r="AR327" s="3"/>
      <c r="AS327" s="9"/>
      <c r="AT327" s="9"/>
      <c r="AU327" s="6"/>
      <c r="AV327" s="6"/>
      <c r="AW327" s="7"/>
      <c r="AX327" s="7"/>
      <c r="AY327" s="6"/>
      <c r="AZ327" s="7"/>
      <c r="BA327" s="7"/>
      <c r="BB327" s="7"/>
      <c r="BC327" s="7"/>
      <c r="BD327" s="9"/>
    </row>
    <row r="328" spans="1:56" ht="30" customHeight="1" x14ac:dyDescent="0.25">
      <c r="A328" s="164"/>
      <c r="B328" s="157"/>
      <c r="C328" s="32"/>
      <c r="D328" s="32"/>
      <c r="E328" s="32"/>
      <c r="F328" s="32"/>
      <c r="G328" s="32"/>
      <c r="H328" s="63"/>
      <c r="I328" s="32"/>
      <c r="J328" s="32"/>
      <c r="K328" s="64"/>
      <c r="L328" s="65"/>
      <c r="M328" s="32"/>
      <c r="N328" s="64"/>
      <c r="O328" s="64"/>
      <c r="P328" s="32"/>
      <c r="Q328" s="32"/>
      <c r="R328" s="32"/>
      <c r="S328" s="65"/>
      <c r="T328" s="32"/>
      <c r="U328" s="9" t="s">
        <v>869</v>
      </c>
      <c r="V328" s="10">
        <v>42250</v>
      </c>
      <c r="W328" s="11">
        <v>11645</v>
      </c>
      <c r="X328" s="5" t="s">
        <v>1324</v>
      </c>
      <c r="Y328" s="38">
        <v>42252</v>
      </c>
      <c r="Z328" s="38">
        <v>42311</v>
      </c>
      <c r="AA328" s="1"/>
      <c r="AB328" s="1"/>
      <c r="AC328" s="8"/>
      <c r="AD328" s="8"/>
      <c r="AE328" s="65"/>
      <c r="AF328" s="65"/>
      <c r="AG328" s="65"/>
      <c r="AH328" s="65"/>
      <c r="AI328" s="3"/>
      <c r="AJ328" s="3"/>
      <c r="AK328" s="3"/>
      <c r="AL328" s="3"/>
      <c r="AM328" s="3"/>
      <c r="AN328" s="3"/>
      <c r="AO328" s="5"/>
      <c r="AP328" s="36"/>
      <c r="AQ328" s="5"/>
      <c r="AR328" s="3"/>
      <c r="AS328" s="9"/>
      <c r="AT328" s="9"/>
      <c r="AU328" s="6"/>
      <c r="AV328" s="6"/>
      <c r="AW328" s="7"/>
      <c r="AX328" s="7"/>
      <c r="AY328" s="6"/>
      <c r="AZ328" s="7"/>
      <c r="BA328" s="7"/>
      <c r="BB328" s="7"/>
      <c r="BC328" s="7"/>
      <c r="BD328" s="9"/>
    </row>
    <row r="329" spans="1:56" ht="30" customHeight="1" x14ac:dyDescent="0.25">
      <c r="A329" s="164"/>
      <c r="B329" s="157"/>
      <c r="C329" s="32"/>
      <c r="D329" s="32"/>
      <c r="E329" s="32"/>
      <c r="F329" s="32"/>
      <c r="G329" s="32"/>
      <c r="H329" s="63"/>
      <c r="I329" s="32"/>
      <c r="J329" s="32"/>
      <c r="K329" s="64"/>
      <c r="L329" s="65"/>
      <c r="M329" s="32"/>
      <c r="N329" s="64"/>
      <c r="O329" s="64"/>
      <c r="P329" s="32"/>
      <c r="Q329" s="32"/>
      <c r="R329" s="32"/>
      <c r="S329" s="65"/>
      <c r="T329" s="32"/>
      <c r="U329" s="9" t="s">
        <v>879</v>
      </c>
      <c r="V329" s="10">
        <v>42311</v>
      </c>
      <c r="W329" s="11">
        <v>11691</v>
      </c>
      <c r="X329" s="5" t="s">
        <v>1324</v>
      </c>
      <c r="Y329" s="38">
        <v>42312</v>
      </c>
      <c r="Z329" s="38">
        <v>42371</v>
      </c>
      <c r="AA329" s="1"/>
      <c r="AB329" s="1"/>
      <c r="AC329" s="8"/>
      <c r="AD329" s="8"/>
      <c r="AE329" s="65"/>
      <c r="AF329" s="65"/>
      <c r="AG329" s="65"/>
      <c r="AH329" s="65"/>
      <c r="AI329" s="3"/>
      <c r="AJ329" s="3"/>
      <c r="AK329" s="3"/>
      <c r="AL329" s="3"/>
      <c r="AM329" s="3"/>
      <c r="AN329" s="3"/>
      <c r="AO329" s="5"/>
      <c r="AP329" s="36"/>
      <c r="AQ329" s="5"/>
      <c r="AR329" s="3"/>
      <c r="AS329" s="9"/>
      <c r="AT329" s="9"/>
      <c r="AU329" s="6"/>
      <c r="AV329" s="6"/>
      <c r="AW329" s="7"/>
      <c r="AX329" s="7"/>
      <c r="AY329" s="6"/>
      <c r="AZ329" s="7"/>
      <c r="BA329" s="7"/>
      <c r="BB329" s="7"/>
      <c r="BC329" s="7"/>
      <c r="BD329" s="9"/>
    </row>
    <row r="330" spans="1:56" ht="30" customHeight="1" x14ac:dyDescent="0.25">
      <c r="A330" s="164"/>
      <c r="B330" s="157"/>
      <c r="C330" s="32"/>
      <c r="D330" s="32"/>
      <c r="E330" s="32"/>
      <c r="F330" s="32"/>
      <c r="G330" s="32"/>
      <c r="H330" s="63"/>
      <c r="I330" s="32"/>
      <c r="J330" s="32"/>
      <c r="K330" s="64"/>
      <c r="L330" s="65"/>
      <c r="M330" s="32"/>
      <c r="N330" s="64"/>
      <c r="O330" s="64"/>
      <c r="P330" s="32"/>
      <c r="Q330" s="32"/>
      <c r="R330" s="32"/>
      <c r="S330" s="65"/>
      <c r="T330" s="32"/>
      <c r="U330" s="9" t="s">
        <v>1007</v>
      </c>
      <c r="V330" s="10">
        <v>42367</v>
      </c>
      <c r="W330" s="11">
        <v>11721</v>
      </c>
      <c r="X330" s="5" t="s">
        <v>1187</v>
      </c>
      <c r="Y330" s="10">
        <v>42372</v>
      </c>
      <c r="Z330" s="10">
        <v>42431</v>
      </c>
      <c r="AA330" s="1"/>
      <c r="AB330" s="1"/>
      <c r="AC330" s="8"/>
      <c r="AD330" s="8"/>
      <c r="AE330" s="65"/>
      <c r="AF330" s="65"/>
      <c r="AG330" s="65"/>
      <c r="AH330" s="65"/>
      <c r="AI330" s="3"/>
      <c r="AJ330" s="3"/>
      <c r="AK330" s="3"/>
      <c r="AL330" s="3"/>
      <c r="AM330" s="3"/>
      <c r="AN330" s="3"/>
      <c r="AO330" s="5"/>
      <c r="AP330" s="36"/>
      <c r="AQ330" s="5"/>
      <c r="AR330" s="3"/>
      <c r="AS330" s="9"/>
      <c r="AT330" s="9"/>
      <c r="AU330" s="6"/>
      <c r="AV330" s="6"/>
      <c r="AW330" s="7"/>
      <c r="AX330" s="7"/>
      <c r="AY330" s="6"/>
      <c r="AZ330" s="7"/>
      <c r="BA330" s="7"/>
      <c r="BB330" s="7"/>
      <c r="BC330" s="7"/>
      <c r="BD330" s="9"/>
    </row>
    <row r="331" spans="1:56" ht="55.5" customHeight="1" x14ac:dyDescent="0.25">
      <c r="A331" s="164" t="s">
        <v>1922</v>
      </c>
      <c r="B331" s="157" t="s">
        <v>581</v>
      </c>
      <c r="C331" s="32" t="s">
        <v>524</v>
      </c>
      <c r="D331" s="32" t="s">
        <v>508</v>
      </c>
      <c r="E331" s="32" t="s">
        <v>287</v>
      </c>
      <c r="F331" s="32" t="s">
        <v>509</v>
      </c>
      <c r="G331" s="32" t="s">
        <v>632</v>
      </c>
      <c r="H331" s="32" t="s">
        <v>511</v>
      </c>
      <c r="I331" s="32" t="s">
        <v>499</v>
      </c>
      <c r="J331" s="32" t="s">
        <v>426</v>
      </c>
      <c r="K331" s="64">
        <v>42111</v>
      </c>
      <c r="L331" s="65">
        <v>949242.75</v>
      </c>
      <c r="M331" s="32" t="s">
        <v>1355</v>
      </c>
      <c r="N331" s="64">
        <v>42149</v>
      </c>
      <c r="O331" s="64">
        <v>42268</v>
      </c>
      <c r="P331" s="32" t="s">
        <v>19</v>
      </c>
      <c r="Q331" s="32" t="s">
        <v>514</v>
      </c>
      <c r="R331" s="32" t="s">
        <v>608</v>
      </c>
      <c r="S331" s="65">
        <v>41666.67</v>
      </c>
      <c r="T331" s="32" t="s">
        <v>516</v>
      </c>
      <c r="U331" s="5"/>
      <c r="V331" s="10"/>
      <c r="W331" s="11"/>
      <c r="X331" s="9"/>
      <c r="Y331" s="38"/>
      <c r="Z331" s="38"/>
      <c r="AA331" s="1">
        <f>AC331/L331</f>
        <v>0.26896269684440571</v>
      </c>
      <c r="AB331" s="1">
        <f>AD331/L331</f>
        <v>-0.1153398011204194</v>
      </c>
      <c r="AC331" s="8">
        <f>SUM(AC332:AC337)</f>
        <v>255310.89</v>
      </c>
      <c r="AD331" s="8">
        <f>SUM(AD332:AD339)</f>
        <v>-109485.47</v>
      </c>
      <c r="AE331" s="65">
        <f t="shared" ref="AE331:AE363" si="42">L331-AD331+AC331</f>
        <v>1314039.1099999999</v>
      </c>
      <c r="AF331" s="65">
        <v>631657.69999999995</v>
      </c>
      <c r="AG331" s="65">
        <v>587679.52</v>
      </c>
      <c r="AH331" s="65">
        <f t="shared" ref="AH331:AH368" si="43">AG331+AF331</f>
        <v>1219337.22</v>
      </c>
      <c r="AI331" s="3"/>
      <c r="AJ331" s="3"/>
      <c r="AK331" s="3"/>
      <c r="AL331" s="3"/>
      <c r="AM331" s="3"/>
      <c r="AN331" s="3"/>
      <c r="AO331" s="5"/>
      <c r="AP331" s="36"/>
      <c r="AQ331" s="5"/>
      <c r="AR331" s="3"/>
      <c r="AS331" s="9" t="s">
        <v>614</v>
      </c>
      <c r="AT331" s="9" t="s">
        <v>615</v>
      </c>
      <c r="AU331" s="6">
        <v>42149</v>
      </c>
      <c r="AV331" s="6">
        <v>42238</v>
      </c>
      <c r="AW331" s="7"/>
      <c r="AX331" s="7"/>
      <c r="AY331" s="6">
        <v>42149</v>
      </c>
      <c r="AZ331" s="7"/>
      <c r="BA331" s="7" t="s">
        <v>388</v>
      </c>
      <c r="BB331" s="7"/>
      <c r="BC331" s="7"/>
      <c r="BD331" s="9"/>
    </row>
    <row r="332" spans="1:56" ht="36.75" customHeight="1" x14ac:dyDescent="0.25">
      <c r="A332" s="164"/>
      <c r="B332" s="157"/>
      <c r="C332" s="32"/>
      <c r="D332" s="32"/>
      <c r="E332" s="32"/>
      <c r="F332" s="32"/>
      <c r="G332" s="32"/>
      <c r="H332" s="32"/>
      <c r="I332" s="32"/>
      <c r="J332" s="32"/>
      <c r="K332" s="64"/>
      <c r="L332" s="65"/>
      <c r="M332" s="32"/>
      <c r="N332" s="64"/>
      <c r="O332" s="64"/>
      <c r="P332" s="32"/>
      <c r="Q332" s="32"/>
      <c r="R332" s="32"/>
      <c r="S332" s="65"/>
      <c r="T332" s="32"/>
      <c r="U332" s="5" t="s">
        <v>810</v>
      </c>
      <c r="V332" s="10">
        <v>42201</v>
      </c>
      <c r="W332" s="46">
        <v>11612</v>
      </c>
      <c r="X332" s="45" t="s">
        <v>1190</v>
      </c>
      <c r="Y332" s="38"/>
      <c r="Z332" s="38"/>
      <c r="AA332" s="1"/>
      <c r="AB332" s="1"/>
      <c r="AC332" s="8">
        <v>86466.49</v>
      </c>
      <c r="AD332" s="8"/>
      <c r="AE332" s="65"/>
      <c r="AF332" s="65"/>
      <c r="AG332" s="65"/>
      <c r="AH332" s="65"/>
      <c r="AI332" s="3"/>
      <c r="AJ332" s="3"/>
      <c r="AK332" s="3"/>
      <c r="AL332" s="3"/>
      <c r="AM332" s="3"/>
      <c r="AN332" s="3"/>
      <c r="AO332" s="5"/>
      <c r="AP332" s="36"/>
      <c r="AQ332" s="5"/>
      <c r="AR332" s="3"/>
      <c r="AS332" s="9"/>
      <c r="AT332" s="9"/>
      <c r="AU332" s="6"/>
      <c r="AV332" s="6"/>
      <c r="AW332" s="7"/>
      <c r="AX332" s="7"/>
      <c r="AY332" s="6"/>
      <c r="AZ332" s="7"/>
      <c r="BA332" s="7"/>
      <c r="BB332" s="7"/>
      <c r="BC332" s="7"/>
      <c r="BD332" s="9"/>
    </row>
    <row r="333" spans="1:56" ht="36.75" customHeight="1" x14ac:dyDescent="0.25">
      <c r="A333" s="164"/>
      <c r="B333" s="157"/>
      <c r="C333" s="32"/>
      <c r="D333" s="32"/>
      <c r="E333" s="32"/>
      <c r="F333" s="32"/>
      <c r="G333" s="32"/>
      <c r="H333" s="32"/>
      <c r="I333" s="32"/>
      <c r="J333" s="32"/>
      <c r="K333" s="64"/>
      <c r="L333" s="65"/>
      <c r="M333" s="32"/>
      <c r="N333" s="64"/>
      <c r="O333" s="64"/>
      <c r="P333" s="32"/>
      <c r="Q333" s="32"/>
      <c r="R333" s="32"/>
      <c r="S333" s="65"/>
      <c r="T333" s="32"/>
      <c r="U333" s="5" t="s">
        <v>824</v>
      </c>
      <c r="V333" s="10">
        <v>42236</v>
      </c>
      <c r="W333" s="46">
        <v>11631</v>
      </c>
      <c r="X333" s="9" t="s">
        <v>1198</v>
      </c>
      <c r="Y333" s="38">
        <v>42269</v>
      </c>
      <c r="Z333" s="38">
        <v>42388</v>
      </c>
      <c r="AA333" s="1"/>
      <c r="AB333" s="1"/>
      <c r="AC333" s="8"/>
      <c r="AD333" s="8"/>
      <c r="AE333" s="65"/>
      <c r="AF333" s="65"/>
      <c r="AG333" s="65"/>
      <c r="AH333" s="65"/>
      <c r="AI333" s="3"/>
      <c r="AJ333" s="3"/>
      <c r="AK333" s="3"/>
      <c r="AL333" s="3"/>
      <c r="AM333" s="3"/>
      <c r="AN333" s="3"/>
      <c r="AO333" s="5"/>
      <c r="AP333" s="36"/>
      <c r="AQ333" s="5"/>
      <c r="AR333" s="3"/>
      <c r="AS333" s="9"/>
      <c r="AT333" s="9"/>
      <c r="AU333" s="6">
        <v>42239</v>
      </c>
      <c r="AV333" s="6">
        <v>42328</v>
      </c>
      <c r="AW333" s="7"/>
      <c r="AX333" s="7"/>
      <c r="AY333" s="6"/>
      <c r="AZ333" s="7"/>
      <c r="BA333" s="7"/>
      <c r="BB333" s="7"/>
      <c r="BC333" s="7"/>
      <c r="BD333" s="9"/>
    </row>
    <row r="334" spans="1:56" ht="36.75" customHeight="1" x14ac:dyDescent="0.25">
      <c r="A334" s="164"/>
      <c r="B334" s="157"/>
      <c r="C334" s="32"/>
      <c r="D334" s="32"/>
      <c r="E334" s="32"/>
      <c r="F334" s="32"/>
      <c r="G334" s="32"/>
      <c r="H334" s="32"/>
      <c r="I334" s="32"/>
      <c r="J334" s="32"/>
      <c r="K334" s="64"/>
      <c r="L334" s="65"/>
      <c r="M334" s="32"/>
      <c r="N334" s="64"/>
      <c r="O334" s="64"/>
      <c r="P334" s="32"/>
      <c r="Q334" s="32"/>
      <c r="R334" s="32"/>
      <c r="S334" s="65"/>
      <c r="T334" s="32"/>
      <c r="U334" s="5" t="s">
        <v>1008</v>
      </c>
      <c r="V334" s="10">
        <v>42328</v>
      </c>
      <c r="W334" s="46">
        <v>11689</v>
      </c>
      <c r="X334" s="9" t="s">
        <v>1198</v>
      </c>
      <c r="Y334" s="38"/>
      <c r="Z334" s="38"/>
      <c r="AA334" s="1"/>
      <c r="AB334" s="1"/>
      <c r="AC334" s="8"/>
      <c r="AD334" s="8"/>
      <c r="AE334" s="65"/>
      <c r="AF334" s="65"/>
      <c r="AG334" s="65"/>
      <c r="AH334" s="65"/>
      <c r="AI334" s="3"/>
      <c r="AJ334" s="3"/>
      <c r="AK334" s="3"/>
      <c r="AL334" s="3"/>
      <c r="AM334" s="3"/>
      <c r="AN334" s="3"/>
      <c r="AO334" s="5"/>
      <c r="AP334" s="36"/>
      <c r="AQ334" s="5"/>
      <c r="AR334" s="3"/>
      <c r="AS334" s="9"/>
      <c r="AT334" s="9"/>
      <c r="AU334" s="6">
        <v>42329</v>
      </c>
      <c r="AV334" s="6">
        <v>42368</v>
      </c>
      <c r="AW334" s="7"/>
      <c r="AX334" s="7"/>
      <c r="AY334" s="6"/>
      <c r="AZ334" s="7"/>
      <c r="BA334" s="7"/>
      <c r="BB334" s="7"/>
      <c r="BC334" s="7"/>
      <c r="BD334" s="9"/>
    </row>
    <row r="335" spans="1:56" ht="36.75" customHeight="1" x14ac:dyDescent="0.25">
      <c r="A335" s="164"/>
      <c r="B335" s="157"/>
      <c r="C335" s="32"/>
      <c r="D335" s="32"/>
      <c r="E335" s="32"/>
      <c r="F335" s="32"/>
      <c r="G335" s="32"/>
      <c r="H335" s="32"/>
      <c r="I335" s="32"/>
      <c r="J335" s="32"/>
      <c r="K335" s="64"/>
      <c r="L335" s="65"/>
      <c r="M335" s="32"/>
      <c r="N335" s="64"/>
      <c r="O335" s="64"/>
      <c r="P335" s="32"/>
      <c r="Q335" s="32"/>
      <c r="R335" s="32"/>
      <c r="S335" s="65"/>
      <c r="T335" s="32"/>
      <c r="U335" s="5" t="s">
        <v>1009</v>
      </c>
      <c r="V335" s="10">
        <v>42366</v>
      </c>
      <c r="W335" s="46">
        <v>11718</v>
      </c>
      <c r="X335" s="9" t="s">
        <v>1197</v>
      </c>
      <c r="Y335" s="38">
        <v>42389</v>
      </c>
      <c r="Z335" s="38">
        <v>42478</v>
      </c>
      <c r="AA335" s="1"/>
      <c r="AB335" s="1"/>
      <c r="AC335" s="8"/>
      <c r="AD335" s="8"/>
      <c r="AE335" s="65"/>
      <c r="AF335" s="65"/>
      <c r="AG335" s="65"/>
      <c r="AH335" s="65"/>
      <c r="AI335" s="3"/>
      <c r="AJ335" s="3"/>
      <c r="AK335" s="3"/>
      <c r="AL335" s="3"/>
      <c r="AM335" s="3"/>
      <c r="AN335" s="3"/>
      <c r="AO335" s="5"/>
      <c r="AP335" s="36"/>
      <c r="AQ335" s="5"/>
      <c r="AR335" s="3"/>
      <c r="AS335" s="9"/>
      <c r="AT335" s="9"/>
      <c r="AU335" s="6">
        <v>42368</v>
      </c>
      <c r="AV335" s="6">
        <v>42092</v>
      </c>
      <c r="AW335" s="7"/>
      <c r="AX335" s="7"/>
      <c r="AY335" s="6"/>
      <c r="AZ335" s="7"/>
      <c r="BA335" s="7"/>
      <c r="BB335" s="7"/>
      <c r="BC335" s="7"/>
      <c r="BD335" s="9"/>
    </row>
    <row r="336" spans="1:56" ht="36.75" customHeight="1" x14ac:dyDescent="0.25">
      <c r="A336" s="164"/>
      <c r="B336" s="157"/>
      <c r="C336" s="32"/>
      <c r="D336" s="32"/>
      <c r="E336" s="32"/>
      <c r="F336" s="32"/>
      <c r="G336" s="32"/>
      <c r="H336" s="32"/>
      <c r="I336" s="32"/>
      <c r="J336" s="32"/>
      <c r="K336" s="64"/>
      <c r="L336" s="65"/>
      <c r="M336" s="32"/>
      <c r="N336" s="64"/>
      <c r="O336" s="64"/>
      <c r="P336" s="32"/>
      <c r="Q336" s="32"/>
      <c r="R336" s="32"/>
      <c r="S336" s="65"/>
      <c r="T336" s="32"/>
      <c r="U336" s="5" t="s">
        <v>1010</v>
      </c>
      <c r="V336" s="10">
        <v>42452</v>
      </c>
      <c r="W336" s="46">
        <v>11769</v>
      </c>
      <c r="X336" s="9" t="s">
        <v>1197</v>
      </c>
      <c r="Y336" s="38"/>
      <c r="Z336" s="38"/>
      <c r="AA336" s="1"/>
      <c r="AB336" s="1"/>
      <c r="AC336" s="68">
        <v>168844.4</v>
      </c>
      <c r="AD336" s="8"/>
      <c r="AE336" s="65"/>
      <c r="AF336" s="65"/>
      <c r="AG336" s="65"/>
      <c r="AH336" s="65"/>
      <c r="AI336" s="3"/>
      <c r="AJ336" s="3"/>
      <c r="AK336" s="3"/>
      <c r="AL336" s="3"/>
      <c r="AM336" s="3"/>
      <c r="AN336" s="3"/>
      <c r="AO336" s="5"/>
      <c r="AP336" s="36"/>
      <c r="AQ336" s="5"/>
      <c r="AR336" s="3"/>
      <c r="AS336" s="9"/>
      <c r="AT336" s="9"/>
      <c r="AU336" s="6"/>
      <c r="AV336" s="6"/>
      <c r="AW336" s="7"/>
      <c r="AX336" s="7"/>
      <c r="AY336" s="6"/>
      <c r="AZ336" s="7"/>
      <c r="BA336" s="7"/>
      <c r="BB336" s="7"/>
      <c r="BC336" s="7"/>
      <c r="BD336" s="9"/>
    </row>
    <row r="337" spans="1:56" ht="36.75" customHeight="1" x14ac:dyDescent="0.25">
      <c r="A337" s="164"/>
      <c r="B337" s="157"/>
      <c r="C337" s="32"/>
      <c r="D337" s="32"/>
      <c r="E337" s="32"/>
      <c r="F337" s="32"/>
      <c r="G337" s="32"/>
      <c r="H337" s="32"/>
      <c r="I337" s="32"/>
      <c r="J337" s="32"/>
      <c r="K337" s="64"/>
      <c r="L337" s="65"/>
      <c r="M337" s="32"/>
      <c r="N337" s="64"/>
      <c r="O337" s="64"/>
      <c r="P337" s="32"/>
      <c r="Q337" s="32"/>
      <c r="R337" s="32"/>
      <c r="S337" s="65"/>
      <c r="T337" s="32"/>
      <c r="U337" s="5" t="s">
        <v>1083</v>
      </c>
      <c r="V337" s="10">
        <v>42457</v>
      </c>
      <c r="W337" s="46" t="s">
        <v>1180</v>
      </c>
      <c r="X337" s="9" t="s">
        <v>1198</v>
      </c>
      <c r="Y337" s="38">
        <v>42479</v>
      </c>
      <c r="Z337" s="38">
        <v>42538</v>
      </c>
      <c r="AA337" s="1"/>
      <c r="AB337" s="1"/>
      <c r="AC337" s="8"/>
      <c r="AD337" s="8"/>
      <c r="AE337" s="65"/>
      <c r="AF337" s="65"/>
      <c r="AG337" s="65"/>
      <c r="AH337" s="65"/>
      <c r="AI337" s="3"/>
      <c r="AJ337" s="3"/>
      <c r="AK337" s="3"/>
      <c r="AL337" s="3"/>
      <c r="AM337" s="3"/>
      <c r="AN337" s="3"/>
      <c r="AO337" s="5"/>
      <c r="AP337" s="36"/>
      <c r="AQ337" s="5"/>
      <c r="AR337" s="3"/>
      <c r="AS337" s="9"/>
      <c r="AT337" s="9"/>
      <c r="AU337" s="6">
        <v>42459</v>
      </c>
      <c r="AV337" s="6">
        <v>42518</v>
      </c>
      <c r="AW337" s="7"/>
      <c r="AX337" s="7"/>
      <c r="AY337" s="6"/>
      <c r="AZ337" s="7"/>
      <c r="BA337" s="7"/>
      <c r="BB337" s="7"/>
      <c r="BC337" s="7"/>
      <c r="BD337" s="9"/>
    </row>
    <row r="338" spans="1:56" ht="36.75" customHeight="1" x14ac:dyDescent="0.25">
      <c r="A338" s="164"/>
      <c r="B338" s="157"/>
      <c r="C338" s="32"/>
      <c r="D338" s="32"/>
      <c r="E338" s="32"/>
      <c r="F338" s="32"/>
      <c r="G338" s="32"/>
      <c r="H338" s="32"/>
      <c r="I338" s="32"/>
      <c r="J338" s="32"/>
      <c r="K338" s="64"/>
      <c r="L338" s="65"/>
      <c r="M338" s="32"/>
      <c r="N338" s="64"/>
      <c r="O338" s="64"/>
      <c r="P338" s="32"/>
      <c r="Q338" s="32"/>
      <c r="R338" s="32"/>
      <c r="S338" s="65"/>
      <c r="T338" s="32"/>
      <c r="U338" s="5" t="s">
        <v>1493</v>
      </c>
      <c r="V338" s="10">
        <v>42493</v>
      </c>
      <c r="W338" s="46"/>
      <c r="X338" s="41" t="s">
        <v>1701</v>
      </c>
      <c r="Y338" s="38"/>
      <c r="Z338" s="38"/>
      <c r="AA338" s="1"/>
      <c r="AB338" s="1"/>
      <c r="AC338" s="8">
        <v>152803.74</v>
      </c>
      <c r="AD338" s="8"/>
      <c r="AE338" s="65"/>
      <c r="AF338" s="65"/>
      <c r="AG338" s="65"/>
      <c r="AH338" s="65"/>
      <c r="AI338" s="3"/>
      <c r="AJ338" s="3"/>
      <c r="AK338" s="3"/>
      <c r="AL338" s="3"/>
      <c r="AM338" s="3"/>
      <c r="AN338" s="3"/>
      <c r="AO338" s="5"/>
      <c r="AP338" s="36"/>
      <c r="AQ338" s="5"/>
      <c r="AR338" s="3"/>
      <c r="AS338" s="9"/>
      <c r="AT338" s="9"/>
      <c r="AU338" s="6"/>
      <c r="AV338" s="6"/>
      <c r="AW338" s="7"/>
      <c r="AX338" s="7"/>
      <c r="AY338" s="6"/>
      <c r="AZ338" s="7"/>
      <c r="BA338" s="7"/>
      <c r="BB338" s="7"/>
      <c r="BC338" s="7"/>
      <c r="BD338" s="9"/>
    </row>
    <row r="339" spans="1:56" ht="36.75" customHeight="1" x14ac:dyDescent="0.25">
      <c r="A339" s="164"/>
      <c r="B339" s="157"/>
      <c r="C339" s="32"/>
      <c r="D339" s="32"/>
      <c r="E339" s="32"/>
      <c r="F339" s="32"/>
      <c r="G339" s="32"/>
      <c r="H339" s="32"/>
      <c r="I339" s="32"/>
      <c r="J339" s="32"/>
      <c r="K339" s="64"/>
      <c r="L339" s="65"/>
      <c r="M339" s="32"/>
      <c r="N339" s="64"/>
      <c r="O339" s="64"/>
      <c r="P339" s="32"/>
      <c r="Q339" s="32"/>
      <c r="R339" s="32"/>
      <c r="S339" s="65"/>
      <c r="T339" s="32"/>
      <c r="U339" s="5" t="s">
        <v>1563</v>
      </c>
      <c r="V339" s="10">
        <v>42536</v>
      </c>
      <c r="W339" s="46">
        <v>11750</v>
      </c>
      <c r="X339" s="9" t="s">
        <v>1197</v>
      </c>
      <c r="Y339" s="38"/>
      <c r="Z339" s="38"/>
      <c r="AA339" s="1"/>
      <c r="AB339" s="1"/>
      <c r="AC339" s="8"/>
      <c r="AD339" s="8">
        <v>-109485.47</v>
      </c>
      <c r="AE339" s="65"/>
      <c r="AF339" s="65"/>
      <c r="AG339" s="65"/>
      <c r="AH339" s="65"/>
      <c r="AI339" s="3"/>
      <c r="AJ339" s="3"/>
      <c r="AK339" s="3"/>
      <c r="AL339" s="3"/>
      <c r="AM339" s="3"/>
      <c r="AN339" s="3"/>
      <c r="AO339" s="5"/>
      <c r="AP339" s="36"/>
      <c r="AQ339" s="5"/>
      <c r="AR339" s="3"/>
      <c r="AS339" s="9"/>
      <c r="AT339" s="9"/>
      <c r="AU339" s="6"/>
      <c r="AV339" s="6"/>
      <c r="AW339" s="7"/>
      <c r="AX339" s="7"/>
      <c r="AY339" s="6"/>
      <c r="AZ339" s="7"/>
      <c r="BA339" s="7"/>
      <c r="BB339" s="7"/>
      <c r="BC339" s="7"/>
      <c r="BD339" s="9"/>
    </row>
    <row r="340" spans="1:56" ht="55.5" customHeight="1" x14ac:dyDescent="0.25">
      <c r="A340" s="164" t="s">
        <v>1923</v>
      </c>
      <c r="B340" s="157" t="s">
        <v>582</v>
      </c>
      <c r="C340" s="32" t="s">
        <v>154</v>
      </c>
      <c r="D340" s="32" t="s">
        <v>508</v>
      </c>
      <c r="E340" s="32" t="s">
        <v>287</v>
      </c>
      <c r="F340" s="32" t="s">
        <v>510</v>
      </c>
      <c r="G340" s="32" t="s">
        <v>633</v>
      </c>
      <c r="H340" s="32" t="s">
        <v>512</v>
      </c>
      <c r="I340" s="32" t="s">
        <v>72</v>
      </c>
      <c r="J340" s="32" t="s">
        <v>438</v>
      </c>
      <c r="K340" s="64">
        <v>42114</v>
      </c>
      <c r="L340" s="65">
        <v>5338791.93</v>
      </c>
      <c r="M340" s="32" t="s">
        <v>1363</v>
      </c>
      <c r="N340" s="64">
        <v>42150</v>
      </c>
      <c r="O340" s="64">
        <v>42389</v>
      </c>
      <c r="P340" s="32" t="s">
        <v>19</v>
      </c>
      <c r="Q340" s="32" t="s">
        <v>515</v>
      </c>
      <c r="R340" s="32" t="s">
        <v>609</v>
      </c>
      <c r="S340" s="65">
        <v>875888.48</v>
      </c>
      <c r="T340" s="32" t="s">
        <v>516</v>
      </c>
      <c r="U340" s="5"/>
      <c r="V340" s="10"/>
      <c r="W340" s="11"/>
      <c r="X340" s="9"/>
      <c r="Y340" s="38"/>
      <c r="Z340" s="38"/>
      <c r="AA340" s="1">
        <f>AC340/L340</f>
        <v>2.7053191413661255E-2</v>
      </c>
      <c r="AB340" s="1">
        <f>AD340/L340</f>
        <v>0</v>
      </c>
      <c r="AC340" s="8">
        <f>SUM(AC341:AC344)</f>
        <v>144431.35999999999</v>
      </c>
      <c r="AD340" s="8">
        <f>SUM(AD341:AD344)</f>
        <v>0</v>
      </c>
      <c r="AE340" s="65">
        <f t="shared" si="42"/>
        <v>5483223.29</v>
      </c>
      <c r="AF340" s="65">
        <v>382138.09</v>
      </c>
      <c r="AG340" s="65">
        <v>524809.6</v>
      </c>
      <c r="AH340" s="65">
        <f t="shared" si="43"/>
        <v>906947.69</v>
      </c>
      <c r="AI340" s="3"/>
      <c r="AJ340" s="3"/>
      <c r="AK340" s="3"/>
      <c r="AL340" s="3"/>
      <c r="AM340" s="3"/>
      <c r="AN340" s="3"/>
      <c r="AO340" s="5"/>
      <c r="AP340" s="36"/>
      <c r="AQ340" s="5"/>
      <c r="AR340" s="3"/>
      <c r="AS340" s="9" t="s">
        <v>614</v>
      </c>
      <c r="AT340" s="9" t="s">
        <v>615</v>
      </c>
      <c r="AU340" s="6">
        <v>42150</v>
      </c>
      <c r="AV340" s="6">
        <v>42359</v>
      </c>
      <c r="AW340" s="7"/>
      <c r="AX340" s="7"/>
      <c r="AY340" s="6">
        <v>42150</v>
      </c>
      <c r="AZ340" s="7"/>
      <c r="BA340" s="7" t="s">
        <v>388</v>
      </c>
      <c r="BB340" s="7"/>
      <c r="BC340" s="7"/>
      <c r="BD340" s="9"/>
    </row>
    <row r="341" spans="1:56" ht="55.5" customHeight="1" x14ac:dyDescent="0.25">
      <c r="A341" s="164"/>
      <c r="B341" s="157"/>
      <c r="C341" s="32"/>
      <c r="D341" s="32"/>
      <c r="E341" s="32"/>
      <c r="F341" s="32"/>
      <c r="G341" s="32"/>
      <c r="H341" s="32"/>
      <c r="I341" s="32"/>
      <c r="J341" s="32"/>
      <c r="K341" s="64"/>
      <c r="L341" s="65"/>
      <c r="M341" s="32"/>
      <c r="N341" s="64"/>
      <c r="O341" s="64"/>
      <c r="P341" s="32"/>
      <c r="Q341" s="32"/>
      <c r="R341" s="32"/>
      <c r="S341" s="65"/>
      <c r="T341" s="32"/>
      <c r="U341" s="5" t="s">
        <v>941</v>
      </c>
      <c r="V341" s="10" t="s">
        <v>942</v>
      </c>
      <c r="W341" s="11">
        <v>11713</v>
      </c>
      <c r="X341" s="9" t="s">
        <v>1198</v>
      </c>
      <c r="Y341" s="38">
        <v>42390</v>
      </c>
      <c r="Z341" s="38">
        <v>42479</v>
      </c>
      <c r="AA341" s="1"/>
      <c r="AB341" s="1"/>
      <c r="AC341" s="8"/>
      <c r="AD341" s="8"/>
      <c r="AE341" s="65"/>
      <c r="AF341" s="65"/>
      <c r="AG341" s="65"/>
      <c r="AH341" s="65"/>
      <c r="AI341" s="3"/>
      <c r="AJ341" s="3"/>
      <c r="AK341" s="3"/>
      <c r="AL341" s="3"/>
      <c r="AM341" s="3"/>
      <c r="AN341" s="3"/>
      <c r="AO341" s="5"/>
      <c r="AP341" s="36"/>
      <c r="AQ341" s="5"/>
      <c r="AR341" s="3"/>
      <c r="AS341" s="9"/>
      <c r="AT341" s="9"/>
      <c r="AU341" s="6">
        <v>42360</v>
      </c>
      <c r="AV341" s="6">
        <v>42479</v>
      </c>
      <c r="AW341" s="7"/>
      <c r="AX341" s="7"/>
      <c r="AY341" s="6"/>
      <c r="AZ341" s="7"/>
      <c r="BA341" s="7"/>
      <c r="BB341" s="7"/>
      <c r="BC341" s="7"/>
      <c r="BD341" s="9"/>
    </row>
    <row r="342" spans="1:56" ht="55.5" customHeight="1" x14ac:dyDescent="0.25">
      <c r="A342" s="164"/>
      <c r="B342" s="157"/>
      <c r="C342" s="32"/>
      <c r="D342" s="32"/>
      <c r="E342" s="32"/>
      <c r="F342" s="32"/>
      <c r="G342" s="32"/>
      <c r="H342" s="32"/>
      <c r="I342" s="32"/>
      <c r="J342" s="32"/>
      <c r="K342" s="64"/>
      <c r="L342" s="65"/>
      <c r="M342" s="32"/>
      <c r="N342" s="64"/>
      <c r="O342" s="64"/>
      <c r="P342" s="32"/>
      <c r="Q342" s="32"/>
      <c r="R342" s="32"/>
      <c r="S342" s="65"/>
      <c r="T342" s="32"/>
      <c r="U342" s="5" t="s">
        <v>1403</v>
      </c>
      <c r="V342" s="10">
        <v>42475</v>
      </c>
      <c r="W342" s="11" t="s">
        <v>1420</v>
      </c>
      <c r="X342" s="9" t="s">
        <v>1202</v>
      </c>
      <c r="Y342" s="38">
        <v>42480</v>
      </c>
      <c r="Z342" s="38">
        <v>42600</v>
      </c>
      <c r="AA342" s="1"/>
      <c r="AB342" s="1"/>
      <c r="AC342" s="8"/>
      <c r="AD342" s="8"/>
      <c r="AE342" s="65"/>
      <c r="AF342" s="65"/>
      <c r="AG342" s="65"/>
      <c r="AH342" s="65"/>
      <c r="AI342" s="3"/>
      <c r="AJ342" s="3"/>
      <c r="AK342" s="3"/>
      <c r="AL342" s="3"/>
      <c r="AM342" s="3"/>
      <c r="AN342" s="3"/>
      <c r="AO342" s="5"/>
      <c r="AP342" s="36"/>
      <c r="AQ342" s="5"/>
      <c r="AR342" s="3"/>
      <c r="AS342" s="9"/>
      <c r="AT342" s="9"/>
      <c r="AU342" s="6">
        <v>42480</v>
      </c>
      <c r="AV342" s="6">
        <v>42600</v>
      </c>
      <c r="AW342" s="7"/>
      <c r="AX342" s="7"/>
      <c r="AY342" s="6"/>
      <c r="AZ342" s="7"/>
      <c r="BA342" s="7"/>
      <c r="BB342" s="7"/>
      <c r="BC342" s="7"/>
      <c r="BD342" s="9"/>
    </row>
    <row r="343" spans="1:56" ht="55.5" customHeight="1" x14ac:dyDescent="0.25">
      <c r="A343" s="164"/>
      <c r="B343" s="157"/>
      <c r="C343" s="32"/>
      <c r="D343" s="32"/>
      <c r="E343" s="32"/>
      <c r="F343" s="32"/>
      <c r="G343" s="32"/>
      <c r="H343" s="32"/>
      <c r="I343" s="32"/>
      <c r="J343" s="32"/>
      <c r="K343" s="64"/>
      <c r="L343" s="65"/>
      <c r="M343" s="32"/>
      <c r="N343" s="64"/>
      <c r="O343" s="64"/>
      <c r="P343" s="32"/>
      <c r="Q343" s="32"/>
      <c r="R343" s="32"/>
      <c r="S343" s="65"/>
      <c r="T343" s="32"/>
      <c r="U343" s="5" t="s">
        <v>1784</v>
      </c>
      <c r="V343" s="10">
        <v>42534</v>
      </c>
      <c r="W343" s="11">
        <v>11831</v>
      </c>
      <c r="X343" s="9" t="s">
        <v>1197</v>
      </c>
      <c r="Y343" s="59"/>
      <c r="Z343" s="59"/>
      <c r="AA343" s="60"/>
      <c r="AB343" s="60"/>
      <c r="AC343" s="61">
        <v>144431.35999999999</v>
      </c>
      <c r="AD343" s="61"/>
      <c r="AE343" s="65"/>
      <c r="AF343" s="65"/>
      <c r="AG343" s="65"/>
      <c r="AH343" s="65"/>
      <c r="AI343" s="3"/>
      <c r="AJ343" s="3"/>
      <c r="AK343" s="3"/>
      <c r="AL343" s="3"/>
      <c r="AM343" s="3"/>
      <c r="AN343" s="3"/>
      <c r="AO343" s="5"/>
      <c r="AP343" s="36"/>
      <c r="AQ343" s="5"/>
      <c r="AR343" s="3"/>
      <c r="AS343" s="9"/>
      <c r="AT343" s="9"/>
      <c r="AU343" s="6"/>
      <c r="AV343" s="6"/>
      <c r="AW343" s="7"/>
      <c r="AX343" s="7"/>
      <c r="AY343" s="6"/>
      <c r="AZ343" s="7"/>
      <c r="BA343" s="7"/>
      <c r="BB343" s="7"/>
      <c r="BC343" s="7"/>
      <c r="BD343" s="9"/>
    </row>
    <row r="344" spans="1:56" ht="55.5" customHeight="1" x14ac:dyDescent="0.25">
      <c r="A344" s="164"/>
      <c r="B344" s="157"/>
      <c r="C344" s="32"/>
      <c r="D344" s="32"/>
      <c r="E344" s="32"/>
      <c r="F344" s="32"/>
      <c r="G344" s="32"/>
      <c r="H344" s="32"/>
      <c r="I344" s="32"/>
      <c r="J344" s="32"/>
      <c r="K344" s="64"/>
      <c r="L344" s="65"/>
      <c r="M344" s="32"/>
      <c r="N344" s="64"/>
      <c r="O344" s="64"/>
      <c r="P344" s="32"/>
      <c r="Q344" s="32"/>
      <c r="R344" s="32"/>
      <c r="S344" s="65"/>
      <c r="T344" s="32"/>
      <c r="U344" s="5" t="s">
        <v>1785</v>
      </c>
      <c r="V344" s="10">
        <v>42599</v>
      </c>
      <c r="W344" s="11">
        <v>11874</v>
      </c>
      <c r="X344" s="41" t="s">
        <v>1757</v>
      </c>
      <c r="Y344" s="38">
        <v>42601</v>
      </c>
      <c r="Z344" s="38">
        <v>42353</v>
      </c>
      <c r="AA344" s="1"/>
      <c r="AB344" s="1"/>
      <c r="AC344" s="8"/>
      <c r="AD344" s="8"/>
      <c r="AE344" s="65"/>
      <c r="AF344" s="65"/>
      <c r="AG344" s="65"/>
      <c r="AH344" s="65"/>
      <c r="AI344" s="3"/>
      <c r="AJ344" s="3"/>
      <c r="AK344" s="3"/>
      <c r="AL344" s="3"/>
      <c r="AM344" s="3"/>
      <c r="AN344" s="3"/>
      <c r="AO344" s="5"/>
      <c r="AP344" s="36"/>
      <c r="AQ344" s="5"/>
      <c r="AR344" s="3"/>
      <c r="AS344" s="9"/>
      <c r="AT344" s="9"/>
      <c r="AU344" s="6">
        <v>42601</v>
      </c>
      <c r="AV344" s="6">
        <v>42719</v>
      </c>
      <c r="AW344" s="7"/>
      <c r="AX344" s="7"/>
      <c r="AY344" s="6"/>
      <c r="AZ344" s="7"/>
      <c r="BA344" s="7"/>
      <c r="BB344" s="7"/>
      <c r="BC344" s="7"/>
      <c r="BD344" s="9"/>
    </row>
    <row r="345" spans="1:56" ht="55.5" customHeight="1" x14ac:dyDescent="0.25">
      <c r="A345" s="164" t="s">
        <v>1924</v>
      </c>
      <c r="B345" s="157" t="s">
        <v>616</v>
      </c>
      <c r="C345" s="32" t="s">
        <v>634</v>
      </c>
      <c r="D345" s="32" t="s">
        <v>508</v>
      </c>
      <c r="E345" s="32" t="s">
        <v>287</v>
      </c>
      <c r="F345" s="32" t="s">
        <v>617</v>
      </c>
      <c r="G345" s="32" t="s">
        <v>634</v>
      </c>
      <c r="H345" s="63" t="s">
        <v>618</v>
      </c>
      <c r="I345" s="32" t="s">
        <v>619</v>
      </c>
      <c r="J345" s="32" t="s">
        <v>663</v>
      </c>
      <c r="K345" s="64">
        <v>42116</v>
      </c>
      <c r="L345" s="65">
        <v>322467.3</v>
      </c>
      <c r="M345" s="32" t="s">
        <v>620</v>
      </c>
      <c r="N345" s="64">
        <v>42149</v>
      </c>
      <c r="O345" s="64">
        <v>42265</v>
      </c>
      <c r="P345" s="32" t="s">
        <v>513</v>
      </c>
      <c r="Q345" s="32"/>
      <c r="R345" s="32"/>
      <c r="S345" s="65"/>
      <c r="T345" s="32" t="s">
        <v>517</v>
      </c>
      <c r="U345" s="5"/>
      <c r="V345" s="10"/>
      <c r="W345" s="11"/>
      <c r="X345" s="9"/>
      <c r="Y345" s="38"/>
      <c r="Z345" s="38"/>
      <c r="AA345" s="1">
        <v>0</v>
      </c>
      <c r="AB345" s="1">
        <v>0</v>
      </c>
      <c r="AC345" s="8"/>
      <c r="AD345" s="8"/>
      <c r="AE345" s="65">
        <f t="shared" si="42"/>
        <v>322467.3</v>
      </c>
      <c r="AF345" s="65">
        <v>111793.46</v>
      </c>
      <c r="AG345" s="65">
        <v>62314.42</v>
      </c>
      <c r="AH345" s="65">
        <f t="shared" si="43"/>
        <v>174107.88</v>
      </c>
      <c r="AI345" s="3"/>
      <c r="AJ345" s="3"/>
      <c r="AK345" s="3"/>
      <c r="AL345" s="3"/>
      <c r="AM345" s="3"/>
      <c r="AN345" s="3"/>
      <c r="AO345" s="5"/>
      <c r="AP345" s="36"/>
      <c r="AQ345" s="5"/>
      <c r="AR345" s="3"/>
      <c r="AS345" s="9" t="s">
        <v>614</v>
      </c>
      <c r="AT345" s="9" t="s">
        <v>615</v>
      </c>
      <c r="AU345" s="6">
        <v>42116</v>
      </c>
      <c r="AV345" s="6">
        <v>42235</v>
      </c>
      <c r="AW345" s="7"/>
      <c r="AX345" s="7"/>
      <c r="AY345" s="6">
        <v>42116</v>
      </c>
      <c r="AZ345" s="7"/>
      <c r="BA345" s="7" t="s">
        <v>388</v>
      </c>
      <c r="BB345" s="6">
        <v>42268</v>
      </c>
      <c r="BC345" s="7"/>
      <c r="BD345" s="31" t="s">
        <v>1584</v>
      </c>
    </row>
    <row r="346" spans="1:56" ht="55.5" customHeight="1" x14ac:dyDescent="0.25">
      <c r="A346" s="164"/>
      <c r="B346" s="157"/>
      <c r="C346" s="32"/>
      <c r="D346" s="32"/>
      <c r="E346" s="32"/>
      <c r="F346" s="32"/>
      <c r="G346" s="32"/>
      <c r="H346" s="63"/>
      <c r="I346" s="32"/>
      <c r="J346" s="32"/>
      <c r="K346" s="64"/>
      <c r="L346" s="65"/>
      <c r="M346" s="32"/>
      <c r="N346" s="64"/>
      <c r="O346" s="64"/>
      <c r="P346" s="32"/>
      <c r="Q346" s="32"/>
      <c r="R346" s="32"/>
      <c r="S346" s="65"/>
      <c r="T346" s="32"/>
      <c r="U346" s="5" t="s">
        <v>838</v>
      </c>
      <c r="V346" s="10">
        <v>42230</v>
      </c>
      <c r="W346" s="11">
        <v>11633</v>
      </c>
      <c r="X346" s="41" t="s">
        <v>1199</v>
      </c>
      <c r="Y346" s="38">
        <v>42266</v>
      </c>
      <c r="Z346" s="38">
        <v>42385</v>
      </c>
      <c r="AA346" s="1"/>
      <c r="AB346" s="1"/>
      <c r="AC346" s="8"/>
      <c r="AD346" s="8"/>
      <c r="AE346" s="65"/>
      <c r="AF346" s="65"/>
      <c r="AG346" s="65"/>
      <c r="AH346" s="65"/>
      <c r="AI346" s="3"/>
      <c r="AJ346" s="3"/>
      <c r="AK346" s="3"/>
      <c r="AL346" s="3"/>
      <c r="AM346" s="3"/>
      <c r="AN346" s="3"/>
      <c r="AO346" s="5"/>
      <c r="AP346" s="36"/>
      <c r="AQ346" s="5"/>
      <c r="AR346" s="3"/>
      <c r="AS346" s="9"/>
      <c r="AT346" s="9"/>
      <c r="AU346" s="6">
        <v>42236</v>
      </c>
      <c r="AV346" s="6">
        <v>42355</v>
      </c>
      <c r="AW346" s="7"/>
      <c r="AX346" s="7"/>
      <c r="AY346" s="6"/>
      <c r="AZ346" s="7"/>
      <c r="BA346" s="7"/>
      <c r="BB346" s="7"/>
      <c r="BC346" s="7"/>
      <c r="BD346" s="31"/>
    </row>
    <row r="347" spans="1:56" ht="55.5" customHeight="1" x14ac:dyDescent="0.25">
      <c r="A347" s="164"/>
      <c r="B347" s="157"/>
      <c r="C347" s="32"/>
      <c r="D347" s="32"/>
      <c r="E347" s="32"/>
      <c r="F347" s="32"/>
      <c r="G347" s="32"/>
      <c r="H347" s="63"/>
      <c r="I347" s="32"/>
      <c r="J347" s="32"/>
      <c r="K347" s="64"/>
      <c r="L347" s="65"/>
      <c r="M347" s="32"/>
      <c r="N347" s="64"/>
      <c r="O347" s="64"/>
      <c r="P347" s="32"/>
      <c r="Q347" s="32"/>
      <c r="R347" s="32"/>
      <c r="S347" s="65"/>
      <c r="T347" s="32"/>
      <c r="U347" s="5" t="s">
        <v>1011</v>
      </c>
      <c r="V347" s="10">
        <v>42384</v>
      </c>
      <c r="W347" s="11">
        <v>11750</v>
      </c>
      <c r="X347" s="41" t="s">
        <v>1199</v>
      </c>
      <c r="Y347" s="38">
        <v>42386</v>
      </c>
      <c r="Z347" s="38">
        <v>42505</v>
      </c>
      <c r="AA347" s="1"/>
      <c r="AB347" s="1"/>
      <c r="AC347" s="8"/>
      <c r="AD347" s="8"/>
      <c r="AE347" s="65"/>
      <c r="AF347" s="65"/>
      <c r="AG347" s="65"/>
      <c r="AH347" s="65"/>
      <c r="AI347" s="3"/>
      <c r="AJ347" s="3"/>
      <c r="AK347" s="3"/>
      <c r="AL347" s="3"/>
      <c r="AM347" s="3"/>
      <c r="AN347" s="3"/>
      <c r="AO347" s="5"/>
      <c r="AP347" s="36"/>
      <c r="AQ347" s="5"/>
      <c r="AR347" s="3"/>
      <c r="AS347" s="9"/>
      <c r="AT347" s="9"/>
      <c r="AU347" s="6"/>
      <c r="AV347" s="6"/>
      <c r="AW347" s="7"/>
      <c r="AX347" s="7"/>
      <c r="AY347" s="6"/>
      <c r="AZ347" s="7"/>
      <c r="BA347" s="7"/>
      <c r="BB347" s="7"/>
      <c r="BC347" s="7"/>
      <c r="BD347" s="31"/>
    </row>
    <row r="348" spans="1:56" ht="55.5" customHeight="1" x14ac:dyDescent="0.25">
      <c r="A348" s="164" t="s">
        <v>1925</v>
      </c>
      <c r="B348" s="157" t="s">
        <v>696</v>
      </c>
      <c r="C348" s="32" t="s">
        <v>1612</v>
      </c>
      <c r="D348" s="32" t="s">
        <v>508</v>
      </c>
      <c r="E348" s="32" t="s">
        <v>287</v>
      </c>
      <c r="F348" s="32" t="s">
        <v>695</v>
      </c>
      <c r="G348" s="32" t="s">
        <v>699</v>
      </c>
      <c r="H348" s="32" t="s">
        <v>698</v>
      </c>
      <c r="I348" s="32" t="s">
        <v>697</v>
      </c>
      <c r="J348" s="32" t="s">
        <v>700</v>
      </c>
      <c r="K348" s="64">
        <v>42138</v>
      </c>
      <c r="L348" s="65">
        <v>1247002.02</v>
      </c>
      <c r="M348" s="32" t="s">
        <v>701</v>
      </c>
      <c r="N348" s="64">
        <v>42142</v>
      </c>
      <c r="O348" s="64">
        <v>42471</v>
      </c>
      <c r="P348" s="32" t="s">
        <v>513</v>
      </c>
      <c r="Q348" s="32"/>
      <c r="R348" s="32"/>
      <c r="S348" s="65"/>
      <c r="T348" s="32" t="s">
        <v>516</v>
      </c>
      <c r="U348" s="5"/>
      <c r="V348" s="10"/>
      <c r="W348" s="11"/>
      <c r="X348" s="9"/>
      <c r="Y348" s="38"/>
      <c r="Z348" s="38"/>
      <c r="AA348" s="1">
        <v>0</v>
      </c>
      <c r="AB348" s="1">
        <v>0</v>
      </c>
      <c r="AC348" s="8"/>
      <c r="AD348" s="8"/>
      <c r="AE348" s="65">
        <f t="shared" si="42"/>
        <v>1247002.02</v>
      </c>
      <c r="AF348" s="65">
        <v>728294.94</v>
      </c>
      <c r="AG348" s="65">
        <v>36656.269999999997</v>
      </c>
      <c r="AH348" s="65">
        <f t="shared" si="43"/>
        <v>764951.21</v>
      </c>
      <c r="AI348" s="3"/>
      <c r="AJ348" s="3"/>
      <c r="AK348" s="3"/>
      <c r="AL348" s="3"/>
      <c r="AM348" s="3"/>
      <c r="AN348" s="3"/>
      <c r="AO348" s="5"/>
      <c r="AP348" s="36"/>
      <c r="AQ348" s="5"/>
      <c r="AR348" s="3"/>
      <c r="AS348" s="9" t="s">
        <v>614</v>
      </c>
      <c r="AT348" s="9" t="s">
        <v>615</v>
      </c>
      <c r="AU348" s="6">
        <v>42125</v>
      </c>
      <c r="AV348" s="6">
        <v>42441</v>
      </c>
      <c r="AW348" s="7"/>
      <c r="AX348" s="7"/>
      <c r="AY348" s="6">
        <v>42142</v>
      </c>
      <c r="AZ348" s="7"/>
      <c r="BA348" s="7"/>
      <c r="BB348" s="7"/>
      <c r="BC348" s="7"/>
      <c r="BD348" s="9"/>
    </row>
    <row r="349" spans="1:56" ht="55.5" customHeight="1" x14ac:dyDescent="0.25">
      <c r="A349" s="164"/>
      <c r="B349" s="157"/>
      <c r="C349" s="32"/>
      <c r="D349" s="32"/>
      <c r="E349" s="32"/>
      <c r="F349" s="32"/>
      <c r="G349" s="32"/>
      <c r="H349" s="32"/>
      <c r="I349" s="32"/>
      <c r="J349" s="32"/>
      <c r="K349" s="64"/>
      <c r="L349" s="65"/>
      <c r="M349" s="32"/>
      <c r="N349" s="64"/>
      <c r="O349" s="64"/>
      <c r="P349" s="32"/>
      <c r="Q349" s="32"/>
      <c r="R349" s="32"/>
      <c r="S349" s="65"/>
      <c r="T349" s="32"/>
      <c r="U349" s="10" t="s">
        <v>1777</v>
      </c>
      <c r="V349" s="10">
        <v>42440</v>
      </c>
      <c r="W349" s="11">
        <v>11765</v>
      </c>
      <c r="X349" s="9" t="s">
        <v>1184</v>
      </c>
      <c r="Y349" s="38">
        <v>42472</v>
      </c>
      <c r="Z349" s="38">
        <v>42561</v>
      </c>
      <c r="AA349" s="1"/>
      <c r="AB349" s="1"/>
      <c r="AC349" s="8"/>
      <c r="AD349" s="8"/>
      <c r="AE349" s="65"/>
      <c r="AF349" s="65"/>
      <c r="AG349" s="65"/>
      <c r="AH349" s="65"/>
      <c r="AI349" s="3"/>
      <c r="AJ349" s="3"/>
      <c r="AK349" s="3"/>
      <c r="AL349" s="3"/>
      <c r="AM349" s="3"/>
      <c r="AN349" s="3"/>
      <c r="AO349" s="5"/>
      <c r="AP349" s="36"/>
      <c r="AQ349" s="5"/>
      <c r="AR349" s="3"/>
      <c r="AS349" s="9"/>
      <c r="AT349" s="9"/>
      <c r="AU349" s="6">
        <v>42442</v>
      </c>
      <c r="AV349" s="6">
        <v>42501</v>
      </c>
      <c r="AW349" s="7"/>
      <c r="AX349" s="7"/>
      <c r="AY349" s="6"/>
      <c r="AZ349" s="7"/>
      <c r="BA349" s="7"/>
      <c r="BB349" s="7"/>
      <c r="BC349" s="7"/>
      <c r="BD349" s="9"/>
    </row>
    <row r="350" spans="1:56" ht="55.5" customHeight="1" x14ac:dyDescent="0.25">
      <c r="A350" s="164"/>
      <c r="B350" s="157"/>
      <c r="C350" s="32"/>
      <c r="D350" s="32"/>
      <c r="E350" s="32"/>
      <c r="F350" s="32"/>
      <c r="G350" s="32"/>
      <c r="H350" s="32"/>
      <c r="I350" s="32"/>
      <c r="J350" s="32"/>
      <c r="K350" s="64"/>
      <c r="L350" s="65"/>
      <c r="M350" s="32"/>
      <c r="N350" s="64"/>
      <c r="O350" s="64"/>
      <c r="P350" s="32"/>
      <c r="Q350" s="32"/>
      <c r="R350" s="32"/>
      <c r="S350" s="65"/>
      <c r="T350" s="32"/>
      <c r="U350" s="10" t="s">
        <v>1778</v>
      </c>
      <c r="V350" s="10">
        <v>42440</v>
      </c>
      <c r="W350" s="11">
        <v>11765</v>
      </c>
      <c r="X350" s="9" t="s">
        <v>1184</v>
      </c>
      <c r="Y350" s="38">
        <v>42472</v>
      </c>
      <c r="Z350" s="38">
        <v>42561</v>
      </c>
      <c r="AA350" s="1"/>
      <c r="AB350" s="1"/>
      <c r="AC350" s="8"/>
      <c r="AD350" s="8"/>
      <c r="AE350" s="65"/>
      <c r="AF350" s="65"/>
      <c r="AG350" s="65"/>
      <c r="AH350" s="65"/>
      <c r="AI350" s="3"/>
      <c r="AJ350" s="3"/>
      <c r="AK350" s="3"/>
      <c r="AL350" s="3"/>
      <c r="AM350" s="3"/>
      <c r="AN350" s="3"/>
      <c r="AO350" s="5"/>
      <c r="AP350" s="36"/>
      <c r="AQ350" s="5"/>
      <c r="AR350" s="3"/>
      <c r="AS350" s="9"/>
      <c r="AT350" s="9"/>
      <c r="AU350" s="6">
        <v>42502</v>
      </c>
      <c r="AV350" s="6">
        <v>42591</v>
      </c>
      <c r="AW350" s="7"/>
      <c r="AX350" s="7"/>
      <c r="AY350" s="6"/>
      <c r="AZ350" s="7"/>
      <c r="BA350" s="7"/>
      <c r="BB350" s="7"/>
      <c r="BC350" s="7"/>
      <c r="BD350" s="9"/>
    </row>
    <row r="351" spans="1:56" ht="55.5" customHeight="1" x14ac:dyDescent="0.25">
      <c r="A351" s="164"/>
      <c r="B351" s="157"/>
      <c r="C351" s="32"/>
      <c r="D351" s="32"/>
      <c r="E351" s="32"/>
      <c r="F351" s="32"/>
      <c r="G351" s="32"/>
      <c r="H351" s="32"/>
      <c r="I351" s="32"/>
      <c r="J351" s="32"/>
      <c r="K351" s="64"/>
      <c r="L351" s="65"/>
      <c r="M351" s="32"/>
      <c r="N351" s="64"/>
      <c r="O351" s="64"/>
      <c r="P351" s="32"/>
      <c r="Q351" s="32"/>
      <c r="R351" s="32"/>
      <c r="S351" s="65"/>
      <c r="T351" s="32"/>
      <c r="U351" s="10" t="s">
        <v>1779</v>
      </c>
      <c r="V351" s="10">
        <v>42587</v>
      </c>
      <c r="W351" s="11">
        <v>11877</v>
      </c>
      <c r="X351" s="9" t="s">
        <v>1184</v>
      </c>
      <c r="Y351" s="38">
        <v>42652</v>
      </c>
      <c r="Z351" s="38">
        <v>42741</v>
      </c>
      <c r="AA351" s="1"/>
      <c r="AB351" s="1"/>
      <c r="AC351" s="8"/>
      <c r="AD351" s="8"/>
      <c r="AE351" s="65"/>
      <c r="AF351" s="65"/>
      <c r="AG351" s="65"/>
      <c r="AH351" s="65"/>
      <c r="AI351" s="3"/>
      <c r="AJ351" s="3"/>
      <c r="AK351" s="3"/>
      <c r="AL351" s="3"/>
      <c r="AM351" s="3"/>
      <c r="AN351" s="3"/>
      <c r="AO351" s="5"/>
      <c r="AP351" s="36"/>
      <c r="AQ351" s="5"/>
      <c r="AR351" s="3"/>
      <c r="AS351" s="9"/>
      <c r="AT351" s="9"/>
      <c r="AU351" s="6">
        <v>42592</v>
      </c>
      <c r="AV351" s="6">
        <v>42681</v>
      </c>
      <c r="AW351" s="7"/>
      <c r="AX351" s="7"/>
      <c r="AY351" s="6"/>
      <c r="AZ351" s="7"/>
      <c r="BA351" s="7"/>
      <c r="BB351" s="7"/>
      <c r="BC351" s="7"/>
      <c r="BD351" s="9"/>
    </row>
    <row r="352" spans="1:56" ht="55.5" customHeight="1" x14ac:dyDescent="0.25">
      <c r="A352" s="164" t="s">
        <v>1926</v>
      </c>
      <c r="B352" s="157" t="s">
        <v>666</v>
      </c>
      <c r="C352" s="32" t="s">
        <v>486</v>
      </c>
      <c r="D352" s="32" t="s">
        <v>508</v>
      </c>
      <c r="E352" s="32" t="s">
        <v>287</v>
      </c>
      <c r="F352" s="32" t="s">
        <v>667</v>
      </c>
      <c r="G352" s="32" t="s">
        <v>634</v>
      </c>
      <c r="H352" s="32" t="s">
        <v>668</v>
      </c>
      <c r="I352" s="32" t="s">
        <v>669</v>
      </c>
      <c r="J352" s="32" t="s">
        <v>670</v>
      </c>
      <c r="K352" s="64">
        <v>42149</v>
      </c>
      <c r="L352" s="65">
        <v>301232.96999999997</v>
      </c>
      <c r="M352" s="32"/>
      <c r="N352" s="64">
        <v>42149</v>
      </c>
      <c r="O352" s="64">
        <v>42298</v>
      </c>
      <c r="P352" s="32" t="s">
        <v>513</v>
      </c>
      <c r="Q352" s="32"/>
      <c r="R352" s="32"/>
      <c r="S352" s="65"/>
      <c r="T352" s="32" t="s">
        <v>517</v>
      </c>
      <c r="U352" s="5"/>
      <c r="V352" s="10"/>
      <c r="W352" s="11"/>
      <c r="X352" s="9"/>
      <c r="Y352" s="38"/>
      <c r="Z352" s="38"/>
      <c r="AA352" s="1">
        <f>AC352/L352</f>
        <v>0.20220080823158237</v>
      </c>
      <c r="AB352" s="1">
        <v>0</v>
      </c>
      <c r="AC352" s="8">
        <f>SUM(AC353:AC354)</f>
        <v>60909.55</v>
      </c>
      <c r="AD352" s="8"/>
      <c r="AE352" s="65">
        <f t="shared" si="42"/>
        <v>362142.51999999996</v>
      </c>
      <c r="AF352" s="65">
        <v>176997.3</v>
      </c>
      <c r="AG352" s="65">
        <v>161292.67000000001</v>
      </c>
      <c r="AH352" s="65">
        <f t="shared" si="43"/>
        <v>338289.97</v>
      </c>
      <c r="AI352" s="3"/>
      <c r="AJ352" s="3"/>
      <c r="AK352" s="3"/>
      <c r="AL352" s="3"/>
      <c r="AM352" s="3"/>
      <c r="AN352" s="3"/>
      <c r="AO352" s="5"/>
      <c r="AP352" s="36"/>
      <c r="AQ352" s="5"/>
      <c r="AR352" s="3"/>
      <c r="AS352" s="9" t="s">
        <v>614</v>
      </c>
      <c r="AT352" s="9" t="s">
        <v>615</v>
      </c>
      <c r="AU352" s="6">
        <v>42149</v>
      </c>
      <c r="AV352" s="6">
        <v>42268</v>
      </c>
      <c r="AW352" s="7"/>
      <c r="AX352" s="7"/>
      <c r="AY352" s="6">
        <v>42149</v>
      </c>
      <c r="AZ352" s="7"/>
      <c r="BA352" s="7"/>
      <c r="BB352" s="7"/>
      <c r="BC352" s="7"/>
      <c r="BD352" s="9"/>
    </row>
    <row r="353" spans="1:56" ht="55.5" customHeight="1" x14ac:dyDescent="0.25">
      <c r="A353" s="164"/>
      <c r="B353" s="157"/>
      <c r="C353" s="32"/>
      <c r="D353" s="32"/>
      <c r="E353" s="32"/>
      <c r="F353" s="32"/>
      <c r="G353" s="32"/>
      <c r="H353" s="32"/>
      <c r="I353" s="32"/>
      <c r="J353" s="32"/>
      <c r="K353" s="64"/>
      <c r="L353" s="65"/>
      <c r="M353" s="32"/>
      <c r="N353" s="64"/>
      <c r="O353" s="64"/>
      <c r="P353" s="32"/>
      <c r="Q353" s="32"/>
      <c r="R353" s="32"/>
      <c r="S353" s="65"/>
      <c r="T353" s="32"/>
      <c r="U353" s="5" t="s">
        <v>866</v>
      </c>
      <c r="V353" s="10">
        <v>42265</v>
      </c>
      <c r="W353" s="11">
        <v>11648</v>
      </c>
      <c r="X353" s="45" t="s">
        <v>1200</v>
      </c>
      <c r="Y353" s="38">
        <v>42299</v>
      </c>
      <c r="Z353" s="38">
        <v>42418</v>
      </c>
      <c r="AA353" s="1"/>
      <c r="AB353" s="1"/>
      <c r="AC353" s="8"/>
      <c r="AD353" s="8"/>
      <c r="AE353" s="65"/>
      <c r="AF353" s="65"/>
      <c r="AG353" s="65"/>
      <c r="AH353" s="65"/>
      <c r="AI353" s="3"/>
      <c r="AJ353" s="3"/>
      <c r="AK353" s="3"/>
      <c r="AL353" s="3"/>
      <c r="AM353" s="3"/>
      <c r="AN353" s="3"/>
      <c r="AO353" s="5"/>
      <c r="AP353" s="36"/>
      <c r="AQ353" s="5"/>
      <c r="AR353" s="3"/>
      <c r="AS353" s="9"/>
      <c r="AT353" s="9"/>
      <c r="AU353" s="6">
        <v>42269</v>
      </c>
      <c r="AV353" s="6">
        <v>42388</v>
      </c>
      <c r="AW353" s="7"/>
      <c r="AX353" s="7"/>
      <c r="AY353" s="6"/>
      <c r="AZ353" s="7"/>
      <c r="BA353" s="7"/>
      <c r="BB353" s="7"/>
      <c r="BC353" s="7"/>
      <c r="BD353" s="9"/>
    </row>
    <row r="354" spans="1:56" ht="55.5" customHeight="1" x14ac:dyDescent="0.25">
      <c r="A354" s="164"/>
      <c r="B354" s="157"/>
      <c r="C354" s="32"/>
      <c r="D354" s="32"/>
      <c r="E354" s="32"/>
      <c r="F354" s="32"/>
      <c r="G354" s="32"/>
      <c r="H354" s="32"/>
      <c r="I354" s="32"/>
      <c r="J354" s="32"/>
      <c r="K354" s="64"/>
      <c r="L354" s="65"/>
      <c r="M354" s="32"/>
      <c r="N354" s="64"/>
      <c r="O354" s="64"/>
      <c r="P354" s="32"/>
      <c r="Q354" s="32"/>
      <c r="R354" s="32"/>
      <c r="S354" s="65"/>
      <c r="T354" s="32"/>
      <c r="U354" s="5" t="s">
        <v>1012</v>
      </c>
      <c r="V354" s="10">
        <v>42373</v>
      </c>
      <c r="W354" s="11">
        <v>11724</v>
      </c>
      <c r="X354" s="9" t="s">
        <v>1187</v>
      </c>
      <c r="Y354" s="38">
        <v>42419</v>
      </c>
      <c r="Z354" s="38">
        <v>42538</v>
      </c>
      <c r="AA354" s="1"/>
      <c r="AB354" s="1"/>
      <c r="AC354" s="8">
        <v>60909.55</v>
      </c>
      <c r="AD354" s="8"/>
      <c r="AE354" s="65"/>
      <c r="AF354" s="65"/>
      <c r="AG354" s="65"/>
      <c r="AH354" s="65"/>
      <c r="AI354" s="3"/>
      <c r="AJ354" s="3"/>
      <c r="AK354" s="3"/>
      <c r="AL354" s="3"/>
      <c r="AM354" s="3"/>
      <c r="AN354" s="3"/>
      <c r="AO354" s="5"/>
      <c r="AP354" s="36"/>
      <c r="AQ354" s="5"/>
      <c r="AR354" s="3"/>
      <c r="AS354" s="9"/>
      <c r="AT354" s="9"/>
      <c r="AU354" s="6">
        <v>42389</v>
      </c>
      <c r="AV354" s="6">
        <v>42508</v>
      </c>
      <c r="AW354" s="7"/>
      <c r="AX354" s="7"/>
      <c r="AY354" s="6"/>
      <c r="AZ354" s="7"/>
      <c r="BA354" s="7"/>
      <c r="BB354" s="7"/>
      <c r="BC354" s="7"/>
      <c r="BD354" s="9"/>
    </row>
    <row r="355" spans="1:56" ht="55.5" customHeight="1" x14ac:dyDescent="0.25">
      <c r="A355" s="164"/>
      <c r="B355" s="157"/>
      <c r="C355" s="32"/>
      <c r="D355" s="32"/>
      <c r="E355" s="32"/>
      <c r="F355" s="32"/>
      <c r="G355" s="32"/>
      <c r="H355" s="32"/>
      <c r="I355" s="32"/>
      <c r="J355" s="32"/>
      <c r="K355" s="64"/>
      <c r="L355" s="65"/>
      <c r="M355" s="32"/>
      <c r="N355" s="64"/>
      <c r="O355" s="64"/>
      <c r="P355" s="32"/>
      <c r="Q355" s="32"/>
      <c r="R355" s="32"/>
      <c r="S355" s="65"/>
      <c r="T355" s="32"/>
      <c r="U355" s="5" t="s">
        <v>1753</v>
      </c>
      <c r="V355" s="10">
        <v>42479</v>
      </c>
      <c r="W355" s="11">
        <v>11807</v>
      </c>
      <c r="X355" s="9" t="s">
        <v>1202</v>
      </c>
      <c r="Y355" s="38">
        <v>42539</v>
      </c>
      <c r="Z355" s="38">
        <v>42688</v>
      </c>
      <c r="AA355" s="1"/>
      <c r="AB355" s="1"/>
      <c r="AC355" s="8"/>
      <c r="AD355" s="8"/>
      <c r="AE355" s="65"/>
      <c r="AF355" s="65"/>
      <c r="AG355" s="65"/>
      <c r="AH355" s="65"/>
      <c r="AI355" s="3"/>
      <c r="AJ355" s="3"/>
      <c r="AK355" s="3"/>
      <c r="AL355" s="3"/>
      <c r="AM355" s="3"/>
      <c r="AN355" s="3"/>
      <c r="AO355" s="5"/>
      <c r="AP355" s="36"/>
      <c r="AQ355" s="5"/>
      <c r="AR355" s="3"/>
      <c r="AS355" s="9"/>
      <c r="AT355" s="9"/>
      <c r="AU355" s="6">
        <v>42509</v>
      </c>
      <c r="AV355" s="6">
        <v>42598</v>
      </c>
      <c r="AW355" s="7"/>
      <c r="AX355" s="7"/>
      <c r="AY355" s="6"/>
      <c r="AZ355" s="7"/>
      <c r="BA355" s="7"/>
      <c r="BB355" s="7"/>
      <c r="BC355" s="7"/>
      <c r="BD355" s="9"/>
    </row>
    <row r="356" spans="1:56" ht="55.5" customHeight="1" x14ac:dyDescent="0.25">
      <c r="A356" s="164"/>
      <c r="B356" s="157"/>
      <c r="C356" s="32"/>
      <c r="D356" s="32"/>
      <c r="E356" s="32"/>
      <c r="F356" s="32"/>
      <c r="G356" s="32"/>
      <c r="H356" s="32"/>
      <c r="I356" s="32"/>
      <c r="J356" s="32"/>
      <c r="K356" s="64"/>
      <c r="L356" s="65"/>
      <c r="M356" s="32"/>
      <c r="N356" s="64"/>
      <c r="O356" s="64"/>
      <c r="P356" s="32"/>
      <c r="Q356" s="32"/>
      <c r="R356" s="32"/>
      <c r="S356" s="65"/>
      <c r="T356" s="32"/>
      <c r="U356" s="5" t="s">
        <v>1754</v>
      </c>
      <c r="V356" s="10">
        <v>42594</v>
      </c>
      <c r="W356" s="43">
        <v>11881</v>
      </c>
      <c r="X356" s="9" t="s">
        <v>1202</v>
      </c>
      <c r="Y356" s="38"/>
      <c r="Z356" s="38"/>
      <c r="AA356" s="1"/>
      <c r="AB356" s="1"/>
      <c r="AC356" s="8"/>
      <c r="AD356" s="8"/>
      <c r="AE356" s="65"/>
      <c r="AF356" s="65"/>
      <c r="AG356" s="65"/>
      <c r="AH356" s="65"/>
      <c r="AI356" s="3"/>
      <c r="AJ356" s="3"/>
      <c r="AK356" s="3"/>
      <c r="AL356" s="3"/>
      <c r="AM356" s="3"/>
      <c r="AN356" s="3"/>
      <c r="AO356" s="5"/>
      <c r="AP356" s="36"/>
      <c r="AQ356" s="5"/>
      <c r="AR356" s="3"/>
      <c r="AS356" s="9"/>
      <c r="AT356" s="9"/>
      <c r="AU356" s="6">
        <v>42599</v>
      </c>
      <c r="AV356" s="6">
        <v>42658</v>
      </c>
      <c r="AW356" s="7"/>
      <c r="AX356" s="7"/>
      <c r="AY356" s="6"/>
      <c r="AZ356" s="7"/>
      <c r="BA356" s="7"/>
      <c r="BB356" s="7"/>
      <c r="BC356" s="7"/>
      <c r="BD356" s="9"/>
    </row>
    <row r="357" spans="1:56" ht="55.5" customHeight="1" x14ac:dyDescent="0.25">
      <c r="A357" s="164" t="s">
        <v>1927</v>
      </c>
      <c r="B357" s="157" t="s">
        <v>688</v>
      </c>
      <c r="C357" s="32" t="s">
        <v>489</v>
      </c>
      <c r="D357" s="32" t="s">
        <v>508</v>
      </c>
      <c r="E357" s="32" t="s">
        <v>287</v>
      </c>
      <c r="F357" s="32" t="s">
        <v>689</v>
      </c>
      <c r="G357" s="32" t="s">
        <v>634</v>
      </c>
      <c r="H357" s="32" t="s">
        <v>690</v>
      </c>
      <c r="I357" s="32" t="s">
        <v>669</v>
      </c>
      <c r="J357" s="32" t="s">
        <v>670</v>
      </c>
      <c r="K357" s="64">
        <v>42149</v>
      </c>
      <c r="L357" s="65">
        <v>298648.40000000002</v>
      </c>
      <c r="M357" s="32"/>
      <c r="N357" s="64">
        <v>42150</v>
      </c>
      <c r="O357" s="64">
        <v>42299</v>
      </c>
      <c r="P357" s="32" t="s">
        <v>513</v>
      </c>
      <c r="Q357" s="32"/>
      <c r="R357" s="32"/>
      <c r="S357" s="65"/>
      <c r="T357" s="32" t="s">
        <v>517</v>
      </c>
      <c r="U357" s="5"/>
      <c r="V357" s="10"/>
      <c r="W357" s="11"/>
      <c r="X357" s="9"/>
      <c r="Y357" s="38"/>
      <c r="Z357" s="38"/>
      <c r="AA357" s="1">
        <f>AC357/L357</f>
        <v>0.2352686637530956</v>
      </c>
      <c r="AB357" s="1">
        <f t="shared" ref="AB357" si="44">AD357/L357</f>
        <v>0</v>
      </c>
      <c r="AC357" s="8">
        <f>SUM(AC358:AC362)</f>
        <v>70262.61</v>
      </c>
      <c r="AD357" s="8">
        <f>SUM(AD358:AD362)</f>
        <v>0</v>
      </c>
      <c r="AE357" s="65">
        <f t="shared" si="42"/>
        <v>368911.01</v>
      </c>
      <c r="AF357" s="65">
        <v>89458</v>
      </c>
      <c r="AG357" s="65">
        <v>125941.85</v>
      </c>
      <c r="AH357" s="65">
        <f t="shared" si="43"/>
        <v>215399.85</v>
      </c>
      <c r="AI357" s="3"/>
      <c r="AJ357" s="3"/>
      <c r="AK357" s="3"/>
      <c r="AL357" s="3"/>
      <c r="AM357" s="3"/>
      <c r="AN357" s="3"/>
      <c r="AO357" s="5"/>
      <c r="AP357" s="36"/>
      <c r="AQ357" s="5"/>
      <c r="AR357" s="3"/>
      <c r="AS357" s="9" t="s">
        <v>614</v>
      </c>
      <c r="AT357" s="9" t="s">
        <v>615</v>
      </c>
      <c r="AU357" s="6">
        <v>42150</v>
      </c>
      <c r="AV357" s="6">
        <v>42269</v>
      </c>
      <c r="AW357" s="7"/>
      <c r="AX357" s="7"/>
      <c r="AY357" s="6">
        <v>42150</v>
      </c>
      <c r="AZ357" s="7"/>
      <c r="BA357" s="7"/>
      <c r="BB357" s="6">
        <v>42261</v>
      </c>
      <c r="BC357" s="7"/>
      <c r="BD357" s="31" t="s">
        <v>1365</v>
      </c>
    </row>
    <row r="358" spans="1:56" ht="55.5" customHeight="1" x14ac:dyDescent="0.25">
      <c r="A358" s="164"/>
      <c r="B358" s="157"/>
      <c r="C358" s="32"/>
      <c r="D358" s="32"/>
      <c r="E358" s="32"/>
      <c r="F358" s="32"/>
      <c r="G358" s="32"/>
      <c r="H358" s="32"/>
      <c r="I358" s="32"/>
      <c r="J358" s="32"/>
      <c r="K358" s="64"/>
      <c r="L358" s="65"/>
      <c r="M358" s="32"/>
      <c r="N358" s="64"/>
      <c r="O358" s="64"/>
      <c r="P358" s="32"/>
      <c r="Q358" s="32"/>
      <c r="R358" s="32"/>
      <c r="S358" s="65"/>
      <c r="T358" s="32"/>
      <c r="U358" s="5" t="s">
        <v>895</v>
      </c>
      <c r="V358" s="10">
        <v>42299</v>
      </c>
      <c r="W358" s="11">
        <v>11681</v>
      </c>
      <c r="X358" s="41" t="s">
        <v>1199</v>
      </c>
      <c r="Y358" s="38">
        <v>42300</v>
      </c>
      <c r="Z358" s="38">
        <v>42449</v>
      </c>
      <c r="AA358" s="1"/>
      <c r="AB358" s="1"/>
      <c r="AC358" s="8"/>
      <c r="AD358" s="8"/>
      <c r="AE358" s="65"/>
      <c r="AF358" s="65"/>
      <c r="AG358" s="65"/>
      <c r="AH358" s="65"/>
      <c r="AI358" s="3"/>
      <c r="AJ358" s="3"/>
      <c r="AK358" s="3"/>
      <c r="AL358" s="3"/>
      <c r="AM358" s="3"/>
      <c r="AN358" s="3"/>
      <c r="AO358" s="5"/>
      <c r="AP358" s="36"/>
      <c r="AQ358" s="5"/>
      <c r="AR358" s="3"/>
      <c r="AS358" s="9"/>
      <c r="AT358" s="9"/>
      <c r="AU358" s="6">
        <v>42478</v>
      </c>
      <c r="AV358" s="6">
        <v>42489</v>
      </c>
      <c r="AW358" s="7"/>
      <c r="AX358" s="7"/>
      <c r="AY358" s="6"/>
      <c r="AZ358" s="7"/>
      <c r="BA358" s="7"/>
      <c r="BB358" s="7"/>
      <c r="BC358" s="6">
        <v>42478</v>
      </c>
      <c r="BD358" s="31"/>
    </row>
    <row r="359" spans="1:56" ht="55.5" customHeight="1" x14ac:dyDescent="0.25">
      <c r="A359" s="164"/>
      <c r="B359" s="157"/>
      <c r="C359" s="32"/>
      <c r="D359" s="32"/>
      <c r="E359" s="32"/>
      <c r="F359" s="32"/>
      <c r="G359" s="32"/>
      <c r="H359" s="32"/>
      <c r="I359" s="32"/>
      <c r="J359" s="32"/>
      <c r="K359" s="64"/>
      <c r="L359" s="65"/>
      <c r="M359" s="32"/>
      <c r="N359" s="64"/>
      <c r="O359" s="64"/>
      <c r="P359" s="32"/>
      <c r="Q359" s="32"/>
      <c r="R359" s="32"/>
      <c r="S359" s="65"/>
      <c r="T359" s="32"/>
      <c r="U359" s="5" t="s">
        <v>1381</v>
      </c>
      <c r="V359" s="10">
        <v>42447</v>
      </c>
      <c r="W359" s="43">
        <v>11777</v>
      </c>
      <c r="X359" s="41" t="s">
        <v>1199</v>
      </c>
      <c r="Y359" s="38">
        <v>42450</v>
      </c>
      <c r="Z359" s="38">
        <v>42599</v>
      </c>
      <c r="AA359" s="1"/>
      <c r="AB359" s="1"/>
      <c r="AC359" s="8"/>
      <c r="AD359" s="8">
        <v>0</v>
      </c>
      <c r="AE359" s="65"/>
      <c r="AF359" s="65"/>
      <c r="AG359" s="65"/>
      <c r="AH359" s="65"/>
      <c r="AI359" s="3"/>
      <c r="AJ359" s="3"/>
      <c r="AK359" s="3"/>
      <c r="AL359" s="3"/>
      <c r="AM359" s="3"/>
      <c r="AN359" s="3"/>
      <c r="AO359" s="5"/>
      <c r="AP359" s="36"/>
      <c r="AQ359" s="5"/>
      <c r="AR359" s="3"/>
      <c r="AS359" s="9"/>
      <c r="AT359" s="9"/>
      <c r="AU359" s="6"/>
      <c r="AV359" s="6"/>
      <c r="AW359" s="7"/>
      <c r="AX359" s="7"/>
      <c r="AY359" s="6"/>
      <c r="AZ359" s="7"/>
      <c r="BA359" s="7"/>
      <c r="BB359" s="7"/>
      <c r="BC359" s="6"/>
      <c r="BD359" s="31"/>
    </row>
    <row r="360" spans="1:56" ht="55.5" customHeight="1" x14ac:dyDescent="0.25">
      <c r="A360" s="164"/>
      <c r="B360" s="157"/>
      <c r="C360" s="32"/>
      <c r="D360" s="32"/>
      <c r="E360" s="32"/>
      <c r="F360" s="32"/>
      <c r="G360" s="32"/>
      <c r="H360" s="32"/>
      <c r="I360" s="32"/>
      <c r="J360" s="32"/>
      <c r="K360" s="64"/>
      <c r="L360" s="65"/>
      <c r="M360" s="32"/>
      <c r="N360" s="64"/>
      <c r="O360" s="64"/>
      <c r="P360" s="32"/>
      <c r="Q360" s="32"/>
      <c r="R360" s="32"/>
      <c r="S360" s="65"/>
      <c r="T360" s="32"/>
      <c r="U360" s="5" t="s">
        <v>1382</v>
      </c>
      <c r="V360" s="10">
        <v>42488</v>
      </c>
      <c r="W360" s="43">
        <v>11796</v>
      </c>
      <c r="X360" s="41" t="s">
        <v>1757</v>
      </c>
      <c r="Y360" s="38"/>
      <c r="Z360" s="38"/>
      <c r="AA360" s="1"/>
      <c r="AB360" s="1"/>
      <c r="AC360" s="8"/>
      <c r="AD360" s="8"/>
      <c r="AE360" s="65"/>
      <c r="AF360" s="65"/>
      <c r="AG360" s="65"/>
      <c r="AH360" s="65"/>
      <c r="AI360" s="3"/>
      <c r="AJ360" s="3"/>
      <c r="AK360" s="3"/>
      <c r="AL360" s="3"/>
      <c r="AM360" s="3"/>
      <c r="AN360" s="3"/>
      <c r="AO360" s="5"/>
      <c r="AP360" s="36"/>
      <c r="AQ360" s="5"/>
      <c r="AR360" s="3"/>
      <c r="AS360" s="9"/>
      <c r="AT360" s="9"/>
      <c r="AU360" s="6">
        <v>42490</v>
      </c>
      <c r="AV360" s="6">
        <v>42223</v>
      </c>
      <c r="AW360" s="7"/>
      <c r="AX360" s="7"/>
      <c r="AY360" s="6"/>
      <c r="AZ360" s="7"/>
      <c r="BA360" s="7"/>
      <c r="BB360" s="7"/>
      <c r="BC360" s="6"/>
      <c r="BD360" s="31"/>
    </row>
    <row r="361" spans="1:56" ht="55.5" customHeight="1" x14ac:dyDescent="0.25">
      <c r="A361" s="164"/>
      <c r="B361" s="157"/>
      <c r="C361" s="32"/>
      <c r="D361" s="32"/>
      <c r="E361" s="32"/>
      <c r="F361" s="32"/>
      <c r="G361" s="32"/>
      <c r="H361" s="32"/>
      <c r="I361" s="32"/>
      <c r="J361" s="32"/>
      <c r="K361" s="64"/>
      <c r="L361" s="65"/>
      <c r="M361" s="32"/>
      <c r="N361" s="64"/>
      <c r="O361" s="64"/>
      <c r="P361" s="32"/>
      <c r="Q361" s="32"/>
      <c r="R361" s="32"/>
      <c r="S361" s="65"/>
      <c r="T361" s="32"/>
      <c r="U361" s="5" t="s">
        <v>1755</v>
      </c>
      <c r="V361" s="38">
        <v>42548</v>
      </c>
      <c r="W361" s="11">
        <v>11839</v>
      </c>
      <c r="X361" s="45" t="s">
        <v>1853</v>
      </c>
      <c r="Y361" s="38"/>
      <c r="Z361" s="38"/>
      <c r="AA361" s="1"/>
      <c r="AB361" s="1"/>
      <c r="AC361" s="8">
        <v>70262.61</v>
      </c>
      <c r="AD361" s="8"/>
      <c r="AE361" s="65"/>
      <c r="AF361" s="65"/>
      <c r="AG361" s="65"/>
      <c r="AH361" s="65"/>
      <c r="AI361" s="3"/>
      <c r="AJ361" s="3"/>
      <c r="AK361" s="3"/>
      <c r="AL361" s="3"/>
      <c r="AM361" s="3"/>
      <c r="AN361" s="3"/>
      <c r="AO361" s="5"/>
      <c r="AP361" s="36"/>
      <c r="AQ361" s="5"/>
      <c r="AR361" s="3"/>
      <c r="AS361" s="9"/>
      <c r="AT361" s="9"/>
      <c r="AU361" s="6"/>
      <c r="AV361" s="6"/>
      <c r="AW361" s="7"/>
      <c r="AX361" s="7"/>
      <c r="AY361" s="6"/>
      <c r="AZ361" s="7"/>
      <c r="BA361" s="7"/>
      <c r="BB361" s="7"/>
      <c r="BC361" s="6"/>
      <c r="BD361" s="31"/>
    </row>
    <row r="362" spans="1:56" ht="55.5" customHeight="1" x14ac:dyDescent="0.25">
      <c r="A362" s="164"/>
      <c r="B362" s="157"/>
      <c r="C362" s="32"/>
      <c r="D362" s="32"/>
      <c r="E362" s="32"/>
      <c r="F362" s="32"/>
      <c r="G362" s="32"/>
      <c r="H362" s="32"/>
      <c r="I362" s="32"/>
      <c r="J362" s="32"/>
      <c r="K362" s="64"/>
      <c r="L362" s="65"/>
      <c r="M362" s="32"/>
      <c r="N362" s="64"/>
      <c r="O362" s="64"/>
      <c r="P362" s="32"/>
      <c r="Q362" s="32"/>
      <c r="R362" s="32"/>
      <c r="S362" s="65"/>
      <c r="T362" s="32"/>
      <c r="U362" s="5" t="s">
        <v>1756</v>
      </c>
      <c r="V362" s="38">
        <v>42587</v>
      </c>
      <c r="W362" s="43">
        <v>11881</v>
      </c>
      <c r="X362" s="45" t="s">
        <v>1854</v>
      </c>
      <c r="Y362" s="38">
        <v>42600</v>
      </c>
      <c r="Z362" s="38">
        <v>42719</v>
      </c>
      <c r="AA362" s="1"/>
      <c r="AB362" s="1"/>
      <c r="AC362" s="8"/>
      <c r="AD362" s="8"/>
      <c r="AE362" s="65"/>
      <c r="AF362" s="65"/>
      <c r="AG362" s="65"/>
      <c r="AH362" s="65"/>
      <c r="AI362" s="3"/>
      <c r="AJ362" s="3"/>
      <c r="AK362" s="3"/>
      <c r="AL362" s="3"/>
      <c r="AM362" s="3"/>
      <c r="AN362" s="3"/>
      <c r="AO362" s="5"/>
      <c r="AP362" s="36"/>
      <c r="AQ362" s="5"/>
      <c r="AR362" s="3"/>
      <c r="AS362" s="9"/>
      <c r="AT362" s="9"/>
      <c r="AU362" s="6">
        <v>42590</v>
      </c>
      <c r="AV362" s="6">
        <v>42709</v>
      </c>
      <c r="AW362" s="7"/>
      <c r="AX362" s="7"/>
      <c r="AY362" s="6"/>
      <c r="AZ362" s="7"/>
      <c r="BA362" s="7"/>
      <c r="BB362" s="7"/>
      <c r="BC362" s="6"/>
      <c r="BD362" s="9"/>
    </row>
    <row r="363" spans="1:56" ht="55.5" customHeight="1" x14ac:dyDescent="0.25">
      <c r="A363" s="164" t="s">
        <v>1928</v>
      </c>
      <c r="B363" s="157" t="s">
        <v>715</v>
      </c>
      <c r="C363" s="32" t="s">
        <v>486</v>
      </c>
      <c r="D363" s="32" t="s">
        <v>508</v>
      </c>
      <c r="E363" s="32" t="s">
        <v>287</v>
      </c>
      <c r="F363" s="32" t="s">
        <v>719</v>
      </c>
      <c r="G363" s="32" t="s">
        <v>741</v>
      </c>
      <c r="H363" s="63" t="s">
        <v>717</v>
      </c>
      <c r="I363" s="32" t="s">
        <v>716</v>
      </c>
      <c r="J363" s="32" t="s">
        <v>718</v>
      </c>
      <c r="K363" s="64">
        <v>42156</v>
      </c>
      <c r="L363" s="65">
        <v>2806754.65</v>
      </c>
      <c r="M363" s="32" t="s">
        <v>743</v>
      </c>
      <c r="N363" s="64">
        <v>42171</v>
      </c>
      <c r="O363" s="64">
        <v>42380</v>
      </c>
      <c r="P363" s="32" t="s">
        <v>19</v>
      </c>
      <c r="Q363" s="32" t="s">
        <v>720</v>
      </c>
      <c r="R363" s="32" t="s">
        <v>1435</v>
      </c>
      <c r="S363" s="65">
        <v>112270.19</v>
      </c>
      <c r="T363" s="32" t="s">
        <v>516</v>
      </c>
      <c r="U363" s="5"/>
      <c r="V363" s="10"/>
      <c r="W363" s="11"/>
      <c r="X363" s="9"/>
      <c r="Y363" s="38"/>
      <c r="Z363" s="38"/>
      <c r="AA363" s="1">
        <v>0</v>
      </c>
      <c r="AB363" s="1">
        <f>AD363/L363</f>
        <v>0.22634744721987013</v>
      </c>
      <c r="AC363" s="8">
        <f>SUM(AC364)</f>
        <v>0</v>
      </c>
      <c r="AD363" s="8">
        <f>SUM(AD364)</f>
        <v>635301.75</v>
      </c>
      <c r="AE363" s="65">
        <f t="shared" si="42"/>
        <v>2171452.9</v>
      </c>
      <c r="AF363" s="65">
        <v>0</v>
      </c>
      <c r="AG363" s="65">
        <v>107255.3</v>
      </c>
      <c r="AH363" s="65">
        <f t="shared" si="43"/>
        <v>107255.3</v>
      </c>
      <c r="AI363" s="3"/>
      <c r="AJ363" s="3"/>
      <c r="AK363" s="3"/>
      <c r="AL363" s="3"/>
      <c r="AM363" s="3"/>
      <c r="AN363" s="3"/>
      <c r="AO363" s="5"/>
      <c r="AP363" s="36"/>
      <c r="AQ363" s="5"/>
      <c r="AR363" s="3"/>
      <c r="AS363" s="9" t="s">
        <v>614</v>
      </c>
      <c r="AT363" s="9" t="s">
        <v>615</v>
      </c>
      <c r="AU363" s="6">
        <v>42171</v>
      </c>
      <c r="AV363" s="6">
        <v>42350</v>
      </c>
      <c r="AW363" s="7"/>
      <c r="AX363" s="7"/>
      <c r="AY363" s="6" t="s">
        <v>742</v>
      </c>
      <c r="AZ363" s="7"/>
      <c r="BA363" s="7"/>
      <c r="BB363" s="7"/>
      <c r="BC363" s="7"/>
      <c r="BD363" s="9"/>
    </row>
    <row r="364" spans="1:56" ht="55.5" customHeight="1" x14ac:dyDescent="0.25">
      <c r="A364" s="164"/>
      <c r="B364" s="157"/>
      <c r="C364" s="32"/>
      <c r="D364" s="32"/>
      <c r="E364" s="32"/>
      <c r="F364" s="32"/>
      <c r="G364" s="32"/>
      <c r="H364" s="63"/>
      <c r="I364" s="32"/>
      <c r="J364" s="32"/>
      <c r="K364" s="64"/>
      <c r="L364" s="65"/>
      <c r="M364" s="32"/>
      <c r="N364" s="64"/>
      <c r="O364" s="64"/>
      <c r="P364" s="32"/>
      <c r="Q364" s="32"/>
      <c r="R364" s="32"/>
      <c r="S364" s="65"/>
      <c r="T364" s="32"/>
      <c r="U364" s="5" t="s">
        <v>761</v>
      </c>
      <c r="V364" s="10">
        <v>42174</v>
      </c>
      <c r="W364" s="11">
        <v>11587</v>
      </c>
      <c r="X364" s="41" t="s">
        <v>1325</v>
      </c>
      <c r="Y364" s="38"/>
      <c r="Z364" s="38"/>
      <c r="AA364" s="1"/>
      <c r="AB364" s="1"/>
      <c r="AC364" s="8"/>
      <c r="AD364" s="8">
        <v>635301.75</v>
      </c>
      <c r="AE364" s="65"/>
      <c r="AF364" s="65"/>
      <c r="AG364" s="65"/>
      <c r="AH364" s="65"/>
      <c r="AI364" s="3"/>
      <c r="AJ364" s="3"/>
      <c r="AK364" s="3"/>
      <c r="AL364" s="3"/>
      <c r="AM364" s="3"/>
      <c r="AN364" s="3"/>
      <c r="AO364" s="5"/>
      <c r="AP364" s="36"/>
      <c r="AQ364" s="5"/>
      <c r="AR364" s="3"/>
      <c r="AS364" s="9"/>
      <c r="AT364" s="9"/>
      <c r="AU364" s="40"/>
      <c r="AV364" s="6"/>
      <c r="AW364" s="7"/>
      <c r="AX364" s="7"/>
      <c r="AY364" s="6"/>
      <c r="AZ364" s="7"/>
      <c r="BA364" s="7"/>
      <c r="BB364" s="7"/>
      <c r="BC364" s="7"/>
      <c r="BD364" s="9" t="s">
        <v>1586</v>
      </c>
    </row>
    <row r="365" spans="1:56" ht="55.5" customHeight="1" x14ac:dyDescent="0.25">
      <c r="A365" s="164"/>
      <c r="B365" s="157"/>
      <c r="C365" s="32"/>
      <c r="D365" s="32"/>
      <c r="E365" s="32"/>
      <c r="F365" s="32"/>
      <c r="G365" s="32"/>
      <c r="H365" s="63"/>
      <c r="I365" s="32"/>
      <c r="J365" s="32"/>
      <c r="K365" s="64"/>
      <c r="L365" s="65"/>
      <c r="M365" s="32"/>
      <c r="N365" s="64"/>
      <c r="O365" s="64"/>
      <c r="P365" s="32"/>
      <c r="Q365" s="32"/>
      <c r="R365" s="32"/>
      <c r="S365" s="65"/>
      <c r="T365" s="32"/>
      <c r="U365" s="5" t="s">
        <v>940</v>
      </c>
      <c r="V365" s="10">
        <v>42349</v>
      </c>
      <c r="W365" s="11">
        <v>11713</v>
      </c>
      <c r="X365" s="41" t="s">
        <v>1199</v>
      </c>
      <c r="Y365" s="38">
        <v>42381</v>
      </c>
      <c r="Z365" s="38">
        <v>42590</v>
      </c>
      <c r="AA365" s="1"/>
      <c r="AB365" s="1"/>
      <c r="AC365" s="8"/>
      <c r="AD365" s="8"/>
      <c r="AE365" s="65"/>
      <c r="AF365" s="65"/>
      <c r="AG365" s="65"/>
      <c r="AH365" s="65"/>
      <c r="AI365" s="3"/>
      <c r="AJ365" s="3"/>
      <c r="AK365" s="3"/>
      <c r="AL365" s="3"/>
      <c r="AM365" s="3"/>
      <c r="AN365" s="3"/>
      <c r="AO365" s="5"/>
      <c r="AP365" s="36"/>
      <c r="AQ365" s="5"/>
      <c r="AR365" s="3"/>
      <c r="AS365" s="9"/>
      <c r="AT365" s="9"/>
      <c r="AU365" s="62">
        <v>42351</v>
      </c>
      <c r="AV365" s="6">
        <v>42530</v>
      </c>
      <c r="AW365" s="7"/>
      <c r="AX365" s="7"/>
      <c r="AY365" s="6"/>
      <c r="AZ365" s="7"/>
      <c r="BA365" s="7"/>
      <c r="BB365" s="7"/>
      <c r="BC365" s="7"/>
      <c r="BD365" s="9"/>
    </row>
    <row r="366" spans="1:56" ht="55.5" customHeight="1" x14ac:dyDescent="0.25">
      <c r="A366" s="164" t="s">
        <v>1929</v>
      </c>
      <c r="B366" s="157" t="s">
        <v>793</v>
      </c>
      <c r="C366" s="32" t="s">
        <v>524</v>
      </c>
      <c r="D366" s="32" t="s">
        <v>792</v>
      </c>
      <c r="E366" s="32" t="s">
        <v>287</v>
      </c>
      <c r="F366" s="32" t="s">
        <v>791</v>
      </c>
      <c r="G366" s="32" t="s">
        <v>634</v>
      </c>
      <c r="H366" s="63" t="s">
        <v>790</v>
      </c>
      <c r="I366" s="32" t="s">
        <v>669</v>
      </c>
      <c r="J366" s="32" t="s">
        <v>670</v>
      </c>
      <c r="K366" s="64" t="s">
        <v>794</v>
      </c>
      <c r="L366" s="65" t="s">
        <v>795</v>
      </c>
      <c r="M366" s="32" t="s">
        <v>796</v>
      </c>
      <c r="N366" s="64" t="s">
        <v>783</v>
      </c>
      <c r="O366" s="64" t="s">
        <v>797</v>
      </c>
      <c r="P366" s="32" t="s">
        <v>513</v>
      </c>
      <c r="Q366" s="32"/>
      <c r="R366" s="32"/>
      <c r="S366" s="65"/>
      <c r="T366" s="32">
        <v>33903900</v>
      </c>
      <c r="U366" s="5"/>
      <c r="V366" s="10"/>
      <c r="W366" s="11"/>
      <c r="X366" s="9"/>
      <c r="Y366" s="38"/>
      <c r="Z366" s="38"/>
      <c r="AA366" s="1">
        <v>0</v>
      </c>
      <c r="AB366" s="1">
        <v>0</v>
      </c>
      <c r="AC366" s="8"/>
      <c r="AD366" s="8"/>
      <c r="AE366" s="65">
        <f>L366-AD366+AC366</f>
        <v>307224.31</v>
      </c>
      <c r="AF366" s="65"/>
      <c r="AG366" s="65">
        <v>0</v>
      </c>
      <c r="AH366" s="65">
        <f t="shared" si="43"/>
        <v>0</v>
      </c>
      <c r="AI366" s="3"/>
      <c r="AJ366" s="3"/>
      <c r="AK366" s="3"/>
      <c r="AL366" s="3"/>
      <c r="AM366" s="3"/>
      <c r="AN366" s="3"/>
      <c r="AO366" s="5"/>
      <c r="AP366" s="36"/>
      <c r="AQ366" s="5"/>
      <c r="AR366" s="3"/>
      <c r="AS366" s="9"/>
      <c r="AT366" s="9"/>
      <c r="AU366" s="6">
        <v>42192</v>
      </c>
      <c r="AV366" s="6">
        <v>42311</v>
      </c>
      <c r="AW366" s="7"/>
      <c r="AX366" s="7"/>
      <c r="AY366" s="6">
        <v>42192</v>
      </c>
      <c r="AZ366" s="7"/>
      <c r="BA366" s="7"/>
      <c r="BB366" s="6">
        <v>42261</v>
      </c>
      <c r="BC366" s="7"/>
      <c r="BD366" s="31" t="s">
        <v>979</v>
      </c>
    </row>
    <row r="367" spans="1:56" ht="55.5" customHeight="1" x14ac:dyDescent="0.25">
      <c r="A367" s="164"/>
      <c r="B367" s="157"/>
      <c r="C367" s="32"/>
      <c r="D367" s="32"/>
      <c r="E367" s="32"/>
      <c r="F367" s="32"/>
      <c r="G367" s="32"/>
      <c r="H367" s="63"/>
      <c r="I367" s="32"/>
      <c r="J367" s="32"/>
      <c r="K367" s="64"/>
      <c r="L367" s="65"/>
      <c r="M367" s="32"/>
      <c r="N367" s="64"/>
      <c r="O367" s="64"/>
      <c r="P367" s="32"/>
      <c r="Q367" s="32"/>
      <c r="R367" s="32"/>
      <c r="S367" s="65"/>
      <c r="T367" s="32"/>
      <c r="U367" s="5" t="s">
        <v>946</v>
      </c>
      <c r="V367" s="10">
        <v>42342</v>
      </c>
      <c r="W367" s="11">
        <v>11705</v>
      </c>
      <c r="X367" s="41" t="s">
        <v>1199</v>
      </c>
      <c r="Y367" s="38">
        <v>42342</v>
      </c>
      <c r="Z367" s="38">
        <v>42491</v>
      </c>
      <c r="AA367" s="1"/>
      <c r="AB367" s="1"/>
      <c r="AC367" s="8"/>
      <c r="AD367" s="8"/>
      <c r="AE367" s="65"/>
      <c r="AF367" s="65"/>
      <c r="AG367" s="65"/>
      <c r="AH367" s="65"/>
      <c r="AI367" s="3"/>
      <c r="AJ367" s="3"/>
      <c r="AK367" s="3"/>
      <c r="AL367" s="3"/>
      <c r="AM367" s="3"/>
      <c r="AN367" s="3"/>
      <c r="AO367" s="5"/>
      <c r="AP367" s="36"/>
      <c r="AQ367" s="5"/>
      <c r="AR367" s="3"/>
      <c r="AS367" s="9"/>
      <c r="AT367" s="9"/>
      <c r="AU367" s="6"/>
      <c r="AV367" s="6"/>
      <c r="AW367" s="7"/>
      <c r="AX367" s="7"/>
      <c r="AY367" s="6"/>
      <c r="AZ367" s="7"/>
      <c r="BA367" s="7"/>
      <c r="BB367" s="7"/>
      <c r="BC367" s="7"/>
      <c r="BD367" s="31"/>
    </row>
    <row r="368" spans="1:56" ht="55.5" customHeight="1" x14ac:dyDescent="0.25">
      <c r="A368" s="164" t="s">
        <v>1930</v>
      </c>
      <c r="B368" s="157" t="s">
        <v>813</v>
      </c>
      <c r="C368" s="32" t="s">
        <v>654</v>
      </c>
      <c r="D368" s="32" t="s">
        <v>792</v>
      </c>
      <c r="E368" s="32"/>
      <c r="F368" s="32" t="s">
        <v>814</v>
      </c>
      <c r="G368" s="32" t="s">
        <v>815</v>
      </c>
      <c r="H368" s="63" t="s">
        <v>816</v>
      </c>
      <c r="I368" s="32" t="s">
        <v>722</v>
      </c>
      <c r="J368" s="32" t="s">
        <v>405</v>
      </c>
      <c r="K368" s="64">
        <v>42227</v>
      </c>
      <c r="L368" s="65">
        <v>3712128.84</v>
      </c>
      <c r="M368" s="32" t="s">
        <v>817</v>
      </c>
      <c r="N368" s="64">
        <v>42228</v>
      </c>
      <c r="O368" s="64">
        <v>42737</v>
      </c>
      <c r="P368" s="32" t="s">
        <v>96</v>
      </c>
      <c r="Q368" s="32" t="s">
        <v>818</v>
      </c>
      <c r="R368" s="32" t="s">
        <v>1436</v>
      </c>
      <c r="S368" s="65">
        <v>378524.61</v>
      </c>
      <c r="T368" s="32">
        <v>44905100</v>
      </c>
      <c r="U368" s="5"/>
      <c r="V368" s="10"/>
      <c r="W368" s="11"/>
      <c r="X368" s="9"/>
      <c r="Y368" s="38"/>
      <c r="Z368" s="38"/>
      <c r="AA368" s="1">
        <v>0</v>
      </c>
      <c r="AB368" s="1">
        <f>AD368/L368</f>
        <v>0.16564793047430973</v>
      </c>
      <c r="AC368" s="8">
        <f>SUM(AC369:AC370)</f>
        <v>0</v>
      </c>
      <c r="AD368" s="8">
        <f>SUM(AD369:AD370)</f>
        <v>614906.46</v>
      </c>
      <c r="AE368" s="65">
        <f>L368-AD368+AC368</f>
        <v>3097222.38</v>
      </c>
      <c r="AF368" s="65">
        <v>372228.55</v>
      </c>
      <c r="AG368" s="65">
        <v>1313517.8500000001</v>
      </c>
      <c r="AH368" s="65">
        <f t="shared" si="43"/>
        <v>1685746.4000000001</v>
      </c>
      <c r="AI368" s="3"/>
      <c r="AJ368" s="3"/>
      <c r="AK368" s="3"/>
      <c r="AL368" s="3"/>
      <c r="AM368" s="3"/>
      <c r="AN368" s="3"/>
      <c r="AO368" s="5"/>
      <c r="AP368" s="36"/>
      <c r="AQ368" s="5"/>
      <c r="AR368" s="3"/>
      <c r="AS368" s="9"/>
      <c r="AT368" s="9"/>
      <c r="AU368" s="6">
        <v>42228</v>
      </c>
      <c r="AV368" s="6">
        <v>42341</v>
      </c>
      <c r="AW368" s="7"/>
      <c r="AX368" s="7"/>
      <c r="AY368" s="6">
        <v>42228</v>
      </c>
      <c r="AZ368" s="7"/>
      <c r="BA368" s="7"/>
      <c r="BB368" s="7"/>
      <c r="BC368" s="7"/>
      <c r="BD368" s="9"/>
    </row>
    <row r="369" spans="1:56" ht="55.5" customHeight="1" x14ac:dyDescent="0.25">
      <c r="A369" s="164"/>
      <c r="B369" s="157"/>
      <c r="C369" s="32"/>
      <c r="D369" s="32"/>
      <c r="E369" s="32"/>
      <c r="F369" s="32"/>
      <c r="G369" s="32"/>
      <c r="H369" s="63"/>
      <c r="I369" s="32"/>
      <c r="J369" s="32"/>
      <c r="K369" s="64"/>
      <c r="L369" s="65"/>
      <c r="M369" s="32"/>
      <c r="N369" s="64"/>
      <c r="O369" s="64"/>
      <c r="P369" s="32"/>
      <c r="Q369" s="32"/>
      <c r="R369" s="32"/>
      <c r="S369" s="65"/>
      <c r="T369" s="32"/>
      <c r="U369" s="5" t="s">
        <v>873</v>
      </c>
      <c r="V369" s="10">
        <v>42277</v>
      </c>
      <c r="W369" s="11">
        <v>11654</v>
      </c>
      <c r="X369" s="41" t="s">
        <v>1849</v>
      </c>
      <c r="Y369" s="38"/>
      <c r="Z369" s="38"/>
      <c r="AA369" s="1"/>
      <c r="AB369" s="1"/>
      <c r="AC369" s="8"/>
      <c r="AD369" s="8">
        <v>200926.23</v>
      </c>
      <c r="AE369" s="65"/>
      <c r="AF369" s="65"/>
      <c r="AG369" s="65"/>
      <c r="AH369" s="65"/>
      <c r="AI369" s="3"/>
      <c r="AJ369" s="3"/>
      <c r="AK369" s="3"/>
      <c r="AL369" s="3"/>
      <c r="AM369" s="3"/>
      <c r="AN369" s="3"/>
      <c r="AO369" s="5"/>
      <c r="AP369" s="36"/>
      <c r="AQ369" s="5"/>
      <c r="AR369" s="3"/>
      <c r="AS369" s="9"/>
      <c r="AT369" s="9"/>
      <c r="AU369" s="6"/>
      <c r="AV369" s="6"/>
      <c r="AW369" s="7"/>
      <c r="AX369" s="7"/>
      <c r="AY369" s="6"/>
      <c r="AZ369" s="7"/>
      <c r="BA369" s="7"/>
      <c r="BB369" s="7"/>
      <c r="BC369" s="7"/>
      <c r="BD369" s="9"/>
    </row>
    <row r="370" spans="1:56" ht="55.5" customHeight="1" x14ac:dyDescent="0.25">
      <c r="A370" s="164"/>
      <c r="B370" s="157"/>
      <c r="C370" s="32"/>
      <c r="D370" s="32"/>
      <c r="E370" s="32"/>
      <c r="F370" s="32"/>
      <c r="G370" s="32"/>
      <c r="H370" s="63"/>
      <c r="I370" s="32"/>
      <c r="J370" s="32"/>
      <c r="K370" s="64"/>
      <c r="L370" s="65"/>
      <c r="M370" s="32"/>
      <c r="N370" s="64"/>
      <c r="O370" s="64"/>
      <c r="P370" s="32"/>
      <c r="Q370" s="32"/>
      <c r="R370" s="32"/>
      <c r="S370" s="65"/>
      <c r="T370" s="32"/>
      <c r="U370" s="5" t="s">
        <v>876</v>
      </c>
      <c r="V370" s="10">
        <v>42286</v>
      </c>
      <c r="W370" s="11">
        <v>11660</v>
      </c>
      <c r="X370" s="41" t="s">
        <v>1850</v>
      </c>
      <c r="Y370" s="38"/>
      <c r="Z370" s="38"/>
      <c r="AA370" s="1"/>
      <c r="AB370" s="1"/>
      <c r="AC370" s="8"/>
      <c r="AD370" s="8">
        <v>413980.23</v>
      </c>
      <c r="AE370" s="65"/>
      <c r="AF370" s="65"/>
      <c r="AG370" s="65"/>
      <c r="AH370" s="65"/>
      <c r="AI370" s="3"/>
      <c r="AJ370" s="3"/>
      <c r="AK370" s="3"/>
      <c r="AL370" s="3"/>
      <c r="AM370" s="3"/>
      <c r="AN370" s="3"/>
      <c r="AO370" s="5"/>
      <c r="AP370" s="36"/>
      <c r="AQ370" s="5"/>
      <c r="AR370" s="3"/>
      <c r="AS370" s="9"/>
      <c r="AT370" s="9"/>
      <c r="AU370" s="6"/>
      <c r="AV370" s="6"/>
      <c r="AW370" s="7"/>
      <c r="AX370" s="7"/>
      <c r="AY370" s="6"/>
      <c r="AZ370" s="7"/>
      <c r="BA370" s="7"/>
      <c r="BB370" s="7"/>
      <c r="BC370" s="7"/>
      <c r="BD370" s="9"/>
    </row>
    <row r="371" spans="1:56" ht="55.5" customHeight="1" x14ac:dyDescent="0.25">
      <c r="A371" s="164" t="s">
        <v>1931</v>
      </c>
      <c r="B371" s="157" t="s">
        <v>976</v>
      </c>
      <c r="C371" s="32" t="s">
        <v>739</v>
      </c>
      <c r="D371" s="32" t="s">
        <v>792</v>
      </c>
      <c r="E371" s="32"/>
      <c r="F371" s="32" t="s">
        <v>963</v>
      </c>
      <c r="G371" s="32" t="s">
        <v>1554</v>
      </c>
      <c r="H371" s="63" t="s">
        <v>853</v>
      </c>
      <c r="I371" s="32" t="s">
        <v>964</v>
      </c>
      <c r="J371" s="32" t="s">
        <v>411</v>
      </c>
      <c r="K371" s="64">
        <v>42318</v>
      </c>
      <c r="L371" s="65">
        <v>1143245.31</v>
      </c>
      <c r="M371" s="32"/>
      <c r="N371" s="64">
        <v>42318</v>
      </c>
      <c r="O371" s="64">
        <v>42499</v>
      </c>
      <c r="P371" s="32" t="s">
        <v>1143</v>
      </c>
      <c r="Q371" s="32" t="s">
        <v>1287</v>
      </c>
      <c r="R371" s="32" t="s">
        <v>1433</v>
      </c>
      <c r="S371" s="65">
        <v>172031.64</v>
      </c>
      <c r="T371" s="32" t="s">
        <v>516</v>
      </c>
      <c r="U371" s="5"/>
      <c r="V371" s="10"/>
      <c r="W371" s="11"/>
      <c r="X371" s="9"/>
      <c r="Y371" s="38"/>
      <c r="Z371" s="38"/>
      <c r="AA371" s="1">
        <v>0</v>
      </c>
      <c r="AB371" s="1">
        <v>0</v>
      </c>
      <c r="AC371" s="8"/>
      <c r="AD371" s="8"/>
      <c r="AE371" s="65">
        <f>L371-AD371+AC371</f>
        <v>1143245.31</v>
      </c>
      <c r="AF371" s="65">
        <v>31329.26</v>
      </c>
      <c r="AG371" s="65">
        <v>22270.52</v>
      </c>
      <c r="AH371" s="65">
        <f>AG371+AF371</f>
        <v>53599.78</v>
      </c>
      <c r="AI371" s="3"/>
      <c r="AJ371" s="3"/>
      <c r="AK371" s="3"/>
      <c r="AL371" s="3"/>
      <c r="AM371" s="3"/>
      <c r="AN371" s="3"/>
      <c r="AO371" s="5"/>
      <c r="AP371" s="36"/>
      <c r="AQ371" s="5"/>
      <c r="AR371" s="3"/>
      <c r="AS371" s="9"/>
      <c r="AT371" s="9"/>
      <c r="AU371" s="10">
        <v>42318</v>
      </c>
      <c r="AV371" s="6">
        <v>42469</v>
      </c>
      <c r="AW371" s="7"/>
      <c r="AX371" s="7"/>
      <c r="AY371" s="6">
        <v>42320</v>
      </c>
      <c r="AZ371" s="7"/>
      <c r="BA371" s="7"/>
      <c r="BB371" s="7"/>
      <c r="BC371" s="7"/>
      <c r="BD371" s="9"/>
    </row>
    <row r="372" spans="1:56" ht="55.5" customHeight="1" x14ac:dyDescent="0.25">
      <c r="A372" s="164"/>
      <c r="B372" s="157"/>
      <c r="C372" s="32"/>
      <c r="D372" s="32"/>
      <c r="E372" s="32"/>
      <c r="F372" s="32"/>
      <c r="G372" s="32"/>
      <c r="H372" s="63"/>
      <c r="I372" s="32"/>
      <c r="J372" s="32"/>
      <c r="K372" s="64"/>
      <c r="L372" s="65"/>
      <c r="M372" s="32"/>
      <c r="N372" s="64"/>
      <c r="O372" s="64"/>
      <c r="P372" s="32"/>
      <c r="Q372" s="32"/>
      <c r="R372" s="32"/>
      <c r="S372" s="65"/>
      <c r="T372" s="32"/>
      <c r="U372" s="5" t="s">
        <v>1401</v>
      </c>
      <c r="V372" s="10">
        <v>42466</v>
      </c>
      <c r="W372" s="11">
        <v>11796</v>
      </c>
      <c r="X372" s="41" t="s">
        <v>1199</v>
      </c>
      <c r="Y372" s="38">
        <v>42500</v>
      </c>
      <c r="Z372" s="38">
        <v>42679</v>
      </c>
      <c r="AA372" s="1"/>
      <c r="AB372" s="1"/>
      <c r="AC372" s="8"/>
      <c r="AD372" s="8"/>
      <c r="AE372" s="65"/>
      <c r="AF372" s="65"/>
      <c r="AG372" s="65"/>
      <c r="AH372" s="65"/>
      <c r="AI372" s="3"/>
      <c r="AJ372" s="3"/>
      <c r="AK372" s="3"/>
      <c r="AL372" s="3"/>
      <c r="AM372" s="3"/>
      <c r="AN372" s="3"/>
      <c r="AO372" s="5"/>
      <c r="AP372" s="36"/>
      <c r="AQ372" s="5"/>
      <c r="AR372" s="3"/>
      <c r="AS372" s="9"/>
      <c r="AT372" s="9"/>
      <c r="AU372" s="6">
        <v>42470</v>
      </c>
      <c r="AV372" s="6">
        <v>42619</v>
      </c>
      <c r="AW372" s="7"/>
      <c r="AX372" s="7"/>
      <c r="AY372" s="6"/>
      <c r="AZ372" s="7"/>
      <c r="BA372" s="7"/>
      <c r="BB372" s="7"/>
      <c r="BC372" s="7"/>
      <c r="BD372" s="9"/>
    </row>
    <row r="373" spans="1:56" ht="55.5" customHeight="1" x14ac:dyDescent="0.25">
      <c r="A373" s="165" t="s">
        <v>1932</v>
      </c>
      <c r="B373" s="161" t="s">
        <v>1127</v>
      </c>
      <c r="C373" s="5" t="s">
        <v>528</v>
      </c>
      <c r="D373" s="9" t="s">
        <v>1133</v>
      </c>
      <c r="E373" s="5"/>
      <c r="F373" s="5" t="s">
        <v>1013</v>
      </c>
      <c r="G373" s="5" t="s">
        <v>1553</v>
      </c>
      <c r="H373" s="34" t="s">
        <v>1015</v>
      </c>
      <c r="I373" s="5" t="s">
        <v>1014</v>
      </c>
      <c r="J373" s="7" t="s">
        <v>1134</v>
      </c>
      <c r="K373" s="42">
        <v>42430</v>
      </c>
      <c r="L373" s="8">
        <v>2513192.5300000003</v>
      </c>
      <c r="M373" s="5" t="s">
        <v>1135</v>
      </c>
      <c r="N373" s="42">
        <v>42430</v>
      </c>
      <c r="O373" s="6">
        <v>42699</v>
      </c>
      <c r="P373" s="5" t="s">
        <v>1143</v>
      </c>
      <c r="Q373" s="5" t="s">
        <v>1288</v>
      </c>
      <c r="R373" s="5"/>
      <c r="S373" s="8">
        <v>286031.34999999998</v>
      </c>
      <c r="T373" s="5" t="s">
        <v>516</v>
      </c>
      <c r="U373" s="5"/>
      <c r="V373" s="10"/>
      <c r="W373" s="11"/>
      <c r="X373" s="9"/>
      <c r="Y373" s="38"/>
      <c r="Z373" s="38"/>
      <c r="AA373" s="1"/>
      <c r="AB373" s="1"/>
      <c r="AC373" s="8"/>
      <c r="AD373" s="8"/>
      <c r="AE373" s="8">
        <f>L373-AD373+AC373</f>
        <v>2513192.5300000003</v>
      </c>
      <c r="AF373" s="8">
        <v>0</v>
      </c>
      <c r="AG373" s="8">
        <v>0</v>
      </c>
      <c r="AH373" s="8">
        <f>AG373+AF373</f>
        <v>0</v>
      </c>
      <c r="AI373" s="3"/>
      <c r="AJ373" s="3"/>
      <c r="AK373" s="3"/>
      <c r="AL373" s="3"/>
      <c r="AM373" s="3"/>
      <c r="AN373" s="3"/>
      <c r="AO373" s="5"/>
      <c r="AP373" s="36"/>
      <c r="AQ373" s="5"/>
      <c r="AR373" s="3"/>
      <c r="AS373" s="9"/>
      <c r="AT373" s="9"/>
      <c r="AU373" s="6"/>
      <c r="AV373" s="6"/>
      <c r="AW373" s="7"/>
      <c r="AX373" s="7"/>
      <c r="AY373" s="6">
        <v>42430</v>
      </c>
      <c r="AZ373" s="7"/>
      <c r="BA373" s="7"/>
      <c r="BB373" s="7"/>
      <c r="BC373" s="7"/>
      <c r="BD373" s="9"/>
    </row>
    <row r="374" spans="1:56" ht="55.5" customHeight="1" x14ac:dyDescent="0.25">
      <c r="A374" s="164" t="s">
        <v>1933</v>
      </c>
      <c r="B374" s="157" t="s">
        <v>1003</v>
      </c>
      <c r="C374" s="32" t="s">
        <v>1003</v>
      </c>
      <c r="D374" s="32" t="s">
        <v>1137</v>
      </c>
      <c r="E374" s="32"/>
      <c r="F374" s="32" t="s">
        <v>1139</v>
      </c>
      <c r="G374" s="32" t="s">
        <v>1140</v>
      </c>
      <c r="H374" s="32" t="s">
        <v>1138</v>
      </c>
      <c r="I374" s="32" t="s">
        <v>234</v>
      </c>
      <c r="J374" s="32" t="s">
        <v>1141</v>
      </c>
      <c r="K374" s="64">
        <v>42443</v>
      </c>
      <c r="L374" s="65">
        <v>693219.29</v>
      </c>
      <c r="M374" s="32" t="s">
        <v>1142</v>
      </c>
      <c r="N374" s="64">
        <v>42443</v>
      </c>
      <c r="O374" s="64">
        <v>42562</v>
      </c>
      <c r="P374" s="32" t="s">
        <v>1143</v>
      </c>
      <c r="Q374" s="32" t="s">
        <v>1144</v>
      </c>
      <c r="R374" s="32"/>
      <c r="S374" s="65">
        <v>99820.27</v>
      </c>
      <c r="T374" s="32" t="s">
        <v>516</v>
      </c>
      <c r="U374" s="5"/>
      <c r="V374" s="10"/>
      <c r="W374" s="11"/>
      <c r="X374" s="9"/>
      <c r="Y374" s="38"/>
      <c r="Z374" s="38"/>
      <c r="AA374" s="1">
        <v>0</v>
      </c>
      <c r="AB374" s="1">
        <v>0</v>
      </c>
      <c r="AC374" s="8"/>
      <c r="AD374" s="8"/>
      <c r="AE374" s="65">
        <f>L374-AD374+AC374</f>
        <v>693219.29</v>
      </c>
      <c r="AF374" s="65">
        <v>0</v>
      </c>
      <c r="AG374" s="65">
        <v>152988</v>
      </c>
      <c r="AH374" s="65">
        <f>AG374+AF374</f>
        <v>152988</v>
      </c>
      <c r="AI374" s="3"/>
      <c r="AJ374" s="3"/>
      <c r="AK374" s="3"/>
      <c r="AL374" s="3"/>
      <c r="AM374" s="3"/>
      <c r="AN374" s="3"/>
      <c r="AO374" s="5"/>
      <c r="AP374" s="36"/>
      <c r="AQ374" s="5"/>
      <c r="AR374" s="3"/>
      <c r="AS374" s="9"/>
      <c r="AT374" s="9"/>
      <c r="AU374" s="6"/>
      <c r="AV374" s="6"/>
      <c r="AW374" s="7"/>
      <c r="AX374" s="7"/>
      <c r="AY374" s="6">
        <v>42443</v>
      </c>
      <c r="AZ374" s="7"/>
      <c r="BA374" s="7"/>
      <c r="BB374" s="7"/>
      <c r="BC374" s="7"/>
      <c r="BD374" s="9"/>
    </row>
    <row r="375" spans="1:56" ht="55.5" customHeight="1" x14ac:dyDescent="0.25">
      <c r="A375" s="164"/>
      <c r="B375" s="157"/>
      <c r="C375" s="32"/>
      <c r="D375" s="32"/>
      <c r="E375" s="32"/>
      <c r="F375" s="32"/>
      <c r="G375" s="32"/>
      <c r="H375" s="32"/>
      <c r="I375" s="32"/>
      <c r="J375" s="32"/>
      <c r="K375" s="64"/>
      <c r="L375" s="65"/>
      <c r="M375" s="32"/>
      <c r="N375" s="64"/>
      <c r="O375" s="64"/>
      <c r="P375" s="32"/>
      <c r="Q375" s="32"/>
      <c r="R375" s="32"/>
      <c r="S375" s="65"/>
      <c r="T375" s="32"/>
      <c r="U375" s="5" t="s">
        <v>1544</v>
      </c>
      <c r="V375" s="10">
        <v>42530</v>
      </c>
      <c r="W375" s="11">
        <v>11843</v>
      </c>
      <c r="X375" s="41" t="s">
        <v>1545</v>
      </c>
      <c r="Y375" s="38">
        <v>42563</v>
      </c>
      <c r="Z375" s="38">
        <v>42682</v>
      </c>
      <c r="AA375" s="1"/>
      <c r="AB375" s="1"/>
      <c r="AC375" s="8"/>
      <c r="AD375" s="8"/>
      <c r="AE375" s="65"/>
      <c r="AF375" s="65"/>
      <c r="AG375" s="65"/>
      <c r="AH375" s="65"/>
      <c r="AI375" s="3"/>
      <c r="AJ375" s="3"/>
      <c r="AK375" s="3"/>
      <c r="AL375" s="3"/>
      <c r="AM375" s="3"/>
      <c r="AN375" s="3"/>
      <c r="AO375" s="5"/>
      <c r="AP375" s="36"/>
      <c r="AQ375" s="5"/>
      <c r="AR375" s="3"/>
      <c r="AS375" s="9"/>
      <c r="AT375" s="9"/>
      <c r="AU375" s="6">
        <v>42533</v>
      </c>
      <c r="AV375" s="6">
        <v>42622</v>
      </c>
      <c r="AW375" s="7"/>
      <c r="AX375" s="7"/>
      <c r="AY375" s="6"/>
      <c r="AZ375" s="7"/>
      <c r="BA375" s="7"/>
      <c r="BB375" s="7"/>
      <c r="BC375" s="7"/>
      <c r="BD375" s="9"/>
    </row>
    <row r="376" spans="1:56" ht="55.5" customHeight="1" x14ac:dyDescent="0.25">
      <c r="A376" s="165" t="s">
        <v>1934</v>
      </c>
      <c r="B376" s="161" t="s">
        <v>1548</v>
      </c>
      <c r="C376" s="5" t="s">
        <v>1039</v>
      </c>
      <c r="D376" s="9" t="s">
        <v>792</v>
      </c>
      <c r="E376" s="5"/>
      <c r="F376" s="5" t="s">
        <v>1465</v>
      </c>
      <c r="G376" s="5" t="s">
        <v>1175</v>
      </c>
      <c r="H376" s="34" t="s">
        <v>1470</v>
      </c>
      <c r="I376" s="5" t="s">
        <v>20</v>
      </c>
      <c r="J376" s="7" t="s">
        <v>1546</v>
      </c>
      <c r="K376" s="42">
        <v>42501</v>
      </c>
      <c r="L376" s="8">
        <v>1056973.95</v>
      </c>
      <c r="M376" s="86">
        <v>11805</v>
      </c>
      <c r="N376" s="54">
        <v>42501</v>
      </c>
      <c r="O376" s="6">
        <v>42847</v>
      </c>
      <c r="P376" s="5" t="s">
        <v>1143</v>
      </c>
      <c r="Q376" s="5"/>
      <c r="R376" s="5"/>
      <c r="S376" s="8">
        <v>74264.899999999994</v>
      </c>
      <c r="T376" s="5" t="s">
        <v>516</v>
      </c>
      <c r="U376" s="5"/>
      <c r="V376" s="10"/>
      <c r="W376" s="11"/>
      <c r="X376" s="9"/>
      <c r="Y376" s="38"/>
      <c r="Z376" s="38"/>
      <c r="AA376" s="1"/>
      <c r="AB376" s="1"/>
      <c r="AC376" s="8"/>
      <c r="AD376" s="8"/>
      <c r="AE376" s="8">
        <f>L376-AD376+AC376</f>
        <v>1056973.95</v>
      </c>
      <c r="AF376" s="8">
        <v>0</v>
      </c>
      <c r="AG376" s="8">
        <v>0</v>
      </c>
      <c r="AH376" s="8">
        <f t="shared" ref="AH376:AH386" si="45">AG376+AF376</f>
        <v>0</v>
      </c>
      <c r="AI376" s="3"/>
      <c r="AJ376" s="3"/>
      <c r="AK376" s="3"/>
      <c r="AL376" s="3"/>
      <c r="AM376" s="3"/>
      <c r="AN376" s="3"/>
      <c r="AO376" s="5"/>
      <c r="AP376" s="36"/>
      <c r="AQ376" s="5"/>
      <c r="AR376" s="3"/>
      <c r="AS376" s="9"/>
      <c r="AT376" s="9"/>
      <c r="AU376" s="6"/>
      <c r="AV376" s="6"/>
      <c r="AW376" s="7"/>
      <c r="AX376" s="7"/>
      <c r="AY376" s="6"/>
      <c r="AZ376" s="7"/>
      <c r="BA376" s="7"/>
      <c r="BB376" s="7"/>
      <c r="BC376" s="7"/>
      <c r="BD376" s="9"/>
    </row>
    <row r="377" spans="1:56" ht="55.5" customHeight="1" x14ac:dyDescent="0.25">
      <c r="A377" s="164" t="s">
        <v>1935</v>
      </c>
      <c r="B377" s="157" t="s">
        <v>1549</v>
      </c>
      <c r="C377" s="32" t="s">
        <v>1041</v>
      </c>
      <c r="D377" s="32" t="s">
        <v>792</v>
      </c>
      <c r="E377" s="32"/>
      <c r="F377" s="32" t="s">
        <v>1466</v>
      </c>
      <c r="G377" s="32" t="s">
        <v>1550</v>
      </c>
      <c r="H377" s="32" t="s">
        <v>1471</v>
      </c>
      <c r="I377" s="32" t="s">
        <v>1469</v>
      </c>
      <c r="J377" s="32" t="s">
        <v>1547</v>
      </c>
      <c r="K377" s="64">
        <v>42513</v>
      </c>
      <c r="L377" s="65">
        <v>981806.47</v>
      </c>
      <c r="M377" s="32">
        <v>11812</v>
      </c>
      <c r="N377" s="64">
        <v>42513</v>
      </c>
      <c r="O377" s="64">
        <v>42632</v>
      </c>
      <c r="P377" s="32" t="s">
        <v>1143</v>
      </c>
      <c r="Q377" s="32"/>
      <c r="R377" s="32"/>
      <c r="S377" s="65">
        <v>1963.61</v>
      </c>
      <c r="T377" s="32" t="s">
        <v>516</v>
      </c>
      <c r="U377" s="5"/>
      <c r="V377" s="10"/>
      <c r="W377" s="11"/>
      <c r="X377" s="9"/>
      <c r="Y377" s="38"/>
      <c r="Z377" s="38"/>
      <c r="AA377" s="1"/>
      <c r="AB377" s="1"/>
      <c r="AC377" s="8"/>
      <c r="AD377" s="8"/>
      <c r="AE377" s="65">
        <f t="shared" ref="AE377:AE381" si="46">L377-AD377+AC377</f>
        <v>981806.47</v>
      </c>
      <c r="AF377" s="65">
        <v>0</v>
      </c>
      <c r="AG377" s="65">
        <v>404311.78</v>
      </c>
      <c r="AH377" s="65">
        <f t="shared" si="45"/>
        <v>404311.78</v>
      </c>
      <c r="AI377" s="3"/>
      <c r="AJ377" s="3"/>
      <c r="AK377" s="3"/>
      <c r="AL377" s="3"/>
      <c r="AM377" s="3"/>
      <c r="AN377" s="3"/>
      <c r="AO377" s="5"/>
      <c r="AP377" s="36"/>
      <c r="AQ377" s="5"/>
      <c r="AR377" s="3"/>
      <c r="AS377" s="9"/>
      <c r="AT377" s="9"/>
      <c r="AU377" s="6"/>
      <c r="AV377" s="6"/>
      <c r="AW377" s="7"/>
      <c r="AX377" s="7"/>
      <c r="AY377" s="6"/>
      <c r="AZ377" s="7"/>
      <c r="BA377" s="7"/>
      <c r="BB377" s="7"/>
      <c r="BC377" s="7"/>
      <c r="BD377" s="9"/>
    </row>
    <row r="378" spans="1:56" ht="55.5" customHeight="1" x14ac:dyDescent="0.25">
      <c r="A378" s="164"/>
      <c r="B378" s="157"/>
      <c r="C378" s="32"/>
      <c r="D378" s="32"/>
      <c r="E378" s="32"/>
      <c r="F378" s="32"/>
      <c r="G378" s="32"/>
      <c r="H378" s="32"/>
      <c r="I378" s="32"/>
      <c r="J378" s="32"/>
      <c r="K378" s="64"/>
      <c r="L378" s="65"/>
      <c r="M378" s="32"/>
      <c r="N378" s="64"/>
      <c r="O378" s="64"/>
      <c r="P378" s="32"/>
      <c r="Q378" s="32"/>
      <c r="R378" s="32"/>
      <c r="S378" s="65"/>
      <c r="T378" s="32"/>
      <c r="U378" s="5" t="s">
        <v>1766</v>
      </c>
      <c r="V378" s="10">
        <v>42601</v>
      </c>
      <c r="W378" s="11">
        <v>11879</v>
      </c>
      <c r="X378" s="41" t="s">
        <v>1545</v>
      </c>
      <c r="Y378" s="38">
        <v>42633</v>
      </c>
      <c r="Z378" s="38">
        <v>42752</v>
      </c>
      <c r="AA378" s="1"/>
      <c r="AB378" s="1"/>
      <c r="AC378" s="8"/>
      <c r="AD378" s="8"/>
      <c r="AE378" s="65"/>
      <c r="AF378" s="65"/>
      <c r="AG378" s="65"/>
      <c r="AH378" s="65"/>
      <c r="AI378" s="3"/>
      <c r="AJ378" s="3"/>
      <c r="AK378" s="3"/>
      <c r="AL378" s="3"/>
      <c r="AM378" s="3"/>
      <c r="AN378" s="3"/>
      <c r="AO378" s="5"/>
      <c r="AP378" s="36"/>
      <c r="AQ378" s="5"/>
      <c r="AR378" s="3"/>
      <c r="AS378" s="9"/>
      <c r="AT378" s="9"/>
      <c r="AU378" s="6">
        <v>42603</v>
      </c>
      <c r="AV378" s="6">
        <v>42692</v>
      </c>
      <c r="AW378" s="7"/>
      <c r="AX378" s="7"/>
      <c r="AY378" s="6"/>
      <c r="AZ378" s="7"/>
      <c r="BA378" s="7"/>
      <c r="BB378" s="7"/>
      <c r="BC378" s="7"/>
      <c r="BD378" s="9"/>
    </row>
    <row r="379" spans="1:56" ht="55.5" customHeight="1" x14ac:dyDescent="0.25">
      <c r="A379" s="164" t="s">
        <v>1936</v>
      </c>
      <c r="B379" s="157" t="s">
        <v>1407</v>
      </c>
      <c r="C379" s="32" t="s">
        <v>1038</v>
      </c>
      <c r="D379" s="32" t="s">
        <v>792</v>
      </c>
      <c r="E379" s="32"/>
      <c r="F379" s="32" t="s">
        <v>1467</v>
      </c>
      <c r="G379" s="32" t="s">
        <v>1175</v>
      </c>
      <c r="H379" s="32" t="s">
        <v>1472</v>
      </c>
      <c r="I379" s="32" t="s">
        <v>1014</v>
      </c>
      <c r="J379" s="32" t="s">
        <v>1134</v>
      </c>
      <c r="K379" s="64">
        <v>42515</v>
      </c>
      <c r="L379" s="65">
        <v>1747010.3</v>
      </c>
      <c r="M379" s="32">
        <v>11813</v>
      </c>
      <c r="N379" s="64">
        <v>42515</v>
      </c>
      <c r="O379" s="64">
        <v>42610</v>
      </c>
      <c r="P379" s="32" t="s">
        <v>1143</v>
      </c>
      <c r="Q379" s="32"/>
      <c r="R379" s="32"/>
      <c r="S379" s="65">
        <v>0</v>
      </c>
      <c r="T379" s="32" t="s">
        <v>516</v>
      </c>
      <c r="U379" s="5"/>
      <c r="V379" s="10"/>
      <c r="W379" s="11"/>
      <c r="X379" s="9"/>
      <c r="Y379" s="38"/>
      <c r="Z379" s="38"/>
      <c r="AA379" s="1"/>
      <c r="AB379" s="1"/>
      <c r="AC379" s="8"/>
      <c r="AD379" s="8"/>
      <c r="AE379" s="65">
        <f t="shared" si="46"/>
        <v>1747010.3</v>
      </c>
      <c r="AF379" s="65">
        <v>0</v>
      </c>
      <c r="AG379" s="65">
        <v>263144.48</v>
      </c>
      <c r="AH379" s="65">
        <f t="shared" si="45"/>
        <v>263144.48</v>
      </c>
      <c r="AI379" s="3"/>
      <c r="AJ379" s="3"/>
      <c r="AK379" s="3"/>
      <c r="AL379" s="3"/>
      <c r="AM379" s="3"/>
      <c r="AN379" s="3"/>
      <c r="AO379" s="5"/>
      <c r="AP379" s="36"/>
      <c r="AQ379" s="5"/>
      <c r="AR379" s="3"/>
      <c r="AS379" s="9"/>
      <c r="AT379" s="9"/>
      <c r="AU379" s="6">
        <v>42521</v>
      </c>
      <c r="AV379" s="6">
        <v>42610</v>
      </c>
      <c r="AW379" s="7"/>
      <c r="AX379" s="7"/>
      <c r="AY379" s="6">
        <v>42521</v>
      </c>
      <c r="AZ379" s="7"/>
      <c r="BA379" s="7"/>
      <c r="BB379" s="7"/>
      <c r="BC379" s="7"/>
      <c r="BD379" s="9"/>
    </row>
    <row r="380" spans="1:56" ht="55.5" customHeight="1" x14ac:dyDescent="0.25">
      <c r="A380" s="164"/>
      <c r="B380" s="157"/>
      <c r="C380" s="32"/>
      <c r="D380" s="32"/>
      <c r="E380" s="32"/>
      <c r="F380" s="32"/>
      <c r="G380" s="32"/>
      <c r="H380" s="32"/>
      <c r="I380" s="32"/>
      <c r="J380" s="32"/>
      <c r="K380" s="64"/>
      <c r="L380" s="65"/>
      <c r="M380" s="32"/>
      <c r="N380" s="64"/>
      <c r="O380" s="64"/>
      <c r="P380" s="32"/>
      <c r="Q380" s="32"/>
      <c r="R380" s="32"/>
      <c r="S380" s="65"/>
      <c r="T380" s="32"/>
      <c r="U380" s="5" t="s">
        <v>1772</v>
      </c>
      <c r="V380" s="10">
        <v>42599</v>
      </c>
      <c r="W380" s="11">
        <v>11877</v>
      </c>
      <c r="X380" s="41" t="s">
        <v>1545</v>
      </c>
      <c r="Y380" s="38">
        <v>42635</v>
      </c>
      <c r="Z380" s="38">
        <v>42754</v>
      </c>
      <c r="AA380" s="1"/>
      <c r="AB380" s="1"/>
      <c r="AC380" s="8"/>
      <c r="AD380" s="8"/>
      <c r="AE380" s="65"/>
      <c r="AF380" s="65"/>
      <c r="AG380" s="65"/>
      <c r="AH380" s="65"/>
      <c r="AI380" s="3"/>
      <c r="AJ380" s="3"/>
      <c r="AK380" s="3"/>
      <c r="AL380" s="3"/>
      <c r="AM380" s="3"/>
      <c r="AN380" s="3"/>
      <c r="AO380" s="5"/>
      <c r="AP380" s="36"/>
      <c r="AQ380" s="5"/>
      <c r="AR380" s="3"/>
      <c r="AS380" s="9"/>
      <c r="AT380" s="9"/>
      <c r="AU380" s="6">
        <v>42611</v>
      </c>
      <c r="AV380" s="6">
        <v>42700</v>
      </c>
      <c r="AW380" s="7"/>
      <c r="AX380" s="7"/>
      <c r="AY380" s="6"/>
      <c r="AZ380" s="7"/>
      <c r="BA380" s="7"/>
      <c r="BB380" s="7"/>
      <c r="BC380" s="7"/>
      <c r="BD380" s="9"/>
    </row>
    <row r="381" spans="1:56" ht="55.5" customHeight="1" x14ac:dyDescent="0.25">
      <c r="A381" s="164" t="s">
        <v>1937</v>
      </c>
      <c r="B381" s="157" t="s">
        <v>1552</v>
      </c>
      <c r="C381" s="32" t="s">
        <v>1037</v>
      </c>
      <c r="D381" s="32" t="s">
        <v>792</v>
      </c>
      <c r="E381" s="32"/>
      <c r="F381" s="32" t="s">
        <v>1468</v>
      </c>
      <c r="G381" s="32" t="s">
        <v>1551</v>
      </c>
      <c r="H381" s="32" t="s">
        <v>1473</v>
      </c>
      <c r="I381" s="32" t="s">
        <v>1014</v>
      </c>
      <c r="J381" s="32" t="s">
        <v>1134</v>
      </c>
      <c r="K381" s="64">
        <v>42515</v>
      </c>
      <c r="L381" s="65">
        <v>1259189.8400000001</v>
      </c>
      <c r="M381" s="32">
        <v>11813</v>
      </c>
      <c r="N381" s="64">
        <v>42515</v>
      </c>
      <c r="O381" s="64">
        <v>42634</v>
      </c>
      <c r="P381" s="32" t="s">
        <v>1143</v>
      </c>
      <c r="Q381" s="32"/>
      <c r="R381" s="32"/>
      <c r="S381" s="65">
        <v>0</v>
      </c>
      <c r="T381" s="32" t="s">
        <v>516</v>
      </c>
      <c r="U381" s="5"/>
      <c r="V381" s="10"/>
      <c r="W381" s="11"/>
      <c r="X381" s="9"/>
      <c r="Y381" s="38"/>
      <c r="Z381" s="38"/>
      <c r="AA381" s="1"/>
      <c r="AB381" s="1"/>
      <c r="AC381" s="8"/>
      <c r="AD381" s="8"/>
      <c r="AE381" s="65">
        <f t="shared" si="46"/>
        <v>1259189.8400000001</v>
      </c>
      <c r="AF381" s="65">
        <v>0</v>
      </c>
      <c r="AG381" s="65">
        <v>541151.94999999995</v>
      </c>
      <c r="AH381" s="65">
        <f t="shared" si="45"/>
        <v>541151.94999999995</v>
      </c>
      <c r="AI381" s="3"/>
      <c r="AJ381" s="3"/>
      <c r="AK381" s="3"/>
      <c r="AL381" s="3"/>
      <c r="AM381" s="3"/>
      <c r="AN381" s="3"/>
      <c r="AO381" s="5"/>
      <c r="AP381" s="36"/>
      <c r="AQ381" s="5"/>
      <c r="AR381" s="3"/>
      <c r="AS381" s="9"/>
      <c r="AT381" s="9"/>
      <c r="AU381" s="6"/>
      <c r="AV381" s="6"/>
      <c r="AW381" s="7"/>
      <c r="AX381" s="7"/>
      <c r="AY381" s="6"/>
      <c r="AZ381" s="7"/>
      <c r="BA381" s="7"/>
      <c r="BB381" s="7"/>
      <c r="BC381" s="7"/>
      <c r="BD381" s="9"/>
    </row>
    <row r="382" spans="1:56" ht="55.5" customHeight="1" x14ac:dyDescent="0.25">
      <c r="A382" s="164"/>
      <c r="B382" s="157"/>
      <c r="C382" s="32"/>
      <c r="D382" s="32"/>
      <c r="E382" s="32"/>
      <c r="F382" s="32"/>
      <c r="G382" s="32"/>
      <c r="H382" s="32"/>
      <c r="I382" s="32"/>
      <c r="J382" s="32"/>
      <c r="K382" s="64"/>
      <c r="L382" s="65"/>
      <c r="M382" s="32"/>
      <c r="N382" s="64"/>
      <c r="O382" s="64"/>
      <c r="P382" s="32"/>
      <c r="Q382" s="32"/>
      <c r="R382" s="32"/>
      <c r="S382" s="65"/>
      <c r="T382" s="32"/>
      <c r="U382" s="5" t="s">
        <v>1773</v>
      </c>
      <c r="V382" s="10">
        <v>42601</v>
      </c>
      <c r="W382" s="11">
        <v>11877</v>
      </c>
      <c r="X382" s="41" t="s">
        <v>1545</v>
      </c>
      <c r="Y382" s="38">
        <v>42635</v>
      </c>
      <c r="Z382" s="38">
        <v>42754</v>
      </c>
      <c r="AA382" s="1"/>
      <c r="AB382" s="1"/>
      <c r="AC382" s="8"/>
      <c r="AD382" s="8"/>
      <c r="AE382" s="65"/>
      <c r="AF382" s="65"/>
      <c r="AG382" s="65"/>
      <c r="AH382" s="65"/>
      <c r="AI382" s="3"/>
      <c r="AJ382" s="3"/>
      <c r="AK382" s="3"/>
      <c r="AL382" s="3"/>
      <c r="AM382" s="3"/>
      <c r="AN382" s="3"/>
      <c r="AO382" s="5"/>
      <c r="AP382" s="36"/>
      <c r="AQ382" s="5"/>
      <c r="AR382" s="3"/>
      <c r="AS382" s="9"/>
      <c r="AT382" s="9"/>
      <c r="AU382" s="6">
        <v>42611</v>
      </c>
      <c r="AV382" s="6">
        <v>43065</v>
      </c>
      <c r="AW382" s="7"/>
      <c r="AX382" s="7"/>
      <c r="AY382" s="6"/>
      <c r="AZ382" s="7"/>
      <c r="BA382" s="7"/>
      <c r="BB382" s="7"/>
      <c r="BC382" s="7"/>
      <c r="BD382" s="9"/>
    </row>
    <row r="383" spans="1:56" ht="55.5" customHeight="1" x14ac:dyDescent="0.25">
      <c r="A383" s="165" t="s">
        <v>1938</v>
      </c>
      <c r="B383" s="161" t="s">
        <v>1631</v>
      </c>
      <c r="C383" s="5" t="s">
        <v>1042</v>
      </c>
      <c r="D383" s="9" t="s">
        <v>792</v>
      </c>
      <c r="E383" s="5"/>
      <c r="F383" s="45" t="s">
        <v>1632</v>
      </c>
      <c r="G383" s="5" t="s">
        <v>1135</v>
      </c>
      <c r="H383" s="34" t="s">
        <v>1630</v>
      </c>
      <c r="I383" s="9" t="s">
        <v>1633</v>
      </c>
      <c r="J383" s="40" t="s">
        <v>706</v>
      </c>
      <c r="K383" s="54">
        <v>42530</v>
      </c>
      <c r="L383" s="71">
        <v>1444499.83</v>
      </c>
      <c r="M383" s="86">
        <v>11829</v>
      </c>
      <c r="N383" s="54">
        <v>42530</v>
      </c>
      <c r="O383" s="6">
        <v>42679</v>
      </c>
      <c r="P383" s="5" t="s">
        <v>1143</v>
      </c>
      <c r="Q383" s="9" t="s">
        <v>1634</v>
      </c>
      <c r="R383" s="5"/>
      <c r="S383" s="55">
        <v>22318.13</v>
      </c>
      <c r="T383" s="88">
        <v>44905100</v>
      </c>
      <c r="U383" s="5"/>
      <c r="V383" s="10"/>
      <c r="W383" s="11"/>
      <c r="X383" s="9"/>
      <c r="Y383" s="38"/>
      <c r="Z383" s="38"/>
      <c r="AA383" s="1"/>
      <c r="AB383" s="1"/>
      <c r="AC383" s="8"/>
      <c r="AD383" s="8"/>
      <c r="AE383" s="8">
        <f t="shared" ref="AE383:AE388" si="47">L383-AD383+AC383</f>
        <v>1444499.83</v>
      </c>
      <c r="AF383" s="8">
        <v>0</v>
      </c>
      <c r="AG383" s="8">
        <v>0</v>
      </c>
      <c r="AH383" s="8">
        <f t="shared" ref="AH383:AH385" si="48">AG383+AF383</f>
        <v>0</v>
      </c>
      <c r="AI383" s="3"/>
      <c r="AJ383" s="3"/>
      <c r="AK383" s="3"/>
      <c r="AL383" s="3"/>
      <c r="AM383" s="3"/>
      <c r="AN383" s="3"/>
      <c r="AO383" s="5"/>
      <c r="AP383" s="36"/>
      <c r="AQ383" s="5"/>
      <c r="AR383" s="3"/>
      <c r="AS383" s="9"/>
      <c r="AT383" s="9"/>
      <c r="AU383" s="6">
        <v>42543</v>
      </c>
      <c r="AV383" s="6">
        <v>42662</v>
      </c>
      <c r="AW383" s="7"/>
      <c r="AX383" s="7"/>
      <c r="AY383" s="6">
        <v>42543</v>
      </c>
      <c r="AZ383" s="7"/>
      <c r="BA383" s="7"/>
      <c r="BB383" s="7"/>
      <c r="BC383" s="7"/>
      <c r="BD383" s="9"/>
    </row>
    <row r="384" spans="1:56" ht="85.5" customHeight="1" x14ac:dyDescent="0.25">
      <c r="A384" s="165" t="s">
        <v>1939</v>
      </c>
      <c r="B384" s="161" t="s">
        <v>1002</v>
      </c>
      <c r="C384" s="5" t="s">
        <v>1004</v>
      </c>
      <c r="D384" s="9" t="s">
        <v>792</v>
      </c>
      <c r="E384" s="5"/>
      <c r="F384" s="45" t="s">
        <v>1635</v>
      </c>
      <c r="G384" s="5" t="s">
        <v>1129</v>
      </c>
      <c r="H384" s="34" t="s">
        <v>1636</v>
      </c>
      <c r="I384" s="41" t="s">
        <v>1637</v>
      </c>
      <c r="J384" s="7" t="s">
        <v>1638</v>
      </c>
      <c r="K384" s="54">
        <v>42530</v>
      </c>
      <c r="L384" s="71">
        <v>2786039.4</v>
      </c>
      <c r="M384" s="86">
        <v>11829</v>
      </c>
      <c r="N384" s="54">
        <v>42530</v>
      </c>
      <c r="O384" s="6">
        <v>42799</v>
      </c>
      <c r="P384" s="5" t="s">
        <v>1143</v>
      </c>
      <c r="Q384" s="45" t="s">
        <v>1639</v>
      </c>
      <c r="R384" s="5"/>
      <c r="S384" s="68">
        <v>696611.83999999997</v>
      </c>
      <c r="T384" s="7">
        <v>44905100</v>
      </c>
      <c r="U384" s="5"/>
      <c r="V384" s="10"/>
      <c r="W384" s="11"/>
      <c r="X384" s="9"/>
      <c r="Y384" s="38"/>
      <c r="Z384" s="38"/>
      <c r="AA384" s="1"/>
      <c r="AB384" s="1"/>
      <c r="AC384" s="8"/>
      <c r="AD384" s="8"/>
      <c r="AE384" s="8">
        <f t="shared" si="47"/>
        <v>2786039.4</v>
      </c>
      <c r="AF384" s="8">
        <v>0</v>
      </c>
      <c r="AG384" s="8">
        <v>0</v>
      </c>
      <c r="AH384" s="8">
        <f t="shared" si="48"/>
        <v>0</v>
      </c>
      <c r="AI384" s="3"/>
      <c r="AJ384" s="3"/>
      <c r="AK384" s="3"/>
      <c r="AL384" s="3"/>
      <c r="AM384" s="3"/>
      <c r="AN384" s="3"/>
      <c r="AO384" s="5"/>
      <c r="AP384" s="36"/>
      <c r="AQ384" s="5"/>
      <c r="AR384" s="3"/>
      <c r="AS384" s="9"/>
      <c r="AT384" s="9"/>
      <c r="AU384" s="6">
        <v>42541</v>
      </c>
      <c r="AV384" s="6">
        <v>42780</v>
      </c>
      <c r="AW384" s="7"/>
      <c r="AX384" s="7"/>
      <c r="AY384" s="6">
        <v>42541</v>
      </c>
      <c r="AZ384" s="7"/>
      <c r="BA384" s="7"/>
      <c r="BB384" s="7"/>
      <c r="BC384" s="7"/>
      <c r="BD384" s="9"/>
    </row>
    <row r="385" spans="1:56" ht="85.5" customHeight="1" x14ac:dyDescent="0.25">
      <c r="A385" s="165" t="s">
        <v>1940</v>
      </c>
      <c r="B385" s="161" t="s">
        <v>1650</v>
      </c>
      <c r="C385" s="5" t="s">
        <v>1044</v>
      </c>
      <c r="D385" s="9" t="s">
        <v>1649</v>
      </c>
      <c r="E385" s="5"/>
      <c r="F385" s="45" t="s">
        <v>1651</v>
      </c>
      <c r="G385" s="5" t="s">
        <v>1153</v>
      </c>
      <c r="H385" s="34" t="s">
        <v>1648</v>
      </c>
      <c r="I385" s="49" t="s">
        <v>1655</v>
      </c>
      <c r="J385" s="40" t="s">
        <v>1652</v>
      </c>
      <c r="K385" s="42">
        <v>42541</v>
      </c>
      <c r="L385" s="68">
        <v>1536831.8</v>
      </c>
      <c r="M385" s="86">
        <v>11831</v>
      </c>
      <c r="N385" s="54">
        <v>42541</v>
      </c>
      <c r="O385" s="6">
        <v>42660</v>
      </c>
      <c r="P385" s="5" t="s">
        <v>1654</v>
      </c>
      <c r="Q385" s="45" t="s">
        <v>1653</v>
      </c>
      <c r="R385" s="5"/>
      <c r="S385" s="55">
        <v>76841.59</v>
      </c>
      <c r="T385" s="7">
        <v>44905100</v>
      </c>
      <c r="U385" s="5"/>
      <c r="V385" s="10"/>
      <c r="W385" s="11"/>
      <c r="X385" s="9"/>
      <c r="Y385" s="38"/>
      <c r="Z385" s="38"/>
      <c r="AA385" s="1"/>
      <c r="AB385" s="1"/>
      <c r="AC385" s="8"/>
      <c r="AD385" s="8"/>
      <c r="AE385" s="8">
        <f t="shared" si="47"/>
        <v>1536831.8</v>
      </c>
      <c r="AF385" s="8">
        <v>0</v>
      </c>
      <c r="AG385" s="8">
        <v>0</v>
      </c>
      <c r="AH385" s="8">
        <f t="shared" si="48"/>
        <v>0</v>
      </c>
      <c r="AI385" s="3"/>
      <c r="AJ385" s="3"/>
      <c r="AK385" s="3"/>
      <c r="AL385" s="3"/>
      <c r="AM385" s="3"/>
      <c r="AN385" s="3"/>
      <c r="AO385" s="5"/>
      <c r="AP385" s="36"/>
      <c r="AQ385" s="5"/>
      <c r="AR385" s="3"/>
      <c r="AS385" s="9"/>
      <c r="AT385" s="9"/>
      <c r="AU385" s="6">
        <v>42541</v>
      </c>
      <c r="AV385" s="6">
        <v>42630</v>
      </c>
      <c r="AW385" s="7"/>
      <c r="AX385" s="7"/>
      <c r="AY385" s="6"/>
      <c r="AZ385" s="7"/>
      <c r="BA385" s="7"/>
      <c r="BB385" s="7"/>
      <c r="BC385" s="7"/>
      <c r="BD385" s="9"/>
    </row>
    <row r="386" spans="1:56" ht="85.5" customHeight="1" x14ac:dyDescent="0.25">
      <c r="A386" s="168">
        <v>86</v>
      </c>
      <c r="B386" s="162" t="s">
        <v>1722</v>
      </c>
      <c r="C386" s="33" t="s">
        <v>1047</v>
      </c>
      <c r="D386" s="33" t="s">
        <v>1721</v>
      </c>
      <c r="E386" s="33"/>
      <c r="F386" s="33" t="s">
        <v>1723</v>
      </c>
      <c r="G386" s="33" t="s">
        <v>1616</v>
      </c>
      <c r="H386" s="33" t="s">
        <v>1720</v>
      </c>
      <c r="I386" s="33" t="s">
        <v>1655</v>
      </c>
      <c r="J386" s="33" t="s">
        <v>1652</v>
      </c>
      <c r="K386" s="151">
        <v>42578</v>
      </c>
      <c r="L386" s="152">
        <v>3065878.11</v>
      </c>
      <c r="M386" s="33">
        <v>11859</v>
      </c>
      <c r="N386" s="151">
        <v>42578</v>
      </c>
      <c r="O386" s="151">
        <v>42997</v>
      </c>
      <c r="P386" s="33" t="s">
        <v>1724</v>
      </c>
      <c r="Q386" s="33" t="s">
        <v>1725</v>
      </c>
      <c r="R386" s="33"/>
      <c r="S386" s="152"/>
      <c r="T386" s="33">
        <v>44905100</v>
      </c>
      <c r="U386" s="5"/>
      <c r="V386" s="10"/>
      <c r="W386" s="11"/>
      <c r="X386" s="9"/>
      <c r="Y386" s="38"/>
      <c r="Z386" s="38"/>
      <c r="AA386" s="1">
        <f>AC386/L386</f>
        <v>0</v>
      </c>
      <c r="AB386" s="1">
        <f>AC386/M386</f>
        <v>0</v>
      </c>
      <c r="AC386" s="8">
        <f>SUM(AC387)</f>
        <v>0</v>
      </c>
      <c r="AD386" s="8">
        <f>SUM(AD387)</f>
        <v>134279.06</v>
      </c>
      <c r="AE386" s="65">
        <f t="shared" si="47"/>
        <v>2931599.05</v>
      </c>
      <c r="AF386" s="65"/>
      <c r="AG386" s="65">
        <v>310000</v>
      </c>
      <c r="AH386" s="65">
        <f t="shared" si="45"/>
        <v>310000</v>
      </c>
      <c r="AI386" s="3"/>
      <c r="AJ386" s="3"/>
      <c r="AK386" s="3"/>
      <c r="AL386" s="3"/>
      <c r="AM386" s="3"/>
      <c r="AN386" s="3"/>
      <c r="AO386" s="5"/>
      <c r="AP386" s="36"/>
      <c r="AQ386" s="5"/>
      <c r="AR386" s="3"/>
      <c r="AS386" s="9"/>
      <c r="AT386" s="9"/>
      <c r="AU386" s="42">
        <v>42578</v>
      </c>
      <c r="AV386" s="6">
        <v>42967</v>
      </c>
      <c r="AW386" s="7"/>
      <c r="AX386" s="7"/>
      <c r="AY386" s="42">
        <v>42578</v>
      </c>
      <c r="AZ386" s="7"/>
      <c r="BA386" s="7"/>
      <c r="BB386" s="7"/>
      <c r="BC386" s="7"/>
      <c r="BD386" s="9"/>
    </row>
    <row r="387" spans="1:56" ht="85.5" customHeight="1" x14ac:dyDescent="0.25">
      <c r="A387" s="168"/>
      <c r="B387" s="162"/>
      <c r="C387" s="33"/>
      <c r="D387" s="33"/>
      <c r="E387" s="33"/>
      <c r="F387" s="33"/>
      <c r="G387" s="33"/>
      <c r="H387" s="33"/>
      <c r="I387" s="33"/>
      <c r="J387" s="33"/>
      <c r="K387" s="151"/>
      <c r="L387" s="152"/>
      <c r="M387" s="33"/>
      <c r="N387" s="151"/>
      <c r="O387" s="151"/>
      <c r="P387" s="33"/>
      <c r="Q387" s="33"/>
      <c r="R387" s="33"/>
      <c r="S387" s="152"/>
      <c r="T387" s="33"/>
      <c r="U387" s="5" t="s">
        <v>1771</v>
      </c>
      <c r="V387" s="10">
        <v>42604</v>
      </c>
      <c r="W387" s="11">
        <v>11876</v>
      </c>
      <c r="X387" s="45" t="s">
        <v>1306</v>
      </c>
      <c r="Y387" s="38"/>
      <c r="Z387" s="38"/>
      <c r="AA387" s="1"/>
      <c r="AB387" s="1"/>
      <c r="AC387" s="8">
        <v>0</v>
      </c>
      <c r="AD387" s="8">
        <v>134279.06</v>
      </c>
      <c r="AE387" s="65">
        <f t="shared" si="47"/>
        <v>-134279.06</v>
      </c>
      <c r="AF387" s="65"/>
      <c r="AG387" s="65"/>
      <c r="AH387" s="65"/>
      <c r="AI387" s="3"/>
      <c r="AJ387" s="3"/>
      <c r="AK387" s="3"/>
      <c r="AL387" s="3"/>
      <c r="AM387" s="3"/>
      <c r="AN387" s="3"/>
      <c r="AO387" s="5"/>
      <c r="AP387" s="36"/>
      <c r="AQ387" s="5"/>
      <c r="AR387" s="3"/>
      <c r="AS387" s="9"/>
      <c r="AT387" s="9"/>
      <c r="AU387" s="42"/>
      <c r="AV387" s="6"/>
      <c r="AW387" s="7"/>
      <c r="AX387" s="7"/>
      <c r="AY387" s="42"/>
      <c r="AZ387" s="7"/>
      <c r="BA387" s="7"/>
      <c r="BB387" s="7"/>
      <c r="BC387" s="7"/>
      <c r="BD387" s="9"/>
    </row>
    <row r="388" spans="1:56" ht="85.5" customHeight="1" x14ac:dyDescent="0.25">
      <c r="A388" s="165" t="s">
        <v>1941</v>
      </c>
      <c r="B388" s="161" t="s">
        <v>1833</v>
      </c>
      <c r="C388" s="5" t="s">
        <v>1043</v>
      </c>
      <c r="D388" s="9" t="s">
        <v>1834</v>
      </c>
      <c r="E388" s="5"/>
      <c r="F388" s="45" t="s">
        <v>1835</v>
      </c>
      <c r="G388" s="5" t="s">
        <v>1153</v>
      </c>
      <c r="H388" s="34" t="s">
        <v>1836</v>
      </c>
      <c r="I388" s="41" t="s">
        <v>495</v>
      </c>
      <c r="J388" s="7" t="s">
        <v>1837</v>
      </c>
      <c r="K388" s="42">
        <v>42613</v>
      </c>
      <c r="L388" s="55">
        <v>2614920.91</v>
      </c>
      <c r="M388" s="86"/>
      <c r="N388" s="42">
        <v>42613</v>
      </c>
      <c r="O388" s="6">
        <v>42792</v>
      </c>
      <c r="P388" s="5" t="s">
        <v>1654</v>
      </c>
      <c r="Q388" s="45" t="s">
        <v>1838</v>
      </c>
      <c r="R388" s="5"/>
      <c r="S388" s="55"/>
      <c r="T388" s="7">
        <v>44905100</v>
      </c>
      <c r="U388" s="5"/>
      <c r="V388" s="10"/>
      <c r="W388" s="11"/>
      <c r="X388" s="45"/>
      <c r="Y388" s="38"/>
      <c r="Z388" s="38"/>
      <c r="AA388" s="1"/>
      <c r="AB388" s="1"/>
      <c r="AC388" s="8"/>
      <c r="AD388" s="8"/>
      <c r="AE388" s="8">
        <f t="shared" si="47"/>
        <v>2614920.91</v>
      </c>
      <c r="AF388" s="8">
        <v>0</v>
      </c>
      <c r="AG388" s="8">
        <v>0</v>
      </c>
      <c r="AH388" s="8">
        <f t="shared" ref="AH388" si="49">AG388+AF388</f>
        <v>0</v>
      </c>
      <c r="AI388" s="3"/>
      <c r="AJ388" s="3"/>
      <c r="AK388" s="3"/>
      <c r="AL388" s="3"/>
      <c r="AM388" s="3"/>
      <c r="AN388" s="3"/>
      <c r="AO388" s="5"/>
      <c r="AP388" s="36"/>
      <c r="AQ388" s="5"/>
      <c r="AR388" s="3"/>
      <c r="AS388" s="9"/>
      <c r="AT388" s="9"/>
      <c r="AU388" s="42">
        <v>42613</v>
      </c>
      <c r="AV388" s="6">
        <v>42761</v>
      </c>
      <c r="AW388" s="7"/>
      <c r="AX388" s="7"/>
      <c r="AY388" s="42">
        <v>42613</v>
      </c>
      <c r="AZ388" s="7"/>
      <c r="BA388" s="7"/>
      <c r="BB388" s="7"/>
      <c r="BC388" s="7"/>
      <c r="BD388" s="9"/>
    </row>
    <row r="389" spans="1:56" ht="29.25" customHeight="1" x14ac:dyDescent="0.25">
      <c r="A389" s="165" t="s">
        <v>1942</v>
      </c>
      <c r="B389" s="158"/>
      <c r="C389" s="5"/>
      <c r="D389" s="5" t="s">
        <v>1844</v>
      </c>
      <c r="E389" s="5"/>
      <c r="F389" s="4"/>
      <c r="G389" s="5"/>
      <c r="H389" s="34"/>
      <c r="I389" s="5"/>
      <c r="J389" s="5"/>
      <c r="K389" s="10"/>
      <c r="L389" s="8">
        <f t="shared" ref="L389:AH389" si="50">SUM(L291:L386)</f>
        <v>56232595.809999987</v>
      </c>
      <c r="M389" s="8">
        <f t="shared" si="50"/>
        <v>139507</v>
      </c>
      <c r="N389" s="38">
        <f t="shared" si="50"/>
        <v>971538</v>
      </c>
      <c r="O389" s="38">
        <f t="shared" si="50"/>
        <v>976763</v>
      </c>
      <c r="P389" s="8"/>
      <c r="Q389" s="89"/>
      <c r="R389" s="8">
        <f t="shared" si="50"/>
        <v>0</v>
      </c>
      <c r="S389" s="8">
        <f t="shared" si="50"/>
        <v>3977476.8999999994</v>
      </c>
      <c r="T389" s="8">
        <f t="shared" si="50"/>
        <v>382143500</v>
      </c>
      <c r="U389" s="8">
        <f t="shared" si="50"/>
        <v>0</v>
      </c>
      <c r="V389" s="38">
        <f t="shared" si="50"/>
        <v>3000175</v>
      </c>
      <c r="W389" s="11">
        <f t="shared" si="50"/>
        <v>747073</v>
      </c>
      <c r="X389" s="8">
        <f t="shared" si="50"/>
        <v>0</v>
      </c>
      <c r="Y389" s="38">
        <f t="shared" si="50"/>
        <v>1989390</v>
      </c>
      <c r="Z389" s="38">
        <f t="shared" si="50"/>
        <v>1994390</v>
      </c>
      <c r="AA389" s="8">
        <f t="shared" si="50"/>
        <v>1.6161756667937808</v>
      </c>
      <c r="AB389" s="8">
        <f t="shared" si="50"/>
        <v>0.48309413502825627</v>
      </c>
      <c r="AC389" s="8">
        <f t="shared" si="50"/>
        <v>11099786.000000002</v>
      </c>
      <c r="AD389" s="8">
        <f t="shared" si="50"/>
        <v>3244718.68</v>
      </c>
      <c r="AE389" s="8">
        <f t="shared" si="50"/>
        <v>60274572.230000004</v>
      </c>
      <c r="AF389" s="8">
        <f t="shared" si="50"/>
        <v>16569495.719999999</v>
      </c>
      <c r="AG389" s="8">
        <f>SUM(AG276:AG388)</f>
        <v>8794534.0399999972</v>
      </c>
      <c r="AH389" s="8">
        <f t="shared" si="50"/>
        <v>25364029.760000002</v>
      </c>
      <c r="AI389" s="3"/>
      <c r="AJ389" s="3"/>
      <c r="AK389" s="3"/>
      <c r="AL389" s="3"/>
      <c r="AM389" s="3"/>
      <c r="AN389" s="3"/>
      <c r="AO389" s="5"/>
      <c r="AP389" s="36"/>
      <c r="AQ389" s="5"/>
      <c r="AR389" s="3"/>
      <c r="AS389" s="9"/>
      <c r="AT389" s="9"/>
      <c r="AU389" s="6"/>
      <c r="AV389" s="6"/>
      <c r="AW389" s="7"/>
      <c r="AX389" s="7"/>
      <c r="AY389" s="6"/>
      <c r="AZ389" s="7"/>
      <c r="BA389" s="7"/>
      <c r="BB389" s="7"/>
      <c r="BC389" s="7"/>
      <c r="BD389" s="9"/>
    </row>
    <row r="390" spans="1:56" ht="28.5" customHeight="1" x14ac:dyDescent="0.25">
      <c r="A390" s="164" t="s">
        <v>1943</v>
      </c>
      <c r="B390" s="157" t="s">
        <v>162</v>
      </c>
      <c r="C390" s="32" t="s">
        <v>439</v>
      </c>
      <c r="D390" s="32" t="s">
        <v>73</v>
      </c>
      <c r="E390" s="32" t="s">
        <v>289</v>
      </c>
      <c r="F390" s="32" t="s">
        <v>74</v>
      </c>
      <c r="G390" s="32">
        <v>10240</v>
      </c>
      <c r="H390" s="63" t="s">
        <v>75</v>
      </c>
      <c r="I390" s="32" t="s">
        <v>76</v>
      </c>
      <c r="J390" s="32" t="s">
        <v>440</v>
      </c>
      <c r="K390" s="64">
        <v>40623</v>
      </c>
      <c r="L390" s="65">
        <v>94356</v>
      </c>
      <c r="M390" s="32">
        <v>10514</v>
      </c>
      <c r="N390" s="64">
        <v>40623</v>
      </c>
      <c r="O390" s="64">
        <v>40988</v>
      </c>
      <c r="P390" s="32">
        <v>1</v>
      </c>
      <c r="Q390" s="32"/>
      <c r="R390" s="32"/>
      <c r="S390" s="65"/>
      <c r="T390" s="32">
        <v>33903900</v>
      </c>
      <c r="U390" s="9"/>
      <c r="V390" s="10"/>
      <c r="W390" s="11"/>
      <c r="X390" s="9"/>
      <c r="Y390" s="10"/>
      <c r="Z390" s="10"/>
      <c r="AA390" s="1">
        <f>AC390/L390</f>
        <v>0.24375768366611555</v>
      </c>
      <c r="AB390" s="1">
        <v>0</v>
      </c>
      <c r="AC390" s="8">
        <f>SUM(AC391:AC395)</f>
        <v>23000</v>
      </c>
      <c r="AD390" s="8">
        <f>SUM(AD391:AD395)</f>
        <v>0</v>
      </c>
      <c r="AE390" s="65">
        <f>L390-AD390+AC390</f>
        <v>117356</v>
      </c>
      <c r="AF390" s="65">
        <v>189337.02</v>
      </c>
      <c r="AG390" s="65">
        <v>22658.27</v>
      </c>
      <c r="AH390" s="65">
        <f t="shared" ref="AH390:AH395" si="51">AF390+AG390</f>
        <v>211995.28999999998</v>
      </c>
      <c r="AI390" s="3"/>
      <c r="AJ390" s="3"/>
      <c r="AK390" s="3"/>
      <c r="AL390" s="3"/>
      <c r="AM390" s="3"/>
      <c r="AN390" s="3"/>
      <c r="AO390" s="5"/>
      <c r="AP390" s="36"/>
      <c r="AQ390" s="5"/>
      <c r="AR390" s="3"/>
      <c r="AS390" s="9"/>
      <c r="AT390" s="9"/>
      <c r="AU390" s="6"/>
      <c r="AV390" s="6"/>
      <c r="AW390" s="7"/>
      <c r="AX390" s="7"/>
      <c r="AY390" s="6">
        <v>40624</v>
      </c>
      <c r="AZ390" s="7"/>
      <c r="BA390" s="7" t="s">
        <v>388</v>
      </c>
      <c r="BB390" s="7"/>
      <c r="BC390" s="7"/>
      <c r="BD390" s="9"/>
    </row>
    <row r="391" spans="1:56" ht="28.5" customHeight="1" x14ac:dyDescent="0.25">
      <c r="A391" s="164"/>
      <c r="B391" s="157"/>
      <c r="C391" s="32"/>
      <c r="D391" s="32"/>
      <c r="E391" s="32"/>
      <c r="F391" s="32"/>
      <c r="G391" s="32"/>
      <c r="H391" s="63"/>
      <c r="I391" s="32"/>
      <c r="J391" s="32"/>
      <c r="K391" s="64"/>
      <c r="L391" s="65"/>
      <c r="M391" s="32"/>
      <c r="N391" s="64"/>
      <c r="O391" s="64"/>
      <c r="P391" s="32"/>
      <c r="Q391" s="32"/>
      <c r="R391" s="32"/>
      <c r="S391" s="65"/>
      <c r="T391" s="32"/>
      <c r="U391" s="9" t="s">
        <v>273</v>
      </c>
      <c r="V391" s="10">
        <v>40991</v>
      </c>
      <c r="W391" s="11">
        <v>10884</v>
      </c>
      <c r="X391" s="45" t="s">
        <v>1326</v>
      </c>
      <c r="Y391" s="10">
        <v>40989</v>
      </c>
      <c r="Z391" s="10">
        <v>41274</v>
      </c>
      <c r="AA391" s="1"/>
      <c r="AB391" s="1"/>
      <c r="AC391" s="8"/>
      <c r="AD391" s="8"/>
      <c r="AE391" s="65"/>
      <c r="AF391" s="65">
        <v>0</v>
      </c>
      <c r="AG391" s="65"/>
      <c r="AH391" s="65">
        <f t="shared" si="51"/>
        <v>0</v>
      </c>
      <c r="AI391" s="3"/>
      <c r="AJ391" s="3"/>
      <c r="AK391" s="3"/>
      <c r="AL391" s="3"/>
      <c r="AM391" s="3"/>
      <c r="AN391" s="3"/>
      <c r="AO391" s="5"/>
      <c r="AP391" s="36"/>
      <c r="AQ391" s="5"/>
      <c r="AR391" s="3"/>
      <c r="AS391" s="9"/>
      <c r="AT391" s="9"/>
      <c r="AU391" s="6"/>
      <c r="AV391" s="6"/>
      <c r="AW391" s="7"/>
      <c r="AX391" s="7"/>
      <c r="AY391" s="6"/>
      <c r="AZ391" s="7"/>
      <c r="BA391" s="7"/>
      <c r="BB391" s="7"/>
      <c r="BC391" s="7"/>
      <c r="BD391" s="9"/>
    </row>
    <row r="392" spans="1:56" ht="28.5" customHeight="1" x14ac:dyDescent="0.25">
      <c r="A392" s="164"/>
      <c r="B392" s="157"/>
      <c r="C392" s="32"/>
      <c r="D392" s="32"/>
      <c r="E392" s="32"/>
      <c r="F392" s="32"/>
      <c r="G392" s="32"/>
      <c r="H392" s="63"/>
      <c r="I392" s="32"/>
      <c r="J392" s="32"/>
      <c r="K392" s="64"/>
      <c r="L392" s="65"/>
      <c r="M392" s="32"/>
      <c r="N392" s="64"/>
      <c r="O392" s="64"/>
      <c r="P392" s="32"/>
      <c r="Q392" s="32"/>
      <c r="R392" s="32"/>
      <c r="S392" s="65"/>
      <c r="T392" s="32"/>
      <c r="U392" s="9" t="s">
        <v>274</v>
      </c>
      <c r="V392" s="10">
        <v>41260</v>
      </c>
      <c r="W392" s="11">
        <v>10959</v>
      </c>
      <c r="X392" s="45" t="s">
        <v>1326</v>
      </c>
      <c r="Y392" s="10">
        <v>41275</v>
      </c>
      <c r="Z392" s="10">
        <v>41640</v>
      </c>
      <c r="AA392" s="1"/>
      <c r="AB392" s="1"/>
      <c r="AC392" s="8"/>
      <c r="AD392" s="8"/>
      <c r="AE392" s="65"/>
      <c r="AF392" s="65">
        <v>0</v>
      </c>
      <c r="AG392" s="65"/>
      <c r="AH392" s="65">
        <f t="shared" si="51"/>
        <v>0</v>
      </c>
      <c r="AI392" s="3"/>
      <c r="AJ392" s="3"/>
      <c r="AK392" s="3"/>
      <c r="AL392" s="3"/>
      <c r="AM392" s="3"/>
      <c r="AN392" s="3"/>
      <c r="AO392" s="5"/>
      <c r="AP392" s="36"/>
      <c r="AQ392" s="5"/>
      <c r="AR392" s="3"/>
      <c r="AS392" s="9"/>
      <c r="AT392" s="9"/>
      <c r="AU392" s="6"/>
      <c r="AV392" s="6"/>
      <c r="AW392" s="7"/>
      <c r="AX392" s="7"/>
      <c r="AY392" s="6"/>
      <c r="AZ392" s="7"/>
      <c r="BA392" s="7"/>
      <c r="BB392" s="7"/>
      <c r="BC392" s="7"/>
      <c r="BD392" s="9"/>
    </row>
    <row r="393" spans="1:56" ht="28.5" customHeight="1" x14ac:dyDescent="0.25">
      <c r="A393" s="164"/>
      <c r="B393" s="157"/>
      <c r="C393" s="32"/>
      <c r="D393" s="32"/>
      <c r="E393" s="32"/>
      <c r="F393" s="32"/>
      <c r="G393" s="32"/>
      <c r="H393" s="63"/>
      <c r="I393" s="32"/>
      <c r="J393" s="32"/>
      <c r="K393" s="64"/>
      <c r="L393" s="65"/>
      <c r="M393" s="32"/>
      <c r="N393" s="64"/>
      <c r="O393" s="64"/>
      <c r="P393" s="32"/>
      <c r="Q393" s="32"/>
      <c r="R393" s="32"/>
      <c r="S393" s="65"/>
      <c r="T393" s="32"/>
      <c r="U393" s="9" t="s">
        <v>275</v>
      </c>
      <c r="V393" s="10">
        <v>41569</v>
      </c>
      <c r="W393" s="11">
        <v>11163</v>
      </c>
      <c r="X393" s="41" t="s">
        <v>1325</v>
      </c>
      <c r="Y393" s="10">
        <v>41641</v>
      </c>
      <c r="Z393" s="10">
        <v>42004</v>
      </c>
      <c r="AA393" s="1"/>
      <c r="AB393" s="1"/>
      <c r="AC393" s="8">
        <v>23000</v>
      </c>
      <c r="AD393" s="8"/>
      <c r="AE393" s="65"/>
      <c r="AF393" s="65">
        <v>0</v>
      </c>
      <c r="AG393" s="65"/>
      <c r="AH393" s="65">
        <f t="shared" si="51"/>
        <v>0</v>
      </c>
      <c r="AI393" s="3"/>
      <c r="AJ393" s="3"/>
      <c r="AK393" s="3"/>
      <c r="AL393" s="3"/>
      <c r="AM393" s="3"/>
      <c r="AN393" s="3"/>
      <c r="AO393" s="5"/>
      <c r="AP393" s="36"/>
      <c r="AQ393" s="5"/>
      <c r="AR393" s="3"/>
      <c r="AS393" s="9"/>
      <c r="AT393" s="9"/>
      <c r="AU393" s="6"/>
      <c r="AV393" s="6"/>
      <c r="AW393" s="7"/>
      <c r="AX393" s="7"/>
      <c r="AY393" s="6"/>
      <c r="AZ393" s="7"/>
      <c r="BA393" s="7"/>
      <c r="BB393" s="7"/>
      <c r="BC393" s="7"/>
      <c r="BD393" s="9"/>
    </row>
    <row r="394" spans="1:56" ht="28.5" customHeight="1" x14ac:dyDescent="0.25">
      <c r="A394" s="164"/>
      <c r="B394" s="157"/>
      <c r="C394" s="32"/>
      <c r="D394" s="32"/>
      <c r="E394" s="32"/>
      <c r="F394" s="32"/>
      <c r="G394" s="32"/>
      <c r="H394" s="63"/>
      <c r="I394" s="32"/>
      <c r="J394" s="32"/>
      <c r="K394" s="64"/>
      <c r="L394" s="65"/>
      <c r="M394" s="32"/>
      <c r="N394" s="64"/>
      <c r="O394" s="64"/>
      <c r="P394" s="32"/>
      <c r="Q394" s="32"/>
      <c r="R394" s="32"/>
      <c r="S394" s="65"/>
      <c r="T394" s="32"/>
      <c r="U394" s="9" t="s">
        <v>276</v>
      </c>
      <c r="V394" s="10">
        <v>41634</v>
      </c>
      <c r="W394" s="11">
        <v>11214</v>
      </c>
      <c r="X394" s="45" t="s">
        <v>1326</v>
      </c>
      <c r="Y394" s="10">
        <v>42005</v>
      </c>
      <c r="Z394" s="10">
        <v>42004</v>
      </c>
      <c r="AA394" s="1"/>
      <c r="AB394" s="1"/>
      <c r="AC394" s="8"/>
      <c r="AD394" s="8"/>
      <c r="AE394" s="65"/>
      <c r="AF394" s="65">
        <v>0</v>
      </c>
      <c r="AG394" s="65"/>
      <c r="AH394" s="65">
        <f t="shared" si="51"/>
        <v>0</v>
      </c>
      <c r="AI394" s="3"/>
      <c r="AJ394" s="3"/>
      <c r="AK394" s="3"/>
      <c r="AL394" s="3"/>
      <c r="AM394" s="3"/>
      <c r="AN394" s="3"/>
      <c r="AO394" s="5"/>
      <c r="AP394" s="36"/>
      <c r="AQ394" s="5"/>
      <c r="AR394" s="3"/>
      <c r="AS394" s="9"/>
      <c r="AT394" s="9"/>
      <c r="AU394" s="6"/>
      <c r="AV394" s="6"/>
      <c r="AW394" s="7"/>
      <c r="AX394" s="7"/>
      <c r="AY394" s="6"/>
      <c r="AZ394" s="7"/>
      <c r="BA394" s="7"/>
      <c r="BB394" s="7"/>
      <c r="BC394" s="7"/>
      <c r="BD394" s="9"/>
    </row>
    <row r="395" spans="1:56" ht="28.5" customHeight="1" x14ac:dyDescent="0.25">
      <c r="A395" s="164"/>
      <c r="B395" s="157"/>
      <c r="C395" s="32"/>
      <c r="D395" s="32"/>
      <c r="E395" s="32"/>
      <c r="F395" s="32"/>
      <c r="G395" s="32"/>
      <c r="H395" s="63"/>
      <c r="I395" s="32"/>
      <c r="J395" s="32"/>
      <c r="K395" s="64"/>
      <c r="L395" s="65"/>
      <c r="M395" s="32"/>
      <c r="N395" s="64"/>
      <c r="O395" s="64"/>
      <c r="P395" s="32"/>
      <c r="Q395" s="32"/>
      <c r="R395" s="32"/>
      <c r="S395" s="65"/>
      <c r="T395" s="32"/>
      <c r="U395" s="9" t="s">
        <v>281</v>
      </c>
      <c r="V395" s="10">
        <v>41981</v>
      </c>
      <c r="W395" s="11">
        <v>11458</v>
      </c>
      <c r="X395" s="45" t="s">
        <v>1326</v>
      </c>
      <c r="Y395" s="10">
        <v>42005</v>
      </c>
      <c r="Z395" s="10">
        <v>42369</v>
      </c>
      <c r="AA395" s="1"/>
      <c r="AB395" s="1"/>
      <c r="AC395" s="8">
        <v>0</v>
      </c>
      <c r="AD395" s="8"/>
      <c r="AE395" s="65"/>
      <c r="AF395" s="65">
        <v>0</v>
      </c>
      <c r="AG395" s="65"/>
      <c r="AH395" s="65">
        <f t="shared" si="51"/>
        <v>0</v>
      </c>
      <c r="AI395" s="3"/>
      <c r="AJ395" s="3"/>
      <c r="AK395" s="3"/>
      <c r="AL395" s="3"/>
      <c r="AM395" s="3"/>
      <c r="AN395" s="3"/>
      <c r="AO395" s="5"/>
      <c r="AP395" s="36"/>
      <c r="AQ395" s="5"/>
      <c r="AR395" s="3"/>
      <c r="AS395" s="9"/>
      <c r="AT395" s="9"/>
      <c r="AU395" s="6"/>
      <c r="AV395" s="6"/>
      <c r="AW395" s="7"/>
      <c r="AX395" s="7"/>
      <c r="AY395" s="6"/>
      <c r="AZ395" s="7"/>
      <c r="BA395" s="7"/>
      <c r="BB395" s="7"/>
      <c r="BC395" s="7"/>
      <c r="BD395" s="9"/>
    </row>
    <row r="396" spans="1:56" ht="28.5" customHeight="1" x14ac:dyDescent="0.25">
      <c r="A396" s="164"/>
      <c r="B396" s="157"/>
      <c r="C396" s="32"/>
      <c r="D396" s="32"/>
      <c r="E396" s="32"/>
      <c r="F396" s="32"/>
      <c r="G396" s="32"/>
      <c r="H396" s="63"/>
      <c r="I396" s="32"/>
      <c r="J396" s="32"/>
      <c r="K396" s="64"/>
      <c r="L396" s="65"/>
      <c r="M396" s="32"/>
      <c r="N396" s="64"/>
      <c r="O396" s="64"/>
      <c r="P396" s="32"/>
      <c r="Q396" s="32"/>
      <c r="R396" s="32"/>
      <c r="S396" s="65"/>
      <c r="T396" s="32"/>
      <c r="U396" s="9" t="s">
        <v>944</v>
      </c>
      <c r="V396" s="10">
        <v>42361</v>
      </c>
      <c r="W396" s="11">
        <v>11713</v>
      </c>
      <c r="X396" s="45" t="s">
        <v>1326</v>
      </c>
      <c r="Y396" s="10">
        <v>42370</v>
      </c>
      <c r="Z396" s="10">
        <v>42451</v>
      </c>
      <c r="AA396" s="1"/>
      <c r="AB396" s="1"/>
      <c r="AC396" s="8"/>
      <c r="AD396" s="8"/>
      <c r="AE396" s="65"/>
      <c r="AF396" s="65"/>
      <c r="AG396" s="65"/>
      <c r="AH396" s="65"/>
      <c r="AI396" s="3"/>
      <c r="AJ396" s="3"/>
      <c r="AK396" s="3"/>
      <c r="AL396" s="3"/>
      <c r="AM396" s="3"/>
      <c r="AN396" s="3"/>
      <c r="AO396" s="5"/>
      <c r="AP396" s="36"/>
      <c r="AQ396" s="5"/>
      <c r="AR396" s="3"/>
      <c r="AS396" s="9"/>
      <c r="AT396" s="9"/>
      <c r="AU396" s="6"/>
      <c r="AV396" s="6"/>
      <c r="AW396" s="7"/>
      <c r="AX396" s="7"/>
      <c r="AY396" s="6"/>
      <c r="AZ396" s="7"/>
      <c r="BA396" s="7"/>
      <c r="BB396" s="7"/>
      <c r="BC396" s="7"/>
      <c r="BD396" s="9"/>
    </row>
    <row r="397" spans="1:56" ht="27.75" customHeight="1" x14ac:dyDescent="0.25">
      <c r="A397" s="164" t="s">
        <v>1944</v>
      </c>
      <c r="B397" s="157" t="s">
        <v>163</v>
      </c>
      <c r="C397" s="32" t="s">
        <v>442</v>
      </c>
      <c r="D397" s="32" t="s">
        <v>80</v>
      </c>
      <c r="E397" s="32" t="s">
        <v>289</v>
      </c>
      <c r="F397" s="32" t="s">
        <v>81</v>
      </c>
      <c r="G397" s="32">
        <v>11250</v>
      </c>
      <c r="H397" s="63" t="s">
        <v>82</v>
      </c>
      <c r="I397" s="32" t="s">
        <v>83</v>
      </c>
      <c r="J397" s="32" t="s">
        <v>443</v>
      </c>
      <c r="K397" s="64">
        <v>41718</v>
      </c>
      <c r="L397" s="65">
        <v>20610</v>
      </c>
      <c r="M397" s="32">
        <v>11355</v>
      </c>
      <c r="N397" s="64">
        <v>41719</v>
      </c>
      <c r="O397" s="64">
        <v>41778</v>
      </c>
      <c r="P397" s="32" t="s">
        <v>19</v>
      </c>
      <c r="Q397" s="32" t="s">
        <v>441</v>
      </c>
      <c r="R397" s="32" t="s">
        <v>428</v>
      </c>
      <c r="S397" s="65">
        <v>20610</v>
      </c>
      <c r="T397" s="32">
        <v>44905200</v>
      </c>
      <c r="U397" s="9"/>
      <c r="V397" s="10"/>
      <c r="W397" s="11"/>
      <c r="X397" s="9"/>
      <c r="Y397" s="10"/>
      <c r="Z397" s="10"/>
      <c r="AA397" s="1">
        <v>0</v>
      </c>
      <c r="AB397" s="1">
        <v>0</v>
      </c>
      <c r="AC397" s="8">
        <v>0</v>
      </c>
      <c r="AD397" s="8"/>
      <c r="AE397" s="65">
        <f>L397-AD397+AC397</f>
        <v>20610</v>
      </c>
      <c r="AF397" s="65">
        <v>0</v>
      </c>
      <c r="AG397" s="65">
        <v>20610</v>
      </c>
      <c r="AH397" s="65">
        <f t="shared" ref="AH397:AH400" si="52">AF397+AG397</f>
        <v>20610</v>
      </c>
      <c r="AI397" s="3"/>
      <c r="AJ397" s="3"/>
      <c r="AK397" s="3"/>
      <c r="AL397" s="3"/>
      <c r="AM397" s="3"/>
      <c r="AN397" s="3"/>
      <c r="AO397" s="5"/>
      <c r="AP397" s="36"/>
      <c r="AQ397" s="5"/>
      <c r="AR397" s="3"/>
      <c r="AS397" s="9"/>
      <c r="AT397" s="9"/>
      <c r="AU397" s="6"/>
      <c r="AV397" s="6"/>
      <c r="AW397" s="7"/>
      <c r="AX397" s="7"/>
      <c r="AY397" s="6">
        <v>41719</v>
      </c>
      <c r="AZ397" s="7"/>
      <c r="BA397" s="7" t="s">
        <v>388</v>
      </c>
      <c r="BB397" s="7"/>
      <c r="BC397" s="7"/>
      <c r="BD397" s="9"/>
    </row>
    <row r="398" spans="1:56" ht="27.75" customHeight="1" x14ac:dyDescent="0.25">
      <c r="A398" s="164"/>
      <c r="B398" s="157"/>
      <c r="C398" s="32"/>
      <c r="D398" s="32"/>
      <c r="E398" s="32"/>
      <c r="F398" s="32"/>
      <c r="G398" s="32"/>
      <c r="H398" s="63"/>
      <c r="I398" s="32"/>
      <c r="J398" s="32"/>
      <c r="K398" s="64"/>
      <c r="L398" s="65"/>
      <c r="M398" s="32"/>
      <c r="N398" s="64"/>
      <c r="O398" s="64"/>
      <c r="P398" s="32"/>
      <c r="Q398" s="32"/>
      <c r="R398" s="32"/>
      <c r="S398" s="65"/>
      <c r="T398" s="32"/>
      <c r="U398" s="9" t="s">
        <v>164</v>
      </c>
      <c r="V398" s="10">
        <v>41778</v>
      </c>
      <c r="W398" s="11">
        <v>11354</v>
      </c>
      <c r="X398" s="5" t="s">
        <v>1187</v>
      </c>
      <c r="Y398" s="10">
        <v>41779</v>
      </c>
      <c r="Z398" s="10">
        <v>41838</v>
      </c>
      <c r="AA398" s="1"/>
      <c r="AB398" s="1"/>
      <c r="AC398" s="8"/>
      <c r="AD398" s="8"/>
      <c r="AE398" s="65"/>
      <c r="AF398" s="65"/>
      <c r="AG398" s="65"/>
      <c r="AH398" s="65">
        <f t="shared" si="52"/>
        <v>0</v>
      </c>
      <c r="AI398" s="3"/>
      <c r="AJ398" s="3"/>
      <c r="AK398" s="3"/>
      <c r="AL398" s="3"/>
      <c r="AM398" s="3"/>
      <c r="AN398" s="3"/>
      <c r="AO398" s="5"/>
      <c r="AP398" s="36"/>
      <c r="AQ398" s="5"/>
      <c r="AR398" s="3"/>
      <c r="AS398" s="9"/>
      <c r="AT398" s="9"/>
      <c r="AU398" s="6"/>
      <c r="AV398" s="6"/>
      <c r="AW398" s="7"/>
      <c r="AX398" s="7"/>
      <c r="AY398" s="6"/>
      <c r="AZ398" s="7"/>
      <c r="BA398" s="7"/>
      <c r="BB398" s="7"/>
      <c r="BC398" s="7"/>
      <c r="BD398" s="9"/>
    </row>
    <row r="399" spans="1:56" ht="27.75" customHeight="1" x14ac:dyDescent="0.25">
      <c r="A399" s="164"/>
      <c r="B399" s="157"/>
      <c r="C399" s="32"/>
      <c r="D399" s="32"/>
      <c r="E399" s="32"/>
      <c r="F399" s="32"/>
      <c r="G399" s="32"/>
      <c r="H399" s="63"/>
      <c r="I399" s="32"/>
      <c r="J399" s="32"/>
      <c r="K399" s="64"/>
      <c r="L399" s="65"/>
      <c r="M399" s="32"/>
      <c r="N399" s="64"/>
      <c r="O399" s="64"/>
      <c r="P399" s="32"/>
      <c r="Q399" s="32"/>
      <c r="R399" s="32"/>
      <c r="S399" s="65"/>
      <c r="T399" s="32"/>
      <c r="U399" s="9" t="s">
        <v>182</v>
      </c>
      <c r="V399" s="10">
        <v>41837</v>
      </c>
      <c r="W399" s="11">
        <v>11365</v>
      </c>
      <c r="X399" s="5" t="s">
        <v>1187</v>
      </c>
      <c r="Y399" s="10">
        <v>41839</v>
      </c>
      <c r="Z399" s="10">
        <v>41898</v>
      </c>
      <c r="AA399" s="1"/>
      <c r="AB399" s="1"/>
      <c r="AC399" s="8"/>
      <c r="AD399" s="8"/>
      <c r="AE399" s="65"/>
      <c r="AF399" s="65"/>
      <c r="AG399" s="65"/>
      <c r="AH399" s="65">
        <f t="shared" si="52"/>
        <v>0</v>
      </c>
      <c r="AI399" s="3"/>
      <c r="AJ399" s="3"/>
      <c r="AK399" s="3"/>
      <c r="AL399" s="3"/>
      <c r="AM399" s="3"/>
      <c r="AN399" s="3"/>
      <c r="AO399" s="5"/>
      <c r="AP399" s="36"/>
      <c r="AQ399" s="5"/>
      <c r="AR399" s="3"/>
      <c r="AS399" s="9"/>
      <c r="AT399" s="9"/>
      <c r="AU399" s="6"/>
      <c r="AV399" s="6"/>
      <c r="AW399" s="7"/>
      <c r="AX399" s="7"/>
      <c r="AY399" s="6"/>
      <c r="AZ399" s="7"/>
      <c r="BA399" s="7"/>
      <c r="BB399" s="7"/>
      <c r="BC399" s="7"/>
      <c r="BD399" s="9"/>
    </row>
    <row r="400" spans="1:56" ht="27.75" customHeight="1" x14ac:dyDescent="0.25">
      <c r="A400" s="164"/>
      <c r="B400" s="157"/>
      <c r="C400" s="32"/>
      <c r="D400" s="32"/>
      <c r="E400" s="32"/>
      <c r="F400" s="32"/>
      <c r="G400" s="32"/>
      <c r="H400" s="63"/>
      <c r="I400" s="32"/>
      <c r="J400" s="32"/>
      <c r="K400" s="64"/>
      <c r="L400" s="65"/>
      <c r="M400" s="32"/>
      <c r="N400" s="64"/>
      <c r="O400" s="64"/>
      <c r="P400" s="32"/>
      <c r="Q400" s="32"/>
      <c r="R400" s="32"/>
      <c r="S400" s="65"/>
      <c r="T400" s="32"/>
      <c r="U400" s="9" t="s">
        <v>219</v>
      </c>
      <c r="V400" s="10">
        <v>41898</v>
      </c>
      <c r="W400" s="11">
        <v>11413</v>
      </c>
      <c r="X400" s="5" t="s">
        <v>1187</v>
      </c>
      <c r="Y400" s="10">
        <v>41899</v>
      </c>
      <c r="Z400" s="10">
        <v>41958</v>
      </c>
      <c r="AA400" s="1"/>
      <c r="AB400" s="1"/>
      <c r="AC400" s="8"/>
      <c r="AD400" s="8"/>
      <c r="AE400" s="65"/>
      <c r="AF400" s="65"/>
      <c r="AG400" s="65"/>
      <c r="AH400" s="65">
        <f t="shared" si="52"/>
        <v>0</v>
      </c>
      <c r="AI400" s="3"/>
      <c r="AJ400" s="3"/>
      <c r="AK400" s="3"/>
      <c r="AL400" s="3"/>
      <c r="AM400" s="3"/>
      <c r="AN400" s="3"/>
      <c r="AO400" s="5"/>
      <c r="AP400" s="36"/>
      <c r="AQ400" s="5"/>
      <c r="AR400" s="3"/>
      <c r="AS400" s="9"/>
      <c r="AT400" s="9"/>
      <c r="AU400" s="6"/>
      <c r="AV400" s="6"/>
      <c r="AW400" s="7"/>
      <c r="AX400" s="7"/>
      <c r="AY400" s="6"/>
      <c r="AZ400" s="7"/>
      <c r="BA400" s="7"/>
      <c r="BB400" s="7"/>
      <c r="BC400" s="7"/>
      <c r="BD400" s="9"/>
    </row>
    <row r="401" spans="1:56" ht="27.75" customHeight="1" x14ac:dyDescent="0.25">
      <c r="A401" s="164"/>
      <c r="B401" s="157"/>
      <c r="C401" s="32"/>
      <c r="D401" s="32"/>
      <c r="E401" s="32"/>
      <c r="F401" s="32"/>
      <c r="G401" s="32"/>
      <c r="H401" s="63"/>
      <c r="I401" s="32"/>
      <c r="J401" s="32"/>
      <c r="K401" s="64"/>
      <c r="L401" s="65"/>
      <c r="M401" s="32"/>
      <c r="N401" s="64"/>
      <c r="O401" s="64"/>
      <c r="P401" s="32"/>
      <c r="Q401" s="32"/>
      <c r="R401" s="32"/>
      <c r="S401" s="65"/>
      <c r="T401" s="32"/>
      <c r="U401" s="9" t="s">
        <v>551</v>
      </c>
      <c r="V401" s="10">
        <v>41956</v>
      </c>
      <c r="W401" s="11">
        <v>11518</v>
      </c>
      <c r="X401" s="5" t="s">
        <v>1187</v>
      </c>
      <c r="Y401" s="10">
        <v>41959</v>
      </c>
      <c r="Z401" s="10">
        <v>42018</v>
      </c>
      <c r="AA401" s="1"/>
      <c r="AB401" s="1"/>
      <c r="AC401" s="8"/>
      <c r="AD401" s="8"/>
      <c r="AE401" s="65"/>
      <c r="AF401" s="65"/>
      <c r="AG401" s="65"/>
      <c r="AH401" s="65"/>
      <c r="AI401" s="3"/>
      <c r="AJ401" s="3"/>
      <c r="AK401" s="3"/>
      <c r="AL401" s="3"/>
      <c r="AM401" s="3"/>
      <c r="AN401" s="3"/>
      <c r="AO401" s="5"/>
      <c r="AP401" s="36"/>
      <c r="AQ401" s="5"/>
      <c r="AR401" s="3"/>
      <c r="AS401" s="9"/>
      <c r="AT401" s="9"/>
      <c r="AU401" s="6"/>
      <c r="AV401" s="6"/>
      <c r="AW401" s="7"/>
      <c r="AX401" s="7"/>
      <c r="AY401" s="6"/>
      <c r="AZ401" s="7"/>
      <c r="BA401" s="7"/>
      <c r="BB401" s="7"/>
      <c r="BC401" s="7"/>
      <c r="BD401" s="9"/>
    </row>
    <row r="402" spans="1:56" ht="27.75" customHeight="1" x14ac:dyDescent="0.25">
      <c r="A402" s="164"/>
      <c r="B402" s="157"/>
      <c r="C402" s="32"/>
      <c r="D402" s="32"/>
      <c r="E402" s="32"/>
      <c r="F402" s="32"/>
      <c r="G402" s="32"/>
      <c r="H402" s="63"/>
      <c r="I402" s="32"/>
      <c r="J402" s="32"/>
      <c r="K402" s="64"/>
      <c r="L402" s="65"/>
      <c r="M402" s="32"/>
      <c r="N402" s="64"/>
      <c r="O402" s="64"/>
      <c r="P402" s="32"/>
      <c r="Q402" s="32"/>
      <c r="R402" s="32"/>
      <c r="S402" s="65"/>
      <c r="T402" s="32"/>
      <c r="U402" s="9" t="s">
        <v>552</v>
      </c>
      <c r="V402" s="10">
        <v>42018</v>
      </c>
      <c r="W402" s="11">
        <v>11528</v>
      </c>
      <c r="X402" s="5" t="s">
        <v>1187</v>
      </c>
      <c r="Y402" s="10">
        <v>42019</v>
      </c>
      <c r="Z402" s="10">
        <v>42078</v>
      </c>
      <c r="AA402" s="1"/>
      <c r="AB402" s="1"/>
      <c r="AC402" s="8"/>
      <c r="AD402" s="8"/>
      <c r="AE402" s="65"/>
      <c r="AF402" s="65"/>
      <c r="AG402" s="65"/>
      <c r="AH402" s="65"/>
      <c r="AI402" s="3"/>
      <c r="AJ402" s="3"/>
      <c r="AK402" s="3"/>
      <c r="AL402" s="3"/>
      <c r="AM402" s="3"/>
      <c r="AN402" s="3"/>
      <c r="AO402" s="5"/>
      <c r="AP402" s="36"/>
      <c r="AQ402" s="5"/>
      <c r="AR402" s="3"/>
      <c r="AS402" s="9"/>
      <c r="AT402" s="9"/>
      <c r="AU402" s="6"/>
      <c r="AV402" s="6"/>
      <c r="AW402" s="7"/>
      <c r="AX402" s="7"/>
      <c r="AY402" s="6"/>
      <c r="AZ402" s="7"/>
      <c r="BA402" s="7"/>
      <c r="BB402" s="7"/>
      <c r="BC402" s="7"/>
      <c r="BD402" s="9"/>
    </row>
    <row r="403" spans="1:56" ht="27.75" customHeight="1" x14ac:dyDescent="0.25">
      <c r="A403" s="164"/>
      <c r="B403" s="157"/>
      <c r="C403" s="32"/>
      <c r="D403" s="32"/>
      <c r="E403" s="32"/>
      <c r="F403" s="32"/>
      <c r="G403" s="32"/>
      <c r="H403" s="63"/>
      <c r="I403" s="32"/>
      <c r="J403" s="32"/>
      <c r="K403" s="64"/>
      <c r="L403" s="65"/>
      <c r="M403" s="32"/>
      <c r="N403" s="64"/>
      <c r="O403" s="64"/>
      <c r="P403" s="32"/>
      <c r="Q403" s="32"/>
      <c r="R403" s="32"/>
      <c r="S403" s="65"/>
      <c r="T403" s="32"/>
      <c r="U403" s="9" t="s">
        <v>553</v>
      </c>
      <c r="V403" s="10">
        <v>42079</v>
      </c>
      <c r="W403" s="11">
        <v>11533</v>
      </c>
      <c r="X403" s="5" t="s">
        <v>1187</v>
      </c>
      <c r="Y403" s="10">
        <v>42079</v>
      </c>
      <c r="Z403" s="10">
        <v>42138</v>
      </c>
      <c r="AA403" s="1"/>
      <c r="AB403" s="1"/>
      <c r="AC403" s="8"/>
      <c r="AD403" s="8"/>
      <c r="AE403" s="65"/>
      <c r="AF403" s="65"/>
      <c r="AG403" s="65"/>
      <c r="AH403" s="65"/>
      <c r="AI403" s="3"/>
      <c r="AJ403" s="3"/>
      <c r="AK403" s="3"/>
      <c r="AL403" s="3"/>
      <c r="AM403" s="3"/>
      <c r="AN403" s="3"/>
      <c r="AO403" s="5"/>
      <c r="AP403" s="36"/>
      <c r="AQ403" s="5"/>
      <c r="AR403" s="3"/>
      <c r="AS403" s="9"/>
      <c r="AT403" s="9"/>
      <c r="AU403" s="6"/>
      <c r="AV403" s="6"/>
      <c r="AW403" s="7"/>
      <c r="AX403" s="7"/>
      <c r="AY403" s="6"/>
      <c r="AZ403" s="7"/>
      <c r="BA403" s="7"/>
      <c r="BB403" s="7"/>
      <c r="BC403" s="7"/>
      <c r="BD403" s="9"/>
    </row>
    <row r="404" spans="1:56" ht="27.75" customHeight="1" x14ac:dyDescent="0.25">
      <c r="A404" s="164"/>
      <c r="B404" s="157"/>
      <c r="C404" s="32"/>
      <c r="D404" s="32"/>
      <c r="E404" s="32"/>
      <c r="F404" s="32"/>
      <c r="G404" s="32"/>
      <c r="H404" s="63"/>
      <c r="I404" s="32"/>
      <c r="J404" s="32"/>
      <c r="K404" s="64"/>
      <c r="L404" s="65"/>
      <c r="M404" s="32"/>
      <c r="N404" s="64"/>
      <c r="O404" s="64"/>
      <c r="P404" s="32"/>
      <c r="Q404" s="32"/>
      <c r="R404" s="32"/>
      <c r="S404" s="65"/>
      <c r="T404" s="32"/>
      <c r="U404" s="9" t="s">
        <v>1016</v>
      </c>
      <c r="V404" s="10">
        <v>42139</v>
      </c>
      <c r="W404" s="11">
        <v>11746</v>
      </c>
      <c r="X404" s="5" t="s">
        <v>1187</v>
      </c>
      <c r="Y404" s="10">
        <v>42139</v>
      </c>
      <c r="Z404" s="10">
        <v>42198</v>
      </c>
      <c r="AA404" s="1"/>
      <c r="AB404" s="1"/>
      <c r="AC404" s="8"/>
      <c r="AD404" s="8"/>
      <c r="AE404" s="65"/>
      <c r="AF404" s="65"/>
      <c r="AG404" s="65"/>
      <c r="AH404" s="65"/>
      <c r="AI404" s="3"/>
      <c r="AJ404" s="3"/>
      <c r="AK404" s="3"/>
      <c r="AL404" s="3"/>
      <c r="AM404" s="3"/>
      <c r="AN404" s="3"/>
      <c r="AO404" s="5"/>
      <c r="AP404" s="36"/>
      <c r="AQ404" s="5"/>
      <c r="AR404" s="3"/>
      <c r="AS404" s="9"/>
      <c r="AT404" s="9"/>
      <c r="AU404" s="6"/>
      <c r="AV404" s="6"/>
      <c r="AW404" s="7"/>
      <c r="AX404" s="7"/>
      <c r="AY404" s="6"/>
      <c r="AZ404" s="7"/>
      <c r="BA404" s="7"/>
      <c r="BB404" s="7"/>
      <c r="BC404" s="7"/>
      <c r="BD404" s="9"/>
    </row>
    <row r="405" spans="1:56" ht="27.75" customHeight="1" x14ac:dyDescent="0.25">
      <c r="A405" s="164"/>
      <c r="B405" s="157"/>
      <c r="C405" s="32"/>
      <c r="D405" s="32"/>
      <c r="E405" s="32"/>
      <c r="F405" s="32"/>
      <c r="G405" s="32"/>
      <c r="H405" s="63"/>
      <c r="I405" s="32"/>
      <c r="J405" s="32"/>
      <c r="K405" s="64"/>
      <c r="L405" s="65"/>
      <c r="M405" s="32"/>
      <c r="N405" s="64"/>
      <c r="O405" s="64"/>
      <c r="P405" s="32"/>
      <c r="Q405" s="32"/>
      <c r="R405" s="32"/>
      <c r="S405" s="65"/>
      <c r="T405" s="32"/>
      <c r="U405" s="9" t="s">
        <v>1017</v>
      </c>
      <c r="V405" s="10">
        <v>42561</v>
      </c>
      <c r="W405" s="11">
        <v>11750</v>
      </c>
      <c r="X405" s="5" t="s">
        <v>1187</v>
      </c>
      <c r="Y405" s="10">
        <v>42199</v>
      </c>
      <c r="Z405" s="10">
        <v>42258</v>
      </c>
      <c r="AA405" s="1"/>
      <c r="AB405" s="1"/>
      <c r="AC405" s="8"/>
      <c r="AD405" s="8"/>
      <c r="AE405" s="65"/>
      <c r="AF405" s="65"/>
      <c r="AG405" s="65"/>
      <c r="AH405" s="65"/>
      <c r="AI405" s="3"/>
      <c r="AJ405" s="3"/>
      <c r="AK405" s="3"/>
      <c r="AL405" s="3"/>
      <c r="AM405" s="3"/>
      <c r="AN405" s="3"/>
      <c r="AO405" s="5"/>
      <c r="AP405" s="36"/>
      <c r="AQ405" s="5"/>
      <c r="AR405" s="3"/>
      <c r="AS405" s="9"/>
      <c r="AT405" s="9"/>
      <c r="AU405" s="6"/>
      <c r="AV405" s="6"/>
      <c r="AW405" s="7"/>
      <c r="AX405" s="7"/>
      <c r="AY405" s="6"/>
      <c r="AZ405" s="7"/>
      <c r="BA405" s="7"/>
      <c r="BB405" s="7"/>
      <c r="BC405" s="7"/>
      <c r="BD405" s="9"/>
    </row>
    <row r="406" spans="1:56" ht="27.75" customHeight="1" x14ac:dyDescent="0.25">
      <c r="A406" s="164"/>
      <c r="B406" s="157"/>
      <c r="C406" s="32"/>
      <c r="D406" s="32"/>
      <c r="E406" s="32"/>
      <c r="F406" s="32"/>
      <c r="G406" s="32"/>
      <c r="H406" s="63"/>
      <c r="I406" s="32"/>
      <c r="J406" s="32"/>
      <c r="K406" s="64"/>
      <c r="L406" s="65"/>
      <c r="M406" s="32"/>
      <c r="N406" s="64"/>
      <c r="O406" s="64"/>
      <c r="P406" s="32"/>
      <c r="Q406" s="32"/>
      <c r="R406" s="32"/>
      <c r="S406" s="65"/>
      <c r="T406" s="32"/>
      <c r="U406" s="9" t="s">
        <v>1018</v>
      </c>
      <c r="V406" s="10">
        <v>42258</v>
      </c>
      <c r="W406" s="11">
        <v>11752</v>
      </c>
      <c r="X406" s="9" t="s">
        <v>1187</v>
      </c>
      <c r="Y406" s="10">
        <v>42259</v>
      </c>
      <c r="Z406" s="10">
        <v>42318</v>
      </c>
      <c r="AA406" s="1"/>
      <c r="AB406" s="1"/>
      <c r="AC406" s="8"/>
      <c r="AD406" s="8"/>
      <c r="AE406" s="65"/>
      <c r="AF406" s="65"/>
      <c r="AG406" s="65"/>
      <c r="AH406" s="65"/>
      <c r="AI406" s="3"/>
      <c r="AJ406" s="3"/>
      <c r="AK406" s="3"/>
      <c r="AL406" s="3"/>
      <c r="AM406" s="3"/>
      <c r="AN406" s="3"/>
      <c r="AO406" s="5"/>
      <c r="AP406" s="36"/>
      <c r="AQ406" s="5"/>
      <c r="AR406" s="3"/>
      <c r="AS406" s="9"/>
      <c r="AT406" s="9"/>
      <c r="AU406" s="6"/>
      <c r="AV406" s="6"/>
      <c r="AW406" s="7"/>
      <c r="AX406" s="7"/>
      <c r="AY406" s="6"/>
      <c r="AZ406" s="7"/>
      <c r="BA406" s="7"/>
      <c r="BB406" s="7"/>
      <c r="BC406" s="7"/>
      <c r="BD406" s="9"/>
    </row>
    <row r="407" spans="1:56" ht="27.75" customHeight="1" x14ac:dyDescent="0.25">
      <c r="A407" s="164"/>
      <c r="B407" s="157"/>
      <c r="C407" s="32"/>
      <c r="D407" s="32"/>
      <c r="E407" s="32"/>
      <c r="F407" s="32"/>
      <c r="G407" s="32"/>
      <c r="H407" s="63"/>
      <c r="I407" s="32"/>
      <c r="J407" s="32"/>
      <c r="K407" s="64"/>
      <c r="L407" s="65"/>
      <c r="M407" s="32"/>
      <c r="N407" s="64"/>
      <c r="O407" s="64"/>
      <c r="P407" s="32"/>
      <c r="Q407" s="32"/>
      <c r="R407" s="32"/>
      <c r="S407" s="65"/>
      <c r="T407" s="32"/>
      <c r="U407" s="9" t="s">
        <v>1019</v>
      </c>
      <c r="V407" s="10">
        <v>42319</v>
      </c>
      <c r="W407" s="11">
        <v>11755</v>
      </c>
      <c r="X407" s="9" t="s">
        <v>1187</v>
      </c>
      <c r="Y407" s="6">
        <v>42319</v>
      </c>
      <c r="Z407" s="10">
        <v>42378</v>
      </c>
      <c r="AA407" s="1"/>
      <c r="AB407" s="1"/>
      <c r="AC407" s="8"/>
      <c r="AD407" s="8"/>
      <c r="AE407" s="65"/>
      <c r="AF407" s="65"/>
      <c r="AG407" s="65"/>
      <c r="AH407" s="65"/>
      <c r="AI407" s="3"/>
      <c r="AJ407" s="3"/>
      <c r="AK407" s="3"/>
      <c r="AL407" s="3"/>
      <c r="AM407" s="3"/>
      <c r="AN407" s="3"/>
      <c r="AO407" s="5"/>
      <c r="AP407" s="36"/>
      <c r="AQ407" s="5"/>
      <c r="AR407" s="3"/>
      <c r="AS407" s="9"/>
      <c r="AT407" s="9"/>
      <c r="AU407" s="6"/>
      <c r="AV407" s="6"/>
      <c r="AW407" s="7"/>
      <c r="AX407" s="7"/>
      <c r="AY407" s="6"/>
      <c r="AZ407" s="7"/>
      <c r="BA407" s="7"/>
      <c r="BB407" s="7"/>
      <c r="BC407" s="7"/>
      <c r="BD407" s="9"/>
    </row>
    <row r="408" spans="1:56" ht="27.75" customHeight="1" x14ac:dyDescent="0.25">
      <c r="A408" s="164"/>
      <c r="B408" s="157"/>
      <c r="C408" s="32"/>
      <c r="D408" s="32"/>
      <c r="E408" s="32"/>
      <c r="F408" s="32"/>
      <c r="G408" s="32"/>
      <c r="H408" s="63"/>
      <c r="I408" s="32"/>
      <c r="J408" s="32"/>
      <c r="K408" s="64"/>
      <c r="L408" s="65"/>
      <c r="M408" s="32"/>
      <c r="N408" s="64"/>
      <c r="O408" s="64"/>
      <c r="P408" s="32"/>
      <c r="Q408" s="32"/>
      <c r="R408" s="32"/>
      <c r="S408" s="65"/>
      <c r="T408" s="32"/>
      <c r="U408" s="9" t="s">
        <v>1020</v>
      </c>
      <c r="V408" s="10">
        <v>42376</v>
      </c>
      <c r="W408" s="11">
        <v>11578</v>
      </c>
      <c r="X408" s="9" t="s">
        <v>1187</v>
      </c>
      <c r="Y408" s="10">
        <v>42379</v>
      </c>
      <c r="Z408" s="10">
        <v>42438</v>
      </c>
      <c r="AA408" s="1"/>
      <c r="AB408" s="1"/>
      <c r="AC408" s="8"/>
      <c r="AD408" s="8"/>
      <c r="AE408" s="65"/>
      <c r="AF408" s="65"/>
      <c r="AG408" s="65"/>
      <c r="AH408" s="65"/>
      <c r="AI408" s="3"/>
      <c r="AJ408" s="3"/>
      <c r="AK408" s="3"/>
      <c r="AL408" s="3"/>
      <c r="AM408" s="3"/>
      <c r="AN408" s="3"/>
      <c r="AO408" s="5"/>
      <c r="AP408" s="36"/>
      <c r="AQ408" s="5"/>
      <c r="AR408" s="3"/>
      <c r="AS408" s="9"/>
      <c r="AT408" s="9"/>
      <c r="AU408" s="6"/>
      <c r="AV408" s="6"/>
      <c r="AW408" s="7"/>
      <c r="AX408" s="7"/>
      <c r="AY408" s="6"/>
      <c r="AZ408" s="7"/>
      <c r="BA408" s="7"/>
      <c r="BB408" s="7"/>
      <c r="BC408" s="7"/>
      <c r="BD408" s="9"/>
    </row>
    <row r="409" spans="1:56" ht="32.25" customHeight="1" x14ac:dyDescent="0.25">
      <c r="A409" s="164" t="s">
        <v>1945</v>
      </c>
      <c r="B409" s="157" t="s">
        <v>444</v>
      </c>
      <c r="C409" s="32" t="s">
        <v>445</v>
      </c>
      <c r="D409" s="32" t="s">
        <v>88</v>
      </c>
      <c r="E409" s="32" t="s">
        <v>289</v>
      </c>
      <c r="F409" s="32" t="s">
        <v>89</v>
      </c>
      <c r="G409" s="32">
        <v>11248</v>
      </c>
      <c r="H409" s="63" t="s">
        <v>90</v>
      </c>
      <c r="I409" s="32" t="s">
        <v>91</v>
      </c>
      <c r="J409" s="32" t="s">
        <v>446</v>
      </c>
      <c r="K409" s="64">
        <v>41768</v>
      </c>
      <c r="L409" s="65">
        <v>282498.24</v>
      </c>
      <c r="M409" s="32">
        <v>11300</v>
      </c>
      <c r="N409" s="64">
        <v>41768</v>
      </c>
      <c r="O409" s="64">
        <v>42004</v>
      </c>
      <c r="P409" s="32">
        <v>1</v>
      </c>
      <c r="Q409" s="32"/>
      <c r="R409" s="32"/>
      <c r="S409" s="65"/>
      <c r="T409" s="32">
        <v>33903900</v>
      </c>
      <c r="U409" s="9"/>
      <c r="V409" s="10"/>
      <c r="W409" s="11"/>
      <c r="X409" s="9"/>
      <c r="Y409" s="10"/>
      <c r="Z409" s="10"/>
      <c r="AA409" s="1">
        <f>AC409/L409</f>
        <v>1.9552900577362888E-2</v>
      </c>
      <c r="AB409" s="1">
        <v>0</v>
      </c>
      <c r="AC409" s="8">
        <f>SUM(AC410:AC412)</f>
        <v>5523.66</v>
      </c>
      <c r="AD409" s="8"/>
      <c r="AE409" s="65">
        <f t="shared" ref="AE409" si="53">L409-AD409+AC409</f>
        <v>288021.89999999997</v>
      </c>
      <c r="AF409" s="65">
        <v>378404.02</v>
      </c>
      <c r="AG409" s="65">
        <v>234097.64</v>
      </c>
      <c r="AH409" s="65">
        <f t="shared" ref="AH409:AH410" si="54">AF409+AG409</f>
        <v>612501.66</v>
      </c>
      <c r="AI409" s="3"/>
      <c r="AJ409" s="3"/>
      <c r="AK409" s="3"/>
      <c r="AL409" s="3"/>
      <c r="AM409" s="3"/>
      <c r="AN409" s="3"/>
      <c r="AO409" s="5"/>
      <c r="AP409" s="36"/>
      <c r="AQ409" s="5"/>
      <c r="AR409" s="3"/>
      <c r="AS409" s="9"/>
      <c r="AT409" s="9"/>
      <c r="AU409" s="6"/>
      <c r="AV409" s="6"/>
      <c r="AW409" s="7"/>
      <c r="AX409" s="7"/>
      <c r="AY409" s="6">
        <v>41768</v>
      </c>
      <c r="AZ409" s="7"/>
      <c r="BA409" s="7" t="s">
        <v>388</v>
      </c>
      <c r="BB409" s="7"/>
      <c r="BC409" s="7"/>
      <c r="BD409" s="9"/>
    </row>
    <row r="410" spans="1:56" ht="32.25" customHeight="1" x14ac:dyDescent="0.25">
      <c r="A410" s="164"/>
      <c r="B410" s="157"/>
      <c r="C410" s="32"/>
      <c r="D410" s="32"/>
      <c r="E410" s="32"/>
      <c r="F410" s="32"/>
      <c r="G410" s="32"/>
      <c r="H410" s="63"/>
      <c r="I410" s="32"/>
      <c r="J410" s="32"/>
      <c r="K410" s="64"/>
      <c r="L410" s="65"/>
      <c r="M410" s="32"/>
      <c r="N410" s="64"/>
      <c r="O410" s="64"/>
      <c r="P410" s="32"/>
      <c r="Q410" s="32"/>
      <c r="R410" s="32"/>
      <c r="S410" s="65"/>
      <c r="T410" s="32"/>
      <c r="U410" s="9" t="s">
        <v>283</v>
      </c>
      <c r="V410" s="10">
        <v>41989</v>
      </c>
      <c r="W410" s="11">
        <v>11464</v>
      </c>
      <c r="X410" s="41" t="s">
        <v>1201</v>
      </c>
      <c r="Y410" s="10">
        <v>42005</v>
      </c>
      <c r="Z410" s="10">
        <v>42369</v>
      </c>
      <c r="AA410" s="1"/>
      <c r="AB410" s="1"/>
      <c r="AC410" s="8"/>
      <c r="AD410" s="8"/>
      <c r="AE410" s="65"/>
      <c r="AF410" s="65">
        <v>0</v>
      </c>
      <c r="AG410" s="65"/>
      <c r="AH410" s="65">
        <f t="shared" si="54"/>
        <v>0</v>
      </c>
      <c r="AI410" s="3"/>
      <c r="AJ410" s="3"/>
      <c r="AK410" s="3"/>
      <c r="AL410" s="3"/>
      <c r="AM410" s="3"/>
      <c r="AN410" s="3"/>
      <c r="AO410" s="5"/>
      <c r="AP410" s="36"/>
      <c r="AQ410" s="5"/>
      <c r="AR410" s="3"/>
      <c r="AS410" s="9"/>
      <c r="AT410" s="9"/>
      <c r="AU410" s="6"/>
      <c r="AV410" s="6"/>
      <c r="AW410" s="7"/>
      <c r="AX410" s="7"/>
      <c r="AY410" s="6"/>
      <c r="AZ410" s="7"/>
      <c r="BA410" s="7"/>
      <c r="BB410" s="7"/>
      <c r="BC410" s="7"/>
      <c r="BD410" s="9"/>
    </row>
    <row r="411" spans="1:56" ht="32.25" customHeight="1" x14ac:dyDescent="0.25">
      <c r="A411" s="164"/>
      <c r="B411" s="157"/>
      <c r="C411" s="32"/>
      <c r="D411" s="32"/>
      <c r="E411" s="32"/>
      <c r="F411" s="32"/>
      <c r="G411" s="32"/>
      <c r="H411" s="63"/>
      <c r="I411" s="32"/>
      <c r="J411" s="32"/>
      <c r="K411" s="64"/>
      <c r="L411" s="65"/>
      <c r="M411" s="32"/>
      <c r="N411" s="64"/>
      <c r="O411" s="64"/>
      <c r="P411" s="32"/>
      <c r="Q411" s="32"/>
      <c r="R411" s="32"/>
      <c r="S411" s="65"/>
      <c r="T411" s="32"/>
      <c r="U411" s="9" t="s">
        <v>877</v>
      </c>
      <c r="V411" s="10">
        <v>42304</v>
      </c>
      <c r="W411" s="11">
        <v>11689</v>
      </c>
      <c r="X411" s="41" t="s">
        <v>1136</v>
      </c>
      <c r="Y411" s="10"/>
      <c r="Z411" s="10"/>
      <c r="AA411" s="1"/>
      <c r="AB411" s="1"/>
      <c r="AC411" s="8">
        <v>5523.66</v>
      </c>
      <c r="AD411" s="8"/>
      <c r="AE411" s="65"/>
      <c r="AF411" s="65"/>
      <c r="AG411" s="65"/>
      <c r="AH411" s="65"/>
      <c r="AI411" s="3"/>
      <c r="AJ411" s="3"/>
      <c r="AK411" s="3"/>
      <c r="AL411" s="3"/>
      <c r="AM411" s="3"/>
      <c r="AN411" s="3"/>
      <c r="AO411" s="5"/>
      <c r="AP411" s="36"/>
      <c r="AQ411" s="5"/>
      <c r="AR411" s="3"/>
      <c r="AS411" s="9"/>
      <c r="AT411" s="9"/>
      <c r="AU411" s="6"/>
      <c r="AV411" s="6"/>
      <c r="AW411" s="7"/>
      <c r="AX411" s="7"/>
      <c r="AY411" s="6"/>
      <c r="AZ411" s="7"/>
      <c r="BA411" s="7"/>
      <c r="BB411" s="7"/>
      <c r="BC411" s="7"/>
      <c r="BD411" s="9"/>
    </row>
    <row r="412" spans="1:56" ht="32.25" customHeight="1" x14ac:dyDescent="0.25">
      <c r="A412" s="164"/>
      <c r="B412" s="157"/>
      <c r="C412" s="32"/>
      <c r="D412" s="32"/>
      <c r="E412" s="32"/>
      <c r="F412" s="32"/>
      <c r="G412" s="32"/>
      <c r="H412" s="63"/>
      <c r="I412" s="32"/>
      <c r="J412" s="32"/>
      <c r="K412" s="64"/>
      <c r="L412" s="65"/>
      <c r="M412" s="32"/>
      <c r="N412" s="64"/>
      <c r="O412" s="64"/>
      <c r="P412" s="32"/>
      <c r="Q412" s="32"/>
      <c r="R412" s="32"/>
      <c r="S412" s="65"/>
      <c r="T412" s="32"/>
      <c r="U412" s="9" t="s">
        <v>919</v>
      </c>
      <c r="V412" s="10">
        <v>42345</v>
      </c>
      <c r="W412" s="11">
        <v>11698</v>
      </c>
      <c r="X412" s="41" t="s">
        <v>1201</v>
      </c>
      <c r="Y412" s="10">
        <v>42370</v>
      </c>
      <c r="Z412" s="10">
        <v>42734</v>
      </c>
      <c r="AA412" s="1"/>
      <c r="AB412" s="1"/>
      <c r="AC412" s="8"/>
      <c r="AD412" s="8"/>
      <c r="AE412" s="65"/>
      <c r="AF412" s="65"/>
      <c r="AG412" s="65"/>
      <c r="AH412" s="65"/>
      <c r="AI412" s="3"/>
      <c r="AJ412" s="3"/>
      <c r="AK412" s="3"/>
      <c r="AL412" s="3"/>
      <c r="AM412" s="3"/>
      <c r="AN412" s="3"/>
      <c r="AO412" s="5"/>
      <c r="AP412" s="36"/>
      <c r="AQ412" s="5"/>
      <c r="AR412" s="3"/>
      <c r="AS412" s="9"/>
      <c r="AT412" s="9"/>
      <c r="AU412" s="10">
        <v>42370</v>
      </c>
      <c r="AV412" s="10">
        <v>42734</v>
      </c>
      <c r="AW412" s="7"/>
      <c r="AX412" s="7"/>
      <c r="AY412" s="6"/>
      <c r="AZ412" s="7"/>
      <c r="BA412" s="7"/>
      <c r="BB412" s="7"/>
      <c r="BC412" s="7"/>
      <c r="BD412" s="9"/>
    </row>
    <row r="413" spans="1:56" ht="32.25" customHeight="1" x14ac:dyDescent="0.25">
      <c r="A413" s="165" t="s">
        <v>1946</v>
      </c>
      <c r="B413" s="158" t="s">
        <v>1282</v>
      </c>
      <c r="C413" s="5" t="s">
        <v>1283</v>
      </c>
      <c r="D413" s="5" t="s">
        <v>1267</v>
      </c>
      <c r="E413" s="5"/>
      <c r="F413" s="5" t="s">
        <v>1250</v>
      </c>
      <c r="G413" s="5">
        <v>11254</v>
      </c>
      <c r="H413" s="34" t="s">
        <v>1229</v>
      </c>
      <c r="I413" s="5" t="s">
        <v>84</v>
      </c>
      <c r="J413" s="5" t="s">
        <v>1118</v>
      </c>
      <c r="K413" s="10">
        <v>41730</v>
      </c>
      <c r="L413" s="8">
        <v>13230</v>
      </c>
      <c r="M413" s="5"/>
      <c r="N413" s="10">
        <v>41730</v>
      </c>
      <c r="O413" s="10">
        <v>42004</v>
      </c>
      <c r="P413" s="5" t="s">
        <v>513</v>
      </c>
      <c r="Q413" s="5"/>
      <c r="R413" s="5"/>
      <c r="S413" s="8"/>
      <c r="T413" s="5" t="s">
        <v>1268</v>
      </c>
      <c r="U413" s="9"/>
      <c r="V413" s="10"/>
      <c r="W413" s="11"/>
      <c r="X413" s="41"/>
      <c r="Y413" s="10"/>
      <c r="Z413" s="10"/>
      <c r="AA413" s="1"/>
      <c r="AB413" s="1"/>
      <c r="AC413" s="8"/>
      <c r="AD413" s="8"/>
      <c r="AE413" s="8">
        <f t="shared" ref="AE413:AE433" si="55">L413-AD413+AC413</f>
        <v>13230</v>
      </c>
      <c r="AF413" s="8">
        <v>29130</v>
      </c>
      <c r="AG413" s="8">
        <v>1200</v>
      </c>
      <c r="AH413" s="8">
        <f t="shared" ref="AH413:AH432" si="56">AG413+AF413</f>
        <v>30330</v>
      </c>
      <c r="AI413" s="3"/>
      <c r="AJ413" s="3"/>
      <c r="AK413" s="3"/>
      <c r="AL413" s="3"/>
      <c r="AM413" s="3"/>
      <c r="AN413" s="3"/>
      <c r="AO413" s="5"/>
      <c r="AP413" s="36"/>
      <c r="AQ413" s="5"/>
      <c r="AR413" s="3"/>
      <c r="AS413" s="9"/>
      <c r="AT413" s="9"/>
      <c r="AU413" s="10"/>
      <c r="AV413" s="10"/>
      <c r="AW413" s="7"/>
      <c r="AX413" s="7"/>
      <c r="AY413" s="6"/>
      <c r="AZ413" s="7"/>
      <c r="BA413" s="7"/>
      <c r="BB413" s="7"/>
      <c r="BC413" s="7"/>
      <c r="BD413" s="9"/>
    </row>
    <row r="414" spans="1:56" ht="32.25" customHeight="1" x14ac:dyDescent="0.25">
      <c r="A414" s="165" t="s">
        <v>1947</v>
      </c>
      <c r="B414" s="158" t="s">
        <v>1282</v>
      </c>
      <c r="C414" s="5" t="s">
        <v>1283</v>
      </c>
      <c r="D414" s="5" t="s">
        <v>1267</v>
      </c>
      <c r="E414" s="5"/>
      <c r="F414" s="5" t="s">
        <v>1250</v>
      </c>
      <c r="G414" s="5">
        <v>11254</v>
      </c>
      <c r="H414" s="34" t="s">
        <v>1230</v>
      </c>
      <c r="I414" s="5" t="s">
        <v>1252</v>
      </c>
      <c r="J414" s="5" t="s">
        <v>1269</v>
      </c>
      <c r="K414" s="10">
        <v>41730</v>
      </c>
      <c r="L414" s="8">
        <v>13140</v>
      </c>
      <c r="M414" s="5"/>
      <c r="N414" s="10">
        <v>41730</v>
      </c>
      <c r="O414" s="10">
        <v>42004</v>
      </c>
      <c r="P414" s="5" t="s">
        <v>513</v>
      </c>
      <c r="Q414" s="5"/>
      <c r="R414" s="5"/>
      <c r="S414" s="8"/>
      <c r="T414" s="5" t="s">
        <v>1268</v>
      </c>
      <c r="U414" s="9"/>
      <c r="V414" s="10"/>
      <c r="W414" s="11"/>
      <c r="X414" s="41"/>
      <c r="Y414" s="10"/>
      <c r="Z414" s="10"/>
      <c r="AA414" s="1"/>
      <c r="AB414" s="1"/>
      <c r="AC414" s="8"/>
      <c r="AD414" s="8"/>
      <c r="AE414" s="8">
        <f t="shared" si="55"/>
        <v>13140</v>
      </c>
      <c r="AF414" s="8">
        <v>28940</v>
      </c>
      <c r="AG414" s="8">
        <v>1200</v>
      </c>
      <c r="AH414" s="8">
        <f t="shared" si="56"/>
        <v>30140</v>
      </c>
      <c r="AI414" s="3"/>
      <c r="AJ414" s="3"/>
      <c r="AK414" s="3"/>
      <c r="AL414" s="3"/>
      <c r="AM414" s="3"/>
      <c r="AN414" s="3"/>
      <c r="AO414" s="5"/>
      <c r="AP414" s="36"/>
      <c r="AQ414" s="5"/>
      <c r="AR414" s="3"/>
      <c r="AS414" s="9"/>
      <c r="AT414" s="9"/>
      <c r="AU414" s="10"/>
      <c r="AV414" s="10"/>
      <c r="AW414" s="7"/>
      <c r="AX414" s="7"/>
      <c r="AY414" s="6"/>
      <c r="AZ414" s="7"/>
      <c r="BA414" s="7"/>
      <c r="BB414" s="7"/>
      <c r="BC414" s="7"/>
      <c r="BD414" s="9"/>
    </row>
    <row r="415" spans="1:56" ht="32.25" customHeight="1" x14ac:dyDescent="0.25">
      <c r="A415" s="165" t="s">
        <v>1948</v>
      </c>
      <c r="B415" s="158" t="s">
        <v>1282</v>
      </c>
      <c r="C415" s="5" t="s">
        <v>1283</v>
      </c>
      <c r="D415" s="5" t="s">
        <v>1267</v>
      </c>
      <c r="E415" s="5"/>
      <c r="F415" s="5" t="s">
        <v>1250</v>
      </c>
      <c r="G415" s="5">
        <v>11254</v>
      </c>
      <c r="H415" s="34" t="s">
        <v>1231</v>
      </c>
      <c r="I415" s="5" t="s">
        <v>1253</v>
      </c>
      <c r="J415" s="5" t="s">
        <v>1270</v>
      </c>
      <c r="K415" s="10">
        <v>41730</v>
      </c>
      <c r="L415" s="8">
        <v>12600</v>
      </c>
      <c r="M415" s="5"/>
      <c r="N415" s="10">
        <v>41730</v>
      </c>
      <c r="O415" s="10">
        <v>42004</v>
      </c>
      <c r="P415" s="5" t="s">
        <v>513</v>
      </c>
      <c r="Q415" s="5"/>
      <c r="R415" s="5"/>
      <c r="S415" s="8"/>
      <c r="T415" s="5" t="s">
        <v>1268</v>
      </c>
      <c r="U415" s="9"/>
      <c r="V415" s="10"/>
      <c r="W415" s="11"/>
      <c r="X415" s="41"/>
      <c r="Y415" s="10"/>
      <c r="Z415" s="10"/>
      <c r="AA415" s="1"/>
      <c r="AB415" s="1"/>
      <c r="AC415" s="8"/>
      <c r="AD415" s="8"/>
      <c r="AE415" s="8">
        <f t="shared" si="55"/>
        <v>12600</v>
      </c>
      <c r="AF415" s="8">
        <v>27800</v>
      </c>
      <c r="AG415" s="8">
        <v>1200</v>
      </c>
      <c r="AH415" s="8">
        <f t="shared" si="56"/>
        <v>29000</v>
      </c>
      <c r="AI415" s="3"/>
      <c r="AJ415" s="3"/>
      <c r="AK415" s="3"/>
      <c r="AL415" s="3"/>
      <c r="AM415" s="3"/>
      <c r="AN415" s="3"/>
      <c r="AO415" s="5"/>
      <c r="AP415" s="36"/>
      <c r="AQ415" s="5"/>
      <c r="AR415" s="3"/>
      <c r="AS415" s="9"/>
      <c r="AT415" s="9"/>
      <c r="AU415" s="10"/>
      <c r="AV415" s="10"/>
      <c r="AW415" s="7"/>
      <c r="AX415" s="7"/>
      <c r="AY415" s="6"/>
      <c r="AZ415" s="7"/>
      <c r="BA415" s="7"/>
      <c r="BB415" s="7"/>
      <c r="BC415" s="7"/>
      <c r="BD415" s="9"/>
    </row>
    <row r="416" spans="1:56" ht="32.25" customHeight="1" x14ac:dyDescent="0.25">
      <c r="A416" s="165" t="s">
        <v>1949</v>
      </c>
      <c r="B416" s="158" t="s">
        <v>1282</v>
      </c>
      <c r="C416" s="5" t="s">
        <v>1283</v>
      </c>
      <c r="D416" s="5" t="s">
        <v>1267</v>
      </c>
      <c r="E416" s="5"/>
      <c r="F416" s="5" t="s">
        <v>1250</v>
      </c>
      <c r="G416" s="5">
        <v>11254</v>
      </c>
      <c r="H416" s="34" t="s">
        <v>1232</v>
      </c>
      <c r="I416" s="5" t="s">
        <v>1254</v>
      </c>
      <c r="J416" s="5" t="s">
        <v>1271</v>
      </c>
      <c r="K416" s="10">
        <v>41730</v>
      </c>
      <c r="L416" s="8">
        <v>12600</v>
      </c>
      <c r="M416" s="5"/>
      <c r="N416" s="10">
        <v>41730</v>
      </c>
      <c r="O416" s="10">
        <v>42004</v>
      </c>
      <c r="P416" s="5" t="s">
        <v>513</v>
      </c>
      <c r="Q416" s="5"/>
      <c r="R416" s="5"/>
      <c r="S416" s="8"/>
      <c r="T416" s="5" t="s">
        <v>1268</v>
      </c>
      <c r="U416" s="9"/>
      <c r="V416" s="10"/>
      <c r="W416" s="11"/>
      <c r="X416" s="41"/>
      <c r="Y416" s="10"/>
      <c r="Z416" s="10"/>
      <c r="AA416" s="1"/>
      <c r="AB416" s="1"/>
      <c r="AC416" s="8"/>
      <c r="AD416" s="8"/>
      <c r="AE416" s="8">
        <f t="shared" si="55"/>
        <v>12600</v>
      </c>
      <c r="AF416" s="8">
        <v>27800</v>
      </c>
      <c r="AG416" s="8">
        <v>1200</v>
      </c>
      <c r="AH416" s="8">
        <f t="shared" si="56"/>
        <v>29000</v>
      </c>
      <c r="AI416" s="3"/>
      <c r="AJ416" s="3"/>
      <c r="AK416" s="3"/>
      <c r="AL416" s="3"/>
      <c r="AM416" s="3"/>
      <c r="AN416" s="3"/>
      <c r="AO416" s="5"/>
      <c r="AP416" s="36"/>
      <c r="AQ416" s="5"/>
      <c r="AR416" s="3"/>
      <c r="AS416" s="9"/>
      <c r="AT416" s="9"/>
      <c r="AU416" s="10"/>
      <c r="AV416" s="10"/>
      <c r="AW416" s="7"/>
      <c r="AX416" s="7"/>
      <c r="AY416" s="6"/>
      <c r="AZ416" s="7"/>
      <c r="BA416" s="7"/>
      <c r="BB416" s="7"/>
      <c r="BC416" s="7"/>
      <c r="BD416" s="9"/>
    </row>
    <row r="417" spans="1:56" ht="32.25" customHeight="1" x14ac:dyDescent="0.25">
      <c r="A417" s="165" t="s">
        <v>1950</v>
      </c>
      <c r="B417" s="158" t="s">
        <v>1282</v>
      </c>
      <c r="C417" s="5" t="s">
        <v>1283</v>
      </c>
      <c r="D417" s="5" t="s">
        <v>1267</v>
      </c>
      <c r="E417" s="5"/>
      <c r="F417" s="5" t="s">
        <v>1250</v>
      </c>
      <c r="G417" s="5">
        <v>11254</v>
      </c>
      <c r="H417" s="34" t="s">
        <v>1233</v>
      </c>
      <c r="I417" s="5" t="s">
        <v>77</v>
      </c>
      <c r="J417" s="5" t="s">
        <v>1113</v>
      </c>
      <c r="K417" s="10">
        <v>41730</v>
      </c>
      <c r="L417" s="8">
        <v>12780</v>
      </c>
      <c r="M417" s="5"/>
      <c r="N417" s="10">
        <v>41730</v>
      </c>
      <c r="O417" s="10">
        <v>42004</v>
      </c>
      <c r="P417" s="5" t="s">
        <v>513</v>
      </c>
      <c r="Q417" s="5"/>
      <c r="R417" s="5"/>
      <c r="S417" s="8"/>
      <c r="T417" s="5" t="s">
        <v>1268</v>
      </c>
      <c r="U417" s="9"/>
      <c r="V417" s="10"/>
      <c r="W417" s="11"/>
      <c r="X417" s="41"/>
      <c r="Y417" s="10"/>
      <c r="Z417" s="10"/>
      <c r="AA417" s="1"/>
      <c r="AB417" s="1"/>
      <c r="AC417" s="8"/>
      <c r="AD417" s="8"/>
      <c r="AE417" s="8">
        <f t="shared" si="55"/>
        <v>12780</v>
      </c>
      <c r="AF417" s="8">
        <v>28180</v>
      </c>
      <c r="AG417" s="8">
        <v>1200</v>
      </c>
      <c r="AH417" s="8">
        <f t="shared" si="56"/>
        <v>29380</v>
      </c>
      <c r="AI417" s="3"/>
      <c r="AJ417" s="3"/>
      <c r="AK417" s="3"/>
      <c r="AL417" s="3"/>
      <c r="AM417" s="3"/>
      <c r="AN417" s="3"/>
      <c r="AO417" s="5"/>
      <c r="AP417" s="36"/>
      <c r="AQ417" s="5"/>
      <c r="AR417" s="3"/>
      <c r="AS417" s="9"/>
      <c r="AT417" s="9"/>
      <c r="AU417" s="10"/>
      <c r="AV417" s="10"/>
      <c r="AW417" s="7"/>
      <c r="AX417" s="7"/>
      <c r="AY417" s="6"/>
      <c r="AZ417" s="7"/>
      <c r="BA417" s="7"/>
      <c r="BB417" s="7"/>
      <c r="BC417" s="7"/>
      <c r="BD417" s="9"/>
    </row>
    <row r="418" spans="1:56" ht="32.25" customHeight="1" x14ac:dyDescent="0.25">
      <c r="A418" s="165" t="s">
        <v>1951</v>
      </c>
      <c r="B418" s="158" t="s">
        <v>1282</v>
      </c>
      <c r="C418" s="5" t="s">
        <v>1283</v>
      </c>
      <c r="D418" s="5" t="s">
        <v>1267</v>
      </c>
      <c r="E418" s="5"/>
      <c r="F418" s="5" t="s">
        <v>1250</v>
      </c>
      <c r="G418" s="5">
        <v>11254</v>
      </c>
      <c r="H418" s="34" t="s">
        <v>1234</v>
      </c>
      <c r="I418" s="5" t="s">
        <v>1255</v>
      </c>
      <c r="J418" s="5" t="s">
        <v>1272</v>
      </c>
      <c r="K418" s="10">
        <v>41730</v>
      </c>
      <c r="L418" s="8">
        <v>14400</v>
      </c>
      <c r="M418" s="5"/>
      <c r="N418" s="10">
        <v>41730</v>
      </c>
      <c r="O418" s="10">
        <v>42004</v>
      </c>
      <c r="P418" s="5" t="s">
        <v>513</v>
      </c>
      <c r="Q418" s="5"/>
      <c r="R418" s="5"/>
      <c r="S418" s="8"/>
      <c r="T418" s="5" t="s">
        <v>1268</v>
      </c>
      <c r="U418" s="9"/>
      <c r="V418" s="10"/>
      <c r="W418" s="11"/>
      <c r="X418" s="41"/>
      <c r="Y418" s="10"/>
      <c r="Z418" s="10"/>
      <c r="AA418" s="1"/>
      <c r="AB418" s="1"/>
      <c r="AC418" s="8"/>
      <c r="AD418" s="8"/>
      <c r="AE418" s="8">
        <f t="shared" si="55"/>
        <v>14400</v>
      </c>
      <c r="AF418" s="8">
        <v>31600</v>
      </c>
      <c r="AG418" s="8">
        <v>1200</v>
      </c>
      <c r="AH418" s="8">
        <f t="shared" si="56"/>
        <v>32800</v>
      </c>
      <c r="AI418" s="3"/>
      <c r="AJ418" s="3"/>
      <c r="AK418" s="3"/>
      <c r="AL418" s="3"/>
      <c r="AM418" s="3"/>
      <c r="AN418" s="3"/>
      <c r="AO418" s="5"/>
      <c r="AP418" s="36"/>
      <c r="AQ418" s="5"/>
      <c r="AR418" s="3"/>
      <c r="AS418" s="9"/>
      <c r="AT418" s="9"/>
      <c r="AU418" s="10"/>
      <c r="AV418" s="10"/>
      <c r="AW418" s="7"/>
      <c r="AX418" s="7"/>
      <c r="AY418" s="6"/>
      <c r="AZ418" s="7"/>
      <c r="BA418" s="7"/>
      <c r="BB418" s="7"/>
      <c r="BC418" s="7"/>
      <c r="BD418" s="9"/>
    </row>
    <row r="419" spans="1:56" ht="32.25" customHeight="1" x14ac:dyDescent="0.25">
      <c r="A419" s="165" t="s">
        <v>1952</v>
      </c>
      <c r="B419" s="158" t="s">
        <v>1282</v>
      </c>
      <c r="C419" s="5" t="s">
        <v>1283</v>
      </c>
      <c r="D419" s="5" t="s">
        <v>1267</v>
      </c>
      <c r="E419" s="5"/>
      <c r="F419" s="5" t="s">
        <v>1250</v>
      </c>
      <c r="G419" s="5">
        <v>11254</v>
      </c>
      <c r="H419" s="34" t="s">
        <v>1235</v>
      </c>
      <c r="I419" s="5" t="s">
        <v>85</v>
      </c>
      <c r="J419" s="5" t="s">
        <v>1114</v>
      </c>
      <c r="K419" s="10">
        <v>41730</v>
      </c>
      <c r="L419" s="8">
        <v>13491</v>
      </c>
      <c r="M419" s="5"/>
      <c r="N419" s="10">
        <v>41730</v>
      </c>
      <c r="O419" s="10">
        <v>42004</v>
      </c>
      <c r="P419" s="5" t="s">
        <v>513</v>
      </c>
      <c r="Q419" s="5"/>
      <c r="R419" s="5"/>
      <c r="S419" s="8"/>
      <c r="T419" s="5" t="s">
        <v>1268</v>
      </c>
      <c r="U419" s="9"/>
      <c r="V419" s="10"/>
      <c r="W419" s="11"/>
      <c r="X419" s="41"/>
      <c r="Y419" s="10"/>
      <c r="Z419" s="10"/>
      <c r="AA419" s="1"/>
      <c r="AB419" s="1"/>
      <c r="AC419" s="8"/>
      <c r="AD419" s="8"/>
      <c r="AE419" s="8">
        <f t="shared" si="55"/>
        <v>13491</v>
      </c>
      <c r="AF419" s="8">
        <v>29681</v>
      </c>
      <c r="AG419" s="8">
        <v>1200</v>
      </c>
      <c r="AH419" s="8">
        <f t="shared" si="56"/>
        <v>30881</v>
      </c>
      <c r="AI419" s="3"/>
      <c r="AJ419" s="3"/>
      <c r="AK419" s="3"/>
      <c r="AL419" s="3"/>
      <c r="AM419" s="3"/>
      <c r="AN419" s="3"/>
      <c r="AO419" s="5"/>
      <c r="AP419" s="36"/>
      <c r="AQ419" s="5"/>
      <c r="AR419" s="3"/>
      <c r="AS419" s="9"/>
      <c r="AT419" s="9"/>
      <c r="AU419" s="10"/>
      <c r="AV419" s="10"/>
      <c r="AW419" s="7"/>
      <c r="AX419" s="7"/>
      <c r="AY419" s="6"/>
      <c r="AZ419" s="7"/>
      <c r="BA419" s="7"/>
      <c r="BB419" s="7"/>
      <c r="BC419" s="7"/>
      <c r="BD419" s="9"/>
    </row>
    <row r="420" spans="1:56" ht="32.25" customHeight="1" x14ac:dyDescent="0.25">
      <c r="A420" s="165" t="s">
        <v>1953</v>
      </c>
      <c r="B420" s="158" t="s">
        <v>1282</v>
      </c>
      <c r="C420" s="5" t="s">
        <v>1283</v>
      </c>
      <c r="D420" s="5" t="s">
        <v>1267</v>
      </c>
      <c r="E420" s="5"/>
      <c r="F420" s="5" t="s">
        <v>1250</v>
      </c>
      <c r="G420" s="5">
        <v>11254</v>
      </c>
      <c r="H420" s="34" t="s">
        <v>1236</v>
      </c>
      <c r="I420" s="5" t="s">
        <v>1256</v>
      </c>
      <c r="J420" s="5" t="s">
        <v>1273</v>
      </c>
      <c r="K420" s="10">
        <v>41730</v>
      </c>
      <c r="L420" s="8">
        <v>13491</v>
      </c>
      <c r="M420" s="5"/>
      <c r="N420" s="10">
        <v>41730</v>
      </c>
      <c r="O420" s="10">
        <v>42004</v>
      </c>
      <c r="P420" s="5" t="s">
        <v>513</v>
      </c>
      <c r="Q420" s="5"/>
      <c r="R420" s="5"/>
      <c r="S420" s="8"/>
      <c r="T420" s="5" t="s">
        <v>1268</v>
      </c>
      <c r="U420" s="9"/>
      <c r="V420" s="10"/>
      <c r="W420" s="11"/>
      <c r="X420" s="41"/>
      <c r="Y420" s="10"/>
      <c r="Z420" s="10"/>
      <c r="AA420" s="1"/>
      <c r="AB420" s="1"/>
      <c r="AC420" s="8"/>
      <c r="AD420" s="8"/>
      <c r="AE420" s="8">
        <f t="shared" si="55"/>
        <v>13491</v>
      </c>
      <c r="AF420" s="8">
        <v>29681</v>
      </c>
      <c r="AG420" s="8">
        <v>1200</v>
      </c>
      <c r="AH420" s="8">
        <f t="shared" si="56"/>
        <v>30881</v>
      </c>
      <c r="AI420" s="3"/>
      <c r="AJ420" s="3"/>
      <c r="AK420" s="3"/>
      <c r="AL420" s="3"/>
      <c r="AM420" s="3"/>
      <c r="AN420" s="3"/>
      <c r="AO420" s="5"/>
      <c r="AP420" s="36"/>
      <c r="AQ420" s="5"/>
      <c r="AR420" s="3"/>
      <c r="AS420" s="9"/>
      <c r="AT420" s="9"/>
      <c r="AU420" s="10"/>
      <c r="AV420" s="10"/>
      <c r="AW420" s="7"/>
      <c r="AX420" s="7"/>
      <c r="AY420" s="6"/>
      <c r="AZ420" s="7"/>
      <c r="BA420" s="7"/>
      <c r="BB420" s="7"/>
      <c r="BC420" s="7"/>
      <c r="BD420" s="9"/>
    </row>
    <row r="421" spans="1:56" ht="32.25" customHeight="1" x14ac:dyDescent="0.25">
      <c r="A421" s="165" t="s">
        <v>1954</v>
      </c>
      <c r="B421" s="158" t="s">
        <v>1282</v>
      </c>
      <c r="C421" s="5" t="s">
        <v>1283</v>
      </c>
      <c r="D421" s="5" t="s">
        <v>1267</v>
      </c>
      <c r="E421" s="5"/>
      <c r="F421" s="5" t="s">
        <v>1250</v>
      </c>
      <c r="G421" s="5">
        <v>11254</v>
      </c>
      <c r="H421" s="34" t="s">
        <v>1237</v>
      </c>
      <c r="I421" s="5" t="s">
        <v>1257</v>
      </c>
      <c r="J421" s="5" t="s">
        <v>1274</v>
      </c>
      <c r="K421" s="10">
        <v>41730</v>
      </c>
      <c r="L421" s="8">
        <v>13950</v>
      </c>
      <c r="M421" s="5"/>
      <c r="N421" s="10">
        <v>41730</v>
      </c>
      <c r="O421" s="10">
        <v>42004</v>
      </c>
      <c r="P421" s="5" t="s">
        <v>513</v>
      </c>
      <c r="Q421" s="5"/>
      <c r="R421" s="5"/>
      <c r="S421" s="8"/>
      <c r="T421" s="5" t="s">
        <v>1268</v>
      </c>
      <c r="U421" s="9"/>
      <c r="V421" s="10"/>
      <c r="W421" s="11"/>
      <c r="X421" s="41"/>
      <c r="Y421" s="10"/>
      <c r="Z421" s="10"/>
      <c r="AA421" s="1"/>
      <c r="AB421" s="1"/>
      <c r="AC421" s="8"/>
      <c r="AD421" s="8"/>
      <c r="AE421" s="8">
        <f t="shared" si="55"/>
        <v>13950</v>
      </c>
      <c r="AF421" s="8">
        <v>30598.34</v>
      </c>
      <c r="AG421" s="8">
        <v>1200</v>
      </c>
      <c r="AH421" s="8">
        <f t="shared" si="56"/>
        <v>31798.34</v>
      </c>
      <c r="AI421" s="3"/>
      <c r="AJ421" s="3"/>
      <c r="AK421" s="3"/>
      <c r="AL421" s="3"/>
      <c r="AM421" s="3"/>
      <c r="AN421" s="3"/>
      <c r="AO421" s="5"/>
      <c r="AP421" s="36"/>
      <c r="AQ421" s="5"/>
      <c r="AR421" s="3"/>
      <c r="AS421" s="9"/>
      <c r="AT421" s="9"/>
      <c r="AU421" s="10"/>
      <c r="AV421" s="10"/>
      <c r="AW421" s="7"/>
      <c r="AX421" s="7"/>
      <c r="AY421" s="6"/>
      <c r="AZ421" s="7"/>
      <c r="BA421" s="7"/>
      <c r="BB421" s="7"/>
      <c r="BC421" s="7"/>
      <c r="BD421" s="9"/>
    </row>
    <row r="422" spans="1:56" ht="32.25" customHeight="1" x14ac:dyDescent="0.25">
      <c r="A422" s="165" t="s">
        <v>1955</v>
      </c>
      <c r="B422" s="158" t="s">
        <v>1282</v>
      </c>
      <c r="C422" s="5" t="s">
        <v>1283</v>
      </c>
      <c r="D422" s="5" t="s">
        <v>1267</v>
      </c>
      <c r="E422" s="5"/>
      <c r="F422" s="5" t="s">
        <v>1250</v>
      </c>
      <c r="G422" s="5">
        <v>11254</v>
      </c>
      <c r="H422" s="34" t="s">
        <v>1238</v>
      </c>
      <c r="I422" s="5" t="s">
        <v>1258</v>
      </c>
      <c r="J422" s="5" t="s">
        <v>1275</v>
      </c>
      <c r="K422" s="10">
        <v>41730</v>
      </c>
      <c r="L422" s="8">
        <v>14400</v>
      </c>
      <c r="M422" s="5"/>
      <c r="N422" s="10">
        <v>41730</v>
      </c>
      <c r="O422" s="10">
        <v>42004</v>
      </c>
      <c r="P422" s="5" t="s">
        <v>513</v>
      </c>
      <c r="Q422" s="5"/>
      <c r="R422" s="5"/>
      <c r="S422" s="8"/>
      <c r="T422" s="5" t="s">
        <v>1268</v>
      </c>
      <c r="U422" s="9"/>
      <c r="V422" s="10"/>
      <c r="W422" s="11"/>
      <c r="X422" s="41"/>
      <c r="Y422" s="10"/>
      <c r="Z422" s="10"/>
      <c r="AA422" s="1"/>
      <c r="AB422" s="1"/>
      <c r="AC422" s="8"/>
      <c r="AD422" s="8"/>
      <c r="AE422" s="8">
        <f t="shared" si="55"/>
        <v>14400</v>
      </c>
      <c r="AF422" s="8">
        <v>31600</v>
      </c>
      <c r="AG422" s="8">
        <v>1200</v>
      </c>
      <c r="AH422" s="8">
        <f t="shared" si="56"/>
        <v>32800</v>
      </c>
      <c r="AI422" s="3"/>
      <c r="AJ422" s="3"/>
      <c r="AK422" s="3"/>
      <c r="AL422" s="3"/>
      <c r="AM422" s="3"/>
      <c r="AN422" s="3"/>
      <c r="AO422" s="5"/>
      <c r="AP422" s="36"/>
      <c r="AQ422" s="5"/>
      <c r="AR422" s="3"/>
      <c r="AS422" s="9"/>
      <c r="AT422" s="9"/>
      <c r="AU422" s="10"/>
      <c r="AV422" s="10"/>
      <c r="AW422" s="7"/>
      <c r="AX422" s="7"/>
      <c r="AY422" s="6"/>
      <c r="AZ422" s="7"/>
      <c r="BA422" s="7"/>
      <c r="BB422" s="7"/>
      <c r="BC422" s="7"/>
      <c r="BD422" s="9"/>
    </row>
    <row r="423" spans="1:56" ht="32.25" customHeight="1" x14ac:dyDescent="0.25">
      <c r="A423" s="165" t="s">
        <v>1956</v>
      </c>
      <c r="B423" s="158" t="s">
        <v>1282</v>
      </c>
      <c r="C423" s="5" t="s">
        <v>1283</v>
      </c>
      <c r="D423" s="5" t="s">
        <v>1267</v>
      </c>
      <c r="E423" s="5"/>
      <c r="F423" s="5" t="s">
        <v>1250</v>
      </c>
      <c r="G423" s="5">
        <v>11254</v>
      </c>
      <c r="H423" s="34" t="s">
        <v>1239</v>
      </c>
      <c r="I423" s="5" t="s">
        <v>78</v>
      </c>
      <c r="J423" s="5" t="s">
        <v>1117</v>
      </c>
      <c r="K423" s="10">
        <v>41730</v>
      </c>
      <c r="L423" s="8">
        <v>13230</v>
      </c>
      <c r="M423" s="5"/>
      <c r="N423" s="10">
        <v>41730</v>
      </c>
      <c r="O423" s="10">
        <v>42004</v>
      </c>
      <c r="P423" s="5" t="s">
        <v>513</v>
      </c>
      <c r="Q423" s="5"/>
      <c r="R423" s="5"/>
      <c r="S423" s="8"/>
      <c r="T423" s="5" t="s">
        <v>1268</v>
      </c>
      <c r="U423" s="9"/>
      <c r="V423" s="10"/>
      <c r="W423" s="11"/>
      <c r="X423" s="41"/>
      <c r="Y423" s="10"/>
      <c r="Z423" s="10"/>
      <c r="AA423" s="1"/>
      <c r="AB423" s="1"/>
      <c r="AC423" s="8"/>
      <c r="AD423" s="8"/>
      <c r="AE423" s="8">
        <f t="shared" si="55"/>
        <v>13230</v>
      </c>
      <c r="AF423" s="8">
        <v>29130</v>
      </c>
      <c r="AG423" s="8">
        <v>1200</v>
      </c>
      <c r="AH423" s="8">
        <f t="shared" si="56"/>
        <v>30330</v>
      </c>
      <c r="AI423" s="3"/>
      <c r="AJ423" s="3"/>
      <c r="AK423" s="3"/>
      <c r="AL423" s="3"/>
      <c r="AM423" s="3"/>
      <c r="AN423" s="3"/>
      <c r="AO423" s="5"/>
      <c r="AP423" s="36"/>
      <c r="AQ423" s="5"/>
      <c r="AR423" s="3"/>
      <c r="AS423" s="9"/>
      <c r="AT423" s="9"/>
      <c r="AU423" s="10"/>
      <c r="AV423" s="10"/>
      <c r="AW423" s="7"/>
      <c r="AX423" s="7"/>
      <c r="AY423" s="6"/>
      <c r="AZ423" s="7"/>
      <c r="BA423" s="7"/>
      <c r="BB423" s="7"/>
      <c r="BC423" s="7"/>
      <c r="BD423" s="9"/>
    </row>
    <row r="424" spans="1:56" ht="32.25" customHeight="1" x14ac:dyDescent="0.25">
      <c r="A424" s="165" t="s">
        <v>1957</v>
      </c>
      <c r="B424" s="158" t="s">
        <v>1282</v>
      </c>
      <c r="C424" s="5" t="s">
        <v>1283</v>
      </c>
      <c r="D424" s="5" t="s">
        <v>1267</v>
      </c>
      <c r="E424" s="5"/>
      <c r="F424" s="5" t="s">
        <v>1250</v>
      </c>
      <c r="G424" s="5">
        <v>11254</v>
      </c>
      <c r="H424" s="34" t="s">
        <v>1240</v>
      </c>
      <c r="I424" s="5" t="s">
        <v>1259</v>
      </c>
      <c r="J424" s="5" t="s">
        <v>1276</v>
      </c>
      <c r="K424" s="10">
        <v>41730</v>
      </c>
      <c r="L424" s="8">
        <v>13140</v>
      </c>
      <c r="M424" s="5"/>
      <c r="N424" s="10">
        <v>41730</v>
      </c>
      <c r="O424" s="10">
        <v>42004</v>
      </c>
      <c r="P424" s="5" t="s">
        <v>513</v>
      </c>
      <c r="Q424" s="5"/>
      <c r="R424" s="5"/>
      <c r="S424" s="8"/>
      <c r="T424" s="5" t="s">
        <v>1268</v>
      </c>
      <c r="U424" s="9"/>
      <c r="V424" s="10"/>
      <c r="W424" s="11"/>
      <c r="X424" s="41"/>
      <c r="Y424" s="10"/>
      <c r="Z424" s="10"/>
      <c r="AA424" s="1"/>
      <c r="AB424" s="1"/>
      <c r="AC424" s="8"/>
      <c r="AD424" s="8"/>
      <c r="AE424" s="8">
        <f t="shared" si="55"/>
        <v>13140</v>
      </c>
      <c r="AF424" s="8">
        <v>28940</v>
      </c>
      <c r="AG424" s="8">
        <v>1200</v>
      </c>
      <c r="AH424" s="8">
        <f t="shared" si="56"/>
        <v>30140</v>
      </c>
      <c r="AI424" s="3"/>
      <c r="AJ424" s="3"/>
      <c r="AK424" s="3"/>
      <c r="AL424" s="3"/>
      <c r="AM424" s="3"/>
      <c r="AN424" s="3"/>
      <c r="AO424" s="5"/>
      <c r="AP424" s="36"/>
      <c r="AQ424" s="5"/>
      <c r="AR424" s="3"/>
      <c r="AS424" s="9"/>
      <c r="AT424" s="9"/>
      <c r="AU424" s="10"/>
      <c r="AV424" s="10"/>
      <c r="AW424" s="7"/>
      <c r="AX424" s="7"/>
      <c r="AY424" s="6"/>
      <c r="AZ424" s="7"/>
      <c r="BA424" s="7"/>
      <c r="BB424" s="7"/>
      <c r="BC424" s="7"/>
      <c r="BD424" s="9"/>
    </row>
    <row r="425" spans="1:56" ht="32.25" customHeight="1" x14ac:dyDescent="0.25">
      <c r="A425" s="165" t="s">
        <v>1958</v>
      </c>
      <c r="B425" s="158" t="s">
        <v>1282</v>
      </c>
      <c r="C425" s="5" t="s">
        <v>1283</v>
      </c>
      <c r="D425" s="5" t="s">
        <v>1267</v>
      </c>
      <c r="E425" s="5"/>
      <c r="F425" s="5" t="s">
        <v>1250</v>
      </c>
      <c r="G425" s="5">
        <v>11254</v>
      </c>
      <c r="H425" s="34" t="s">
        <v>1241</v>
      </c>
      <c r="I425" s="5" t="s">
        <v>1260</v>
      </c>
      <c r="J425" s="5" t="s">
        <v>1277</v>
      </c>
      <c r="K425" s="10">
        <v>41730</v>
      </c>
      <c r="L425" s="8">
        <v>14109.3</v>
      </c>
      <c r="M425" s="5"/>
      <c r="N425" s="10">
        <v>41730</v>
      </c>
      <c r="O425" s="10">
        <v>42004</v>
      </c>
      <c r="P425" s="5" t="s">
        <v>513</v>
      </c>
      <c r="Q425" s="5"/>
      <c r="R425" s="5"/>
      <c r="S425" s="8"/>
      <c r="T425" s="5" t="s">
        <v>1268</v>
      </c>
      <c r="U425" s="9"/>
      <c r="V425" s="10"/>
      <c r="W425" s="11"/>
      <c r="X425" s="41"/>
      <c r="Y425" s="10"/>
      <c r="Z425" s="10"/>
      <c r="AA425" s="1"/>
      <c r="AB425" s="1"/>
      <c r="AC425" s="8"/>
      <c r="AD425" s="8"/>
      <c r="AE425" s="8">
        <f t="shared" si="55"/>
        <v>14109.3</v>
      </c>
      <c r="AF425" s="8">
        <v>31779.3</v>
      </c>
      <c r="AG425" s="8">
        <v>1200</v>
      </c>
      <c r="AH425" s="8">
        <f t="shared" si="56"/>
        <v>32979.300000000003</v>
      </c>
      <c r="AI425" s="3"/>
      <c r="AJ425" s="3"/>
      <c r="AK425" s="3"/>
      <c r="AL425" s="3"/>
      <c r="AM425" s="3"/>
      <c r="AN425" s="3"/>
      <c r="AO425" s="5"/>
      <c r="AP425" s="36"/>
      <c r="AQ425" s="5"/>
      <c r="AR425" s="3"/>
      <c r="AS425" s="9"/>
      <c r="AT425" s="9"/>
      <c r="AU425" s="10"/>
      <c r="AV425" s="10"/>
      <c r="AW425" s="7"/>
      <c r="AX425" s="7"/>
      <c r="AY425" s="6"/>
      <c r="AZ425" s="7"/>
      <c r="BA425" s="7"/>
      <c r="BB425" s="7"/>
      <c r="BC425" s="7"/>
      <c r="BD425" s="9"/>
    </row>
    <row r="426" spans="1:56" ht="32.25" customHeight="1" x14ac:dyDescent="0.25">
      <c r="A426" s="165" t="s">
        <v>1959</v>
      </c>
      <c r="B426" s="158" t="s">
        <v>1282</v>
      </c>
      <c r="C426" s="5" t="s">
        <v>1283</v>
      </c>
      <c r="D426" s="5" t="s">
        <v>1267</v>
      </c>
      <c r="E426" s="5"/>
      <c r="F426" s="5" t="s">
        <v>1250</v>
      </c>
      <c r="G426" s="5">
        <v>11254</v>
      </c>
      <c r="H426" s="34" t="s">
        <v>1242</v>
      </c>
      <c r="I426" s="5" t="s">
        <v>1261</v>
      </c>
      <c r="J426" s="5" t="s">
        <v>1278</v>
      </c>
      <c r="K426" s="10">
        <v>41730</v>
      </c>
      <c r="L426" s="8">
        <v>12841.49</v>
      </c>
      <c r="M426" s="5"/>
      <c r="N426" s="10">
        <v>41730</v>
      </c>
      <c r="O426" s="10">
        <v>42004</v>
      </c>
      <c r="P426" s="5" t="s">
        <v>513</v>
      </c>
      <c r="Q426" s="5"/>
      <c r="R426" s="5"/>
      <c r="S426" s="8"/>
      <c r="T426" s="5" t="s">
        <v>1268</v>
      </c>
      <c r="U426" s="9"/>
      <c r="V426" s="10"/>
      <c r="W426" s="11"/>
      <c r="X426" s="41"/>
      <c r="Y426" s="10"/>
      <c r="Z426" s="10"/>
      <c r="AA426" s="1"/>
      <c r="AB426" s="1"/>
      <c r="AC426" s="8"/>
      <c r="AD426" s="8"/>
      <c r="AE426" s="8">
        <f t="shared" si="55"/>
        <v>12841.49</v>
      </c>
      <c r="AF426" s="8">
        <v>29031.489999999998</v>
      </c>
      <c r="AG426" s="8">
        <v>1200</v>
      </c>
      <c r="AH426" s="8">
        <f t="shared" si="56"/>
        <v>30231.489999999998</v>
      </c>
      <c r="AI426" s="3"/>
      <c r="AJ426" s="3"/>
      <c r="AK426" s="3"/>
      <c r="AL426" s="3"/>
      <c r="AM426" s="3"/>
      <c r="AN426" s="3"/>
      <c r="AO426" s="5"/>
      <c r="AP426" s="36"/>
      <c r="AQ426" s="5"/>
      <c r="AR426" s="3"/>
      <c r="AS426" s="9"/>
      <c r="AT426" s="9"/>
      <c r="AU426" s="10"/>
      <c r="AV426" s="10"/>
      <c r="AW426" s="7"/>
      <c r="AX426" s="7"/>
      <c r="AY426" s="6"/>
      <c r="AZ426" s="7"/>
      <c r="BA426" s="7"/>
      <c r="BB426" s="7"/>
      <c r="BC426" s="7"/>
      <c r="BD426" s="9"/>
    </row>
    <row r="427" spans="1:56" ht="32.25" customHeight="1" x14ac:dyDescent="0.25">
      <c r="A427" s="165" t="s">
        <v>1960</v>
      </c>
      <c r="B427" s="158" t="s">
        <v>1284</v>
      </c>
      <c r="C427" s="5" t="s">
        <v>1285</v>
      </c>
      <c r="D427" s="5" t="s">
        <v>1267</v>
      </c>
      <c r="E427" s="5"/>
      <c r="F427" s="5" t="s">
        <v>1250</v>
      </c>
      <c r="G427" s="5">
        <v>11254</v>
      </c>
      <c r="H427" s="34" t="s">
        <v>1243</v>
      </c>
      <c r="I427" s="5" t="s">
        <v>282</v>
      </c>
      <c r="J427" s="5" t="s">
        <v>1106</v>
      </c>
      <c r="K427" s="10">
        <v>41759</v>
      </c>
      <c r="L427" s="8">
        <v>12746.57</v>
      </c>
      <c r="M427" s="5"/>
      <c r="N427" s="10">
        <v>41759</v>
      </c>
      <c r="O427" s="10">
        <v>42004</v>
      </c>
      <c r="P427" s="5" t="s">
        <v>513</v>
      </c>
      <c r="Q427" s="5"/>
      <c r="R427" s="5"/>
      <c r="S427" s="8"/>
      <c r="T427" s="5" t="s">
        <v>1268</v>
      </c>
      <c r="U427" s="9"/>
      <c r="V427" s="10"/>
      <c r="W427" s="11"/>
      <c r="X427" s="41"/>
      <c r="Y427" s="10"/>
      <c r="Z427" s="10"/>
      <c r="AA427" s="1"/>
      <c r="AB427" s="1"/>
      <c r="AC427" s="8"/>
      <c r="AD427" s="8"/>
      <c r="AE427" s="8">
        <f t="shared" si="55"/>
        <v>12746.57</v>
      </c>
      <c r="AF427" s="8">
        <v>29946.57</v>
      </c>
      <c r="AG427" s="8">
        <v>1200</v>
      </c>
      <c r="AH427" s="8">
        <f t="shared" si="56"/>
        <v>31146.57</v>
      </c>
      <c r="AI427" s="3"/>
      <c r="AJ427" s="3"/>
      <c r="AK427" s="3"/>
      <c r="AL427" s="3"/>
      <c r="AM427" s="3"/>
      <c r="AN427" s="3"/>
      <c r="AO427" s="5"/>
      <c r="AP427" s="36"/>
      <c r="AQ427" s="5"/>
      <c r="AR427" s="3"/>
      <c r="AS427" s="9"/>
      <c r="AT427" s="9"/>
      <c r="AU427" s="10"/>
      <c r="AV427" s="10"/>
      <c r="AW427" s="7"/>
      <c r="AX427" s="7"/>
      <c r="AY427" s="6"/>
      <c r="AZ427" s="7"/>
      <c r="BA427" s="7"/>
      <c r="BB427" s="7"/>
      <c r="BC427" s="7"/>
      <c r="BD427" s="9"/>
    </row>
    <row r="428" spans="1:56" ht="32.25" customHeight="1" x14ac:dyDescent="0.25">
      <c r="A428" s="165" t="s">
        <v>1961</v>
      </c>
      <c r="B428" s="158" t="s">
        <v>1282</v>
      </c>
      <c r="C428" s="5" t="s">
        <v>1283</v>
      </c>
      <c r="D428" s="5" t="s">
        <v>1267</v>
      </c>
      <c r="E428" s="5"/>
      <c r="F428" s="5" t="s">
        <v>1251</v>
      </c>
      <c r="G428" s="5">
        <v>11254</v>
      </c>
      <c r="H428" s="34" t="s">
        <v>1244</v>
      </c>
      <c r="I428" s="5" t="s">
        <v>165</v>
      </c>
      <c r="J428" s="5" t="s">
        <v>1110</v>
      </c>
      <c r="K428" s="10">
        <v>41792</v>
      </c>
      <c r="L428" s="8">
        <v>11495</v>
      </c>
      <c r="M428" s="5"/>
      <c r="N428" s="10">
        <v>41792</v>
      </c>
      <c r="O428" s="10">
        <v>42004</v>
      </c>
      <c r="P428" s="5" t="s">
        <v>513</v>
      </c>
      <c r="Q428" s="5"/>
      <c r="R428" s="5"/>
      <c r="S428" s="8"/>
      <c r="T428" s="5" t="s">
        <v>1268</v>
      </c>
      <c r="U428" s="9"/>
      <c r="V428" s="10"/>
      <c r="W428" s="11"/>
      <c r="X428" s="41"/>
      <c r="Y428" s="10"/>
      <c r="Z428" s="10"/>
      <c r="AA428" s="1"/>
      <c r="AB428" s="1"/>
      <c r="AC428" s="8"/>
      <c r="AD428" s="8"/>
      <c r="AE428" s="8">
        <f t="shared" si="55"/>
        <v>11495</v>
      </c>
      <c r="AF428" s="8">
        <v>29195</v>
      </c>
      <c r="AG428" s="8">
        <v>1200</v>
      </c>
      <c r="AH428" s="8">
        <f t="shared" si="56"/>
        <v>30395</v>
      </c>
      <c r="AI428" s="3"/>
      <c r="AJ428" s="3"/>
      <c r="AK428" s="3"/>
      <c r="AL428" s="3"/>
      <c r="AM428" s="3"/>
      <c r="AN428" s="3"/>
      <c r="AO428" s="5"/>
      <c r="AP428" s="36"/>
      <c r="AQ428" s="5"/>
      <c r="AR428" s="3"/>
      <c r="AS428" s="9"/>
      <c r="AT428" s="9"/>
      <c r="AU428" s="10"/>
      <c r="AV428" s="10"/>
      <c r="AW428" s="7"/>
      <c r="AX428" s="7"/>
      <c r="AY428" s="6"/>
      <c r="AZ428" s="7"/>
      <c r="BA428" s="7"/>
      <c r="BB428" s="7"/>
      <c r="BC428" s="7"/>
      <c r="BD428" s="9"/>
    </row>
    <row r="429" spans="1:56" ht="32.25" customHeight="1" x14ac:dyDescent="0.25">
      <c r="A429" s="165" t="s">
        <v>1962</v>
      </c>
      <c r="B429" s="158" t="s">
        <v>1282</v>
      </c>
      <c r="C429" s="5" t="s">
        <v>1283</v>
      </c>
      <c r="D429" s="5" t="s">
        <v>1267</v>
      </c>
      <c r="E429" s="5"/>
      <c r="F429" s="5" t="s">
        <v>1251</v>
      </c>
      <c r="G429" s="5">
        <v>11254</v>
      </c>
      <c r="H429" s="34" t="s">
        <v>1245</v>
      </c>
      <c r="I429" s="5" t="s">
        <v>1262</v>
      </c>
      <c r="J429" s="5" t="s">
        <v>1115</v>
      </c>
      <c r="K429" s="10">
        <v>41792</v>
      </c>
      <c r="L429" s="8">
        <v>11495</v>
      </c>
      <c r="M429" s="5"/>
      <c r="N429" s="10">
        <v>41792</v>
      </c>
      <c r="O429" s="10">
        <v>42004</v>
      </c>
      <c r="P429" s="5" t="s">
        <v>513</v>
      </c>
      <c r="Q429" s="5"/>
      <c r="R429" s="5"/>
      <c r="S429" s="8"/>
      <c r="T429" s="5" t="s">
        <v>1268</v>
      </c>
      <c r="U429" s="9"/>
      <c r="V429" s="10"/>
      <c r="W429" s="11"/>
      <c r="X429" s="41"/>
      <c r="Y429" s="10"/>
      <c r="Z429" s="10"/>
      <c r="AA429" s="1"/>
      <c r="AB429" s="1"/>
      <c r="AC429" s="8"/>
      <c r="AD429" s="8"/>
      <c r="AE429" s="8">
        <f t="shared" si="55"/>
        <v>11495</v>
      </c>
      <c r="AF429" s="8">
        <v>29195</v>
      </c>
      <c r="AG429" s="8">
        <v>1200</v>
      </c>
      <c r="AH429" s="8">
        <f t="shared" si="56"/>
        <v>30395</v>
      </c>
      <c r="AI429" s="3"/>
      <c r="AJ429" s="3"/>
      <c r="AK429" s="3"/>
      <c r="AL429" s="3"/>
      <c r="AM429" s="3"/>
      <c r="AN429" s="3"/>
      <c r="AO429" s="5"/>
      <c r="AP429" s="36"/>
      <c r="AQ429" s="5"/>
      <c r="AR429" s="3"/>
      <c r="AS429" s="9"/>
      <c r="AT429" s="9"/>
      <c r="AU429" s="10"/>
      <c r="AV429" s="10"/>
      <c r="AW429" s="7"/>
      <c r="AX429" s="7"/>
      <c r="AY429" s="6"/>
      <c r="AZ429" s="7"/>
      <c r="BA429" s="7"/>
      <c r="BB429" s="7"/>
      <c r="BC429" s="7"/>
      <c r="BD429" s="9"/>
    </row>
    <row r="430" spans="1:56" ht="32.25" customHeight="1" x14ac:dyDescent="0.25">
      <c r="A430" s="165" t="s">
        <v>1963</v>
      </c>
      <c r="B430" s="158" t="s">
        <v>1282</v>
      </c>
      <c r="C430" s="5" t="s">
        <v>1283</v>
      </c>
      <c r="D430" s="5" t="s">
        <v>1267</v>
      </c>
      <c r="E430" s="5"/>
      <c r="F430" s="5" t="s">
        <v>1251</v>
      </c>
      <c r="G430" s="5">
        <v>11254</v>
      </c>
      <c r="H430" s="34" t="s">
        <v>1246</v>
      </c>
      <c r="I430" s="5" t="s">
        <v>1263</v>
      </c>
      <c r="J430" s="5" t="s">
        <v>1279</v>
      </c>
      <c r="K430" s="10">
        <v>41793</v>
      </c>
      <c r="L430" s="8">
        <v>11571.73</v>
      </c>
      <c r="M430" s="5"/>
      <c r="N430" s="10">
        <v>41793</v>
      </c>
      <c r="O430" s="10">
        <v>42004</v>
      </c>
      <c r="P430" s="5" t="s">
        <v>513</v>
      </c>
      <c r="Q430" s="5"/>
      <c r="R430" s="5"/>
      <c r="S430" s="8"/>
      <c r="T430" s="5" t="s">
        <v>1268</v>
      </c>
      <c r="U430" s="9"/>
      <c r="V430" s="10"/>
      <c r="W430" s="11"/>
      <c r="X430" s="41"/>
      <c r="Y430" s="10"/>
      <c r="Z430" s="10"/>
      <c r="AA430" s="1"/>
      <c r="AB430" s="1"/>
      <c r="AC430" s="8"/>
      <c r="AD430" s="8"/>
      <c r="AE430" s="8">
        <f t="shared" si="55"/>
        <v>11571.73</v>
      </c>
      <c r="AF430" s="8">
        <v>29461.73</v>
      </c>
      <c r="AG430" s="8">
        <v>1200</v>
      </c>
      <c r="AH430" s="8">
        <f t="shared" si="56"/>
        <v>30661.73</v>
      </c>
      <c r="AI430" s="3"/>
      <c r="AJ430" s="3"/>
      <c r="AK430" s="3"/>
      <c r="AL430" s="3"/>
      <c r="AM430" s="3"/>
      <c r="AN430" s="3"/>
      <c r="AO430" s="5"/>
      <c r="AP430" s="36"/>
      <c r="AQ430" s="5"/>
      <c r="AR430" s="3"/>
      <c r="AS430" s="9"/>
      <c r="AT430" s="9"/>
      <c r="AU430" s="10"/>
      <c r="AV430" s="10"/>
      <c r="AW430" s="7"/>
      <c r="AX430" s="7"/>
      <c r="AY430" s="6"/>
      <c r="AZ430" s="7"/>
      <c r="BA430" s="7"/>
      <c r="BB430" s="7"/>
      <c r="BC430" s="7"/>
      <c r="BD430" s="9"/>
    </row>
    <row r="431" spans="1:56" ht="32.25" customHeight="1" x14ac:dyDescent="0.25">
      <c r="A431" s="165" t="s">
        <v>1964</v>
      </c>
      <c r="B431" s="158" t="s">
        <v>1282</v>
      </c>
      <c r="C431" s="5" t="s">
        <v>1283</v>
      </c>
      <c r="D431" s="5" t="s">
        <v>1267</v>
      </c>
      <c r="E431" s="5"/>
      <c r="F431" s="5" t="s">
        <v>1251</v>
      </c>
      <c r="G431" s="5">
        <v>11254</v>
      </c>
      <c r="H431" s="34" t="s">
        <v>1247</v>
      </c>
      <c r="I431" s="5" t="s">
        <v>1264</v>
      </c>
      <c r="J431" s="5" t="s">
        <v>447</v>
      </c>
      <c r="K431" s="10">
        <v>41793</v>
      </c>
      <c r="L431" s="8">
        <v>11648</v>
      </c>
      <c r="M431" s="5"/>
      <c r="N431" s="10">
        <v>41793</v>
      </c>
      <c r="O431" s="10">
        <v>42004</v>
      </c>
      <c r="P431" s="5" t="s">
        <v>513</v>
      </c>
      <c r="Q431" s="5"/>
      <c r="R431" s="5"/>
      <c r="S431" s="8"/>
      <c r="T431" s="5" t="s">
        <v>1268</v>
      </c>
      <c r="U431" s="9"/>
      <c r="V431" s="10"/>
      <c r="W431" s="11"/>
      <c r="X431" s="41"/>
      <c r="Y431" s="10"/>
      <c r="Z431" s="10"/>
      <c r="AA431" s="1"/>
      <c r="AB431" s="1"/>
      <c r="AC431" s="8"/>
      <c r="AD431" s="8"/>
      <c r="AE431" s="8">
        <f t="shared" si="55"/>
        <v>11648</v>
      </c>
      <c r="AF431" s="8">
        <v>29648</v>
      </c>
      <c r="AG431" s="8">
        <v>1200</v>
      </c>
      <c r="AH431" s="8">
        <f t="shared" si="56"/>
        <v>30848</v>
      </c>
      <c r="AI431" s="3"/>
      <c r="AJ431" s="3"/>
      <c r="AK431" s="3"/>
      <c r="AL431" s="3"/>
      <c r="AM431" s="3"/>
      <c r="AN431" s="3"/>
      <c r="AO431" s="5"/>
      <c r="AP431" s="36"/>
      <c r="AQ431" s="5"/>
      <c r="AR431" s="3"/>
      <c r="AS431" s="9"/>
      <c r="AT431" s="9"/>
      <c r="AU431" s="10"/>
      <c r="AV431" s="10"/>
      <c r="AW431" s="7"/>
      <c r="AX431" s="7"/>
      <c r="AY431" s="6"/>
      <c r="AZ431" s="7"/>
      <c r="BA431" s="7"/>
      <c r="BB431" s="7"/>
      <c r="BC431" s="7"/>
      <c r="BD431" s="9"/>
    </row>
    <row r="432" spans="1:56" ht="32.25" customHeight="1" x14ac:dyDescent="0.25">
      <c r="A432" s="165" t="s">
        <v>1965</v>
      </c>
      <c r="B432" s="158" t="s">
        <v>1282</v>
      </c>
      <c r="C432" s="5" t="s">
        <v>1283</v>
      </c>
      <c r="D432" s="5" t="s">
        <v>1267</v>
      </c>
      <c r="E432" s="5"/>
      <c r="F432" s="5" t="s">
        <v>1251</v>
      </c>
      <c r="G432" s="5">
        <v>11254</v>
      </c>
      <c r="H432" s="34" t="s">
        <v>1248</v>
      </c>
      <c r="I432" s="5" t="s">
        <v>1265</v>
      </c>
      <c r="J432" s="5" t="s">
        <v>1280</v>
      </c>
      <c r="K432" s="10">
        <v>41794</v>
      </c>
      <c r="L432" s="8">
        <v>11661</v>
      </c>
      <c r="M432" s="5"/>
      <c r="N432" s="10">
        <v>41794</v>
      </c>
      <c r="O432" s="10">
        <v>42004</v>
      </c>
      <c r="P432" s="5" t="s">
        <v>513</v>
      </c>
      <c r="Q432" s="5"/>
      <c r="R432" s="5"/>
      <c r="S432" s="8"/>
      <c r="T432" s="5" t="s">
        <v>1268</v>
      </c>
      <c r="U432" s="9"/>
      <c r="V432" s="10"/>
      <c r="W432" s="11"/>
      <c r="X432" s="41"/>
      <c r="Y432" s="10"/>
      <c r="Z432" s="10"/>
      <c r="AA432" s="1"/>
      <c r="AB432" s="1"/>
      <c r="AC432" s="8"/>
      <c r="AD432" s="8"/>
      <c r="AE432" s="8">
        <f t="shared" si="55"/>
        <v>11661</v>
      </c>
      <c r="AF432" s="8">
        <v>29761</v>
      </c>
      <c r="AG432" s="8">
        <v>1200</v>
      </c>
      <c r="AH432" s="8">
        <f t="shared" si="56"/>
        <v>30961</v>
      </c>
      <c r="AI432" s="3"/>
      <c r="AJ432" s="3"/>
      <c r="AK432" s="3"/>
      <c r="AL432" s="3"/>
      <c r="AM432" s="3"/>
      <c r="AN432" s="3"/>
      <c r="AO432" s="5"/>
      <c r="AP432" s="36"/>
      <c r="AQ432" s="5"/>
      <c r="AR432" s="3"/>
      <c r="AS432" s="9"/>
      <c r="AT432" s="9"/>
      <c r="AU432" s="10"/>
      <c r="AV432" s="10"/>
      <c r="AW432" s="7"/>
      <c r="AX432" s="7"/>
      <c r="AY432" s="6"/>
      <c r="AZ432" s="7"/>
      <c r="BA432" s="7"/>
      <c r="BB432" s="7"/>
      <c r="BC432" s="7"/>
      <c r="BD432" s="9"/>
    </row>
    <row r="433" spans="1:56" ht="32.25" customHeight="1" x14ac:dyDescent="0.25">
      <c r="A433" s="165" t="s">
        <v>1966</v>
      </c>
      <c r="B433" s="158" t="s">
        <v>1286</v>
      </c>
      <c r="C433" s="5" t="s">
        <v>1283</v>
      </c>
      <c r="D433" s="5" t="s">
        <v>1267</v>
      </c>
      <c r="E433" s="5"/>
      <c r="F433" s="5" t="s">
        <v>1250</v>
      </c>
      <c r="G433" s="5">
        <v>11254</v>
      </c>
      <c r="H433" s="34" t="s">
        <v>1249</v>
      </c>
      <c r="I433" s="5" t="s">
        <v>1266</v>
      </c>
      <c r="J433" s="5" t="s">
        <v>1281</v>
      </c>
      <c r="K433" s="10">
        <v>41821</v>
      </c>
      <c r="L433" s="8">
        <v>11661</v>
      </c>
      <c r="M433" s="5"/>
      <c r="N433" s="10">
        <v>41821</v>
      </c>
      <c r="O433" s="10">
        <v>42004</v>
      </c>
      <c r="P433" s="5" t="s">
        <v>513</v>
      </c>
      <c r="Q433" s="5"/>
      <c r="R433" s="5"/>
      <c r="S433" s="8"/>
      <c r="T433" s="5" t="s">
        <v>1268</v>
      </c>
      <c r="U433" s="9"/>
      <c r="V433" s="10"/>
      <c r="W433" s="11"/>
      <c r="X433" s="41"/>
      <c r="Y433" s="10"/>
      <c r="Z433" s="10"/>
      <c r="AA433" s="1"/>
      <c r="AB433" s="1"/>
      <c r="AC433" s="8"/>
      <c r="AD433" s="8"/>
      <c r="AE433" s="8">
        <f t="shared" si="55"/>
        <v>11661</v>
      </c>
      <c r="AF433" s="8">
        <v>29040</v>
      </c>
      <c r="AG433" s="8">
        <v>1200</v>
      </c>
      <c r="AH433" s="8">
        <f>AG433+AF433</f>
        <v>30240</v>
      </c>
      <c r="AI433" s="3"/>
      <c r="AJ433" s="3"/>
      <c r="AK433" s="3"/>
      <c r="AL433" s="3"/>
      <c r="AM433" s="3"/>
      <c r="AN433" s="3"/>
      <c r="AO433" s="5"/>
      <c r="AP433" s="36"/>
      <c r="AQ433" s="5"/>
      <c r="AR433" s="3"/>
      <c r="AS433" s="9"/>
      <c r="AT433" s="9"/>
      <c r="AU433" s="10"/>
      <c r="AV433" s="10"/>
      <c r="AW433" s="7"/>
      <c r="AX433" s="7"/>
      <c r="AY433" s="6"/>
      <c r="AZ433" s="7"/>
      <c r="BA433" s="7"/>
      <c r="BB433" s="7"/>
      <c r="BC433" s="7"/>
      <c r="BD433" s="9"/>
    </row>
    <row r="434" spans="1:56" ht="41.25" customHeight="1" x14ac:dyDescent="0.25">
      <c r="A434" s="164" t="s">
        <v>1967</v>
      </c>
      <c r="B434" s="157" t="s">
        <v>519</v>
      </c>
      <c r="C434" s="32" t="s">
        <v>524</v>
      </c>
      <c r="D434" s="32" t="s">
        <v>216</v>
      </c>
      <c r="E434" s="32" t="s">
        <v>289</v>
      </c>
      <c r="F434" s="32" t="s">
        <v>714</v>
      </c>
      <c r="G434" s="32">
        <v>11512</v>
      </c>
      <c r="H434" s="63" t="s">
        <v>518</v>
      </c>
      <c r="I434" s="32" t="s">
        <v>520</v>
      </c>
      <c r="J434" s="32" t="s">
        <v>529</v>
      </c>
      <c r="K434" s="64">
        <v>42100</v>
      </c>
      <c r="L434" s="65">
        <v>7817.5</v>
      </c>
      <c r="M434" s="32">
        <v>11529</v>
      </c>
      <c r="N434" s="64">
        <v>42100</v>
      </c>
      <c r="O434" s="64">
        <v>42368</v>
      </c>
      <c r="P434" s="32">
        <v>1</v>
      </c>
      <c r="Q434" s="32"/>
      <c r="R434" s="32"/>
      <c r="S434" s="65"/>
      <c r="T434" s="32">
        <v>33903600</v>
      </c>
      <c r="U434" s="5"/>
      <c r="V434" s="10"/>
      <c r="W434" s="11"/>
      <c r="X434" s="9"/>
      <c r="Y434" s="38"/>
      <c r="Z434" s="38"/>
      <c r="AA434" s="1">
        <v>0</v>
      </c>
      <c r="AB434" s="1">
        <v>0</v>
      </c>
      <c r="AC434" s="8"/>
      <c r="AD434" s="8"/>
      <c r="AE434" s="65">
        <f t="shared" ref="AE434:AE441" si="57">L434-AD434+AC434</f>
        <v>7817.5</v>
      </c>
      <c r="AF434" s="65">
        <v>6932.5</v>
      </c>
      <c r="AG434" s="65">
        <v>7080</v>
      </c>
      <c r="AH434" s="65">
        <f>AF434+AG434</f>
        <v>14012.5</v>
      </c>
      <c r="AI434" s="3"/>
      <c r="AJ434" s="3"/>
      <c r="AK434" s="3"/>
      <c r="AL434" s="3"/>
      <c r="AM434" s="3"/>
      <c r="AN434" s="3"/>
      <c r="AO434" s="5"/>
      <c r="AP434" s="36"/>
      <c r="AQ434" s="5"/>
      <c r="AR434" s="3"/>
      <c r="AS434" s="9"/>
      <c r="AT434" s="9"/>
      <c r="AU434" s="6"/>
      <c r="AV434" s="6"/>
      <c r="AW434" s="7"/>
      <c r="AX434" s="7"/>
      <c r="AY434" s="6">
        <v>42100</v>
      </c>
      <c r="AZ434" s="7"/>
      <c r="BA434" s="7" t="s">
        <v>388</v>
      </c>
      <c r="BB434" s="7"/>
      <c r="BC434" s="7"/>
      <c r="BD434" s="9"/>
    </row>
    <row r="435" spans="1:56" ht="41.25" customHeight="1" x14ac:dyDescent="0.25">
      <c r="A435" s="164"/>
      <c r="B435" s="157"/>
      <c r="C435" s="32"/>
      <c r="D435" s="32"/>
      <c r="E435" s="32"/>
      <c r="F435" s="32"/>
      <c r="G435" s="32"/>
      <c r="H435" s="63"/>
      <c r="I435" s="32"/>
      <c r="J435" s="32"/>
      <c r="K435" s="64"/>
      <c r="L435" s="65"/>
      <c r="M435" s="32"/>
      <c r="N435" s="64"/>
      <c r="O435" s="64"/>
      <c r="P435" s="32"/>
      <c r="Q435" s="32"/>
      <c r="R435" s="32"/>
      <c r="S435" s="65"/>
      <c r="T435" s="32"/>
      <c r="U435" s="9" t="s">
        <v>939</v>
      </c>
      <c r="V435" s="10">
        <v>42361</v>
      </c>
      <c r="W435" s="11"/>
      <c r="X435" s="41" t="s">
        <v>1184</v>
      </c>
      <c r="Y435" s="38">
        <v>42370</v>
      </c>
      <c r="Z435" s="38">
        <v>42735</v>
      </c>
      <c r="AA435" s="1"/>
      <c r="AB435" s="1"/>
      <c r="AC435" s="8"/>
      <c r="AD435" s="8"/>
      <c r="AE435" s="65"/>
      <c r="AF435" s="65"/>
      <c r="AG435" s="65"/>
      <c r="AH435" s="65"/>
      <c r="AI435" s="3"/>
      <c r="AJ435" s="3"/>
      <c r="AK435" s="3"/>
      <c r="AL435" s="3"/>
      <c r="AM435" s="3"/>
      <c r="AN435" s="3"/>
      <c r="AO435" s="5"/>
      <c r="AP435" s="36"/>
      <c r="AQ435" s="5"/>
      <c r="AR435" s="3"/>
      <c r="AS435" s="9"/>
      <c r="AT435" s="9"/>
      <c r="AU435" s="38">
        <v>42370</v>
      </c>
      <c r="AV435" s="38">
        <v>42735</v>
      </c>
      <c r="AW435" s="7"/>
      <c r="AX435" s="7"/>
      <c r="AY435" s="6"/>
      <c r="AZ435" s="7"/>
      <c r="BA435" s="7"/>
      <c r="BB435" s="7"/>
      <c r="BC435" s="7"/>
      <c r="BD435" s="9"/>
    </row>
    <row r="436" spans="1:56" ht="41.25" customHeight="1" x14ac:dyDescent="0.25">
      <c r="A436" s="164" t="s">
        <v>1968</v>
      </c>
      <c r="B436" s="157" t="s">
        <v>738</v>
      </c>
      <c r="C436" s="32" t="s">
        <v>739</v>
      </c>
      <c r="D436" s="32" t="s">
        <v>671</v>
      </c>
      <c r="E436" s="32" t="s">
        <v>289</v>
      </c>
      <c r="F436" s="32" t="s">
        <v>735</v>
      </c>
      <c r="G436" s="32" t="s">
        <v>1327</v>
      </c>
      <c r="H436" s="63" t="s">
        <v>733</v>
      </c>
      <c r="I436" s="32" t="s">
        <v>734</v>
      </c>
      <c r="J436" s="32" t="s">
        <v>737</v>
      </c>
      <c r="K436" s="64">
        <v>42172</v>
      </c>
      <c r="L436" s="65">
        <v>69588.600000000006</v>
      </c>
      <c r="M436" s="32">
        <v>11581</v>
      </c>
      <c r="N436" s="64">
        <v>42178</v>
      </c>
      <c r="O436" s="64">
        <v>42237</v>
      </c>
      <c r="P436" s="32" t="s">
        <v>19</v>
      </c>
      <c r="Q436" s="32" t="s">
        <v>736</v>
      </c>
      <c r="R436" s="32" t="s">
        <v>428</v>
      </c>
      <c r="S436" s="65">
        <v>370651.92</v>
      </c>
      <c r="T436" s="32">
        <v>44905200</v>
      </c>
      <c r="U436" s="5"/>
      <c r="V436" s="10"/>
      <c r="W436" s="11"/>
      <c r="X436" s="9"/>
      <c r="Y436" s="38"/>
      <c r="Z436" s="38"/>
      <c r="AA436" s="1">
        <v>0</v>
      </c>
      <c r="AB436" s="1">
        <v>0</v>
      </c>
      <c r="AC436" s="8"/>
      <c r="AD436" s="8"/>
      <c r="AE436" s="65">
        <f t="shared" si="57"/>
        <v>69588.600000000006</v>
      </c>
      <c r="AF436" s="65">
        <v>0</v>
      </c>
      <c r="AG436" s="65">
        <v>0</v>
      </c>
      <c r="AH436" s="65">
        <f t="shared" ref="AH436" si="58">AF436+AG436</f>
        <v>0</v>
      </c>
      <c r="AI436" s="3"/>
      <c r="AJ436" s="3"/>
      <c r="AK436" s="3"/>
      <c r="AL436" s="3"/>
      <c r="AM436" s="3"/>
      <c r="AN436" s="3"/>
      <c r="AO436" s="5"/>
      <c r="AP436" s="36"/>
      <c r="AQ436" s="5"/>
      <c r="AR436" s="3"/>
      <c r="AS436" s="9"/>
      <c r="AT436" s="9"/>
      <c r="AU436" s="10">
        <v>42538</v>
      </c>
      <c r="AV436" s="10">
        <v>42202</v>
      </c>
      <c r="AW436" s="9"/>
      <c r="AX436" s="9"/>
      <c r="AY436" s="10">
        <v>42178</v>
      </c>
      <c r="AZ436" s="7"/>
      <c r="BA436" s="7" t="s">
        <v>388</v>
      </c>
      <c r="BB436" s="7"/>
      <c r="BC436" s="7"/>
      <c r="BD436" s="9"/>
    </row>
    <row r="437" spans="1:56" ht="41.25" customHeight="1" x14ac:dyDescent="0.25">
      <c r="A437" s="164"/>
      <c r="B437" s="157"/>
      <c r="C437" s="32"/>
      <c r="D437" s="32"/>
      <c r="E437" s="32"/>
      <c r="F437" s="32"/>
      <c r="G437" s="32"/>
      <c r="H437" s="63"/>
      <c r="I437" s="32"/>
      <c r="J437" s="32"/>
      <c r="K437" s="64"/>
      <c r="L437" s="65"/>
      <c r="M437" s="32"/>
      <c r="N437" s="64"/>
      <c r="O437" s="64"/>
      <c r="P437" s="32"/>
      <c r="Q437" s="32"/>
      <c r="R437" s="32"/>
      <c r="S437" s="65"/>
      <c r="T437" s="32"/>
      <c r="U437" s="9" t="s">
        <v>828</v>
      </c>
      <c r="V437" s="10">
        <v>42234</v>
      </c>
      <c r="W437" s="11">
        <v>11631</v>
      </c>
      <c r="X437" s="41" t="s">
        <v>1184</v>
      </c>
      <c r="Y437" s="38">
        <v>42238</v>
      </c>
      <c r="Z437" s="38">
        <v>42297</v>
      </c>
      <c r="AA437" s="1"/>
      <c r="AB437" s="1"/>
      <c r="AC437" s="8"/>
      <c r="AD437" s="8"/>
      <c r="AE437" s="65"/>
      <c r="AF437" s="65"/>
      <c r="AG437" s="65"/>
      <c r="AH437" s="65"/>
      <c r="AI437" s="3"/>
      <c r="AJ437" s="3"/>
      <c r="AK437" s="3"/>
      <c r="AL437" s="3"/>
      <c r="AM437" s="3"/>
      <c r="AN437" s="3"/>
      <c r="AO437" s="5"/>
      <c r="AP437" s="36"/>
      <c r="AQ437" s="5"/>
      <c r="AR437" s="3"/>
      <c r="AS437" s="9"/>
      <c r="AT437" s="9"/>
      <c r="AU437" s="9"/>
      <c r="AV437" s="9"/>
      <c r="AW437" s="9"/>
      <c r="AX437" s="9"/>
      <c r="AY437" s="10"/>
      <c r="AZ437" s="7"/>
      <c r="BA437" s="7"/>
      <c r="BB437" s="7"/>
      <c r="BC437" s="7"/>
      <c r="BD437" s="9"/>
    </row>
    <row r="438" spans="1:56" ht="41.25" customHeight="1" x14ac:dyDescent="0.25">
      <c r="A438" s="164"/>
      <c r="B438" s="157"/>
      <c r="C438" s="32"/>
      <c r="D438" s="32"/>
      <c r="E438" s="32"/>
      <c r="F438" s="32"/>
      <c r="G438" s="32"/>
      <c r="H438" s="63"/>
      <c r="I438" s="32"/>
      <c r="J438" s="32"/>
      <c r="K438" s="64"/>
      <c r="L438" s="65"/>
      <c r="M438" s="32"/>
      <c r="N438" s="64"/>
      <c r="O438" s="64"/>
      <c r="P438" s="32"/>
      <c r="Q438" s="32"/>
      <c r="R438" s="32"/>
      <c r="S438" s="65"/>
      <c r="T438" s="32"/>
      <c r="U438" s="9" t="s">
        <v>905</v>
      </c>
      <c r="V438" s="10">
        <v>42297</v>
      </c>
      <c r="W438" s="11">
        <v>11681</v>
      </c>
      <c r="X438" s="41" t="s">
        <v>1184</v>
      </c>
      <c r="Y438" s="38">
        <v>42298</v>
      </c>
      <c r="Z438" s="38">
        <v>42357</v>
      </c>
      <c r="AA438" s="1"/>
      <c r="AB438" s="1"/>
      <c r="AC438" s="8"/>
      <c r="AD438" s="8"/>
      <c r="AE438" s="65"/>
      <c r="AF438" s="65"/>
      <c r="AG438" s="65"/>
      <c r="AH438" s="65"/>
      <c r="AI438" s="3"/>
      <c r="AJ438" s="3"/>
      <c r="AK438" s="3"/>
      <c r="AL438" s="3"/>
      <c r="AM438" s="3"/>
      <c r="AN438" s="3"/>
      <c r="AO438" s="5"/>
      <c r="AP438" s="36"/>
      <c r="AQ438" s="5"/>
      <c r="AR438" s="3"/>
      <c r="AS438" s="9"/>
      <c r="AT438" s="9"/>
      <c r="AU438" s="9"/>
      <c r="AV438" s="9"/>
      <c r="AW438" s="9"/>
      <c r="AX438" s="9"/>
      <c r="AY438" s="10"/>
      <c r="AZ438" s="7"/>
      <c r="BA438" s="7"/>
      <c r="BB438" s="7"/>
      <c r="BC438" s="7"/>
      <c r="BD438" s="9"/>
    </row>
    <row r="439" spans="1:56" ht="41.25" customHeight="1" x14ac:dyDescent="0.25">
      <c r="A439" s="164"/>
      <c r="B439" s="157"/>
      <c r="C439" s="32"/>
      <c r="D439" s="32"/>
      <c r="E439" s="32"/>
      <c r="F439" s="32"/>
      <c r="G439" s="32"/>
      <c r="H439" s="63"/>
      <c r="I439" s="32"/>
      <c r="J439" s="32"/>
      <c r="K439" s="64"/>
      <c r="L439" s="65"/>
      <c r="M439" s="32"/>
      <c r="N439" s="64"/>
      <c r="O439" s="64"/>
      <c r="P439" s="32"/>
      <c r="Q439" s="32"/>
      <c r="R439" s="32"/>
      <c r="S439" s="65"/>
      <c r="T439" s="32"/>
      <c r="U439" s="9" t="s">
        <v>955</v>
      </c>
      <c r="V439" s="10">
        <v>42356</v>
      </c>
      <c r="W439" s="11">
        <v>11718</v>
      </c>
      <c r="X439" s="41" t="s">
        <v>1184</v>
      </c>
      <c r="Y439" s="38">
        <v>42358</v>
      </c>
      <c r="Z439" s="38">
        <v>42417</v>
      </c>
      <c r="AA439" s="1"/>
      <c r="AB439" s="1"/>
      <c r="AC439" s="8"/>
      <c r="AD439" s="8"/>
      <c r="AE439" s="65"/>
      <c r="AF439" s="65"/>
      <c r="AG439" s="65"/>
      <c r="AH439" s="65"/>
      <c r="AI439" s="3"/>
      <c r="AJ439" s="3"/>
      <c r="AK439" s="3"/>
      <c r="AL439" s="3"/>
      <c r="AM439" s="3"/>
      <c r="AN439" s="3"/>
      <c r="AO439" s="5"/>
      <c r="AP439" s="36"/>
      <c r="AQ439" s="5"/>
      <c r="AR439" s="3"/>
      <c r="AS439" s="9"/>
      <c r="AT439" s="9"/>
      <c r="AU439" s="9"/>
      <c r="AV439" s="9"/>
      <c r="AW439" s="9"/>
      <c r="AX439" s="9"/>
      <c r="AY439" s="10"/>
      <c r="AZ439" s="7"/>
      <c r="BA439" s="7"/>
      <c r="BB439" s="7"/>
      <c r="BC439" s="7"/>
      <c r="BD439" s="9"/>
    </row>
    <row r="440" spans="1:56" ht="41.25" customHeight="1" x14ac:dyDescent="0.25">
      <c r="A440" s="164"/>
      <c r="B440" s="157"/>
      <c r="C440" s="32"/>
      <c r="D440" s="32"/>
      <c r="E440" s="32"/>
      <c r="F440" s="32"/>
      <c r="G440" s="32"/>
      <c r="H440" s="63"/>
      <c r="I440" s="32"/>
      <c r="J440" s="32"/>
      <c r="K440" s="64"/>
      <c r="L440" s="65"/>
      <c r="M440" s="32"/>
      <c r="N440" s="64"/>
      <c r="O440" s="64"/>
      <c r="P440" s="32"/>
      <c r="Q440" s="32"/>
      <c r="R440" s="32"/>
      <c r="S440" s="65"/>
      <c r="T440" s="32"/>
      <c r="U440" s="9" t="s">
        <v>1021</v>
      </c>
      <c r="V440" s="10">
        <v>42412</v>
      </c>
      <c r="W440" s="11">
        <v>11750</v>
      </c>
      <c r="X440" s="41" t="s">
        <v>1184</v>
      </c>
      <c r="Y440" s="38">
        <v>42418</v>
      </c>
      <c r="Z440" s="38">
        <v>42477</v>
      </c>
      <c r="AA440" s="1"/>
      <c r="AB440" s="1"/>
      <c r="AC440" s="8"/>
      <c r="AD440" s="8"/>
      <c r="AE440" s="65"/>
      <c r="AF440" s="65"/>
      <c r="AG440" s="65"/>
      <c r="AH440" s="65"/>
      <c r="AI440" s="3"/>
      <c r="AJ440" s="3"/>
      <c r="AK440" s="3"/>
      <c r="AL440" s="3"/>
      <c r="AM440" s="3"/>
      <c r="AN440" s="3"/>
      <c r="AO440" s="5"/>
      <c r="AP440" s="36"/>
      <c r="AQ440" s="5"/>
      <c r="AR440" s="3"/>
      <c r="AS440" s="9"/>
      <c r="AT440" s="9"/>
      <c r="AU440" s="9"/>
      <c r="AV440" s="9"/>
      <c r="AW440" s="9"/>
      <c r="AX440" s="9"/>
      <c r="AY440" s="10"/>
      <c r="AZ440" s="7"/>
      <c r="BA440" s="7"/>
      <c r="BB440" s="7"/>
      <c r="BC440" s="7"/>
      <c r="BD440" s="9"/>
    </row>
    <row r="441" spans="1:56" ht="41.25" customHeight="1" x14ac:dyDescent="0.25">
      <c r="A441" s="164" t="s">
        <v>1969</v>
      </c>
      <c r="B441" s="157" t="s">
        <v>829</v>
      </c>
      <c r="C441" s="32" t="s">
        <v>490</v>
      </c>
      <c r="D441" s="32" t="s">
        <v>671</v>
      </c>
      <c r="E441" s="32"/>
      <c r="F441" s="32" t="s">
        <v>830</v>
      </c>
      <c r="G441" s="32">
        <v>11599</v>
      </c>
      <c r="H441" s="63" t="s">
        <v>832</v>
      </c>
      <c r="I441" s="32" t="s">
        <v>831</v>
      </c>
      <c r="J441" s="32" t="s">
        <v>833</v>
      </c>
      <c r="K441" s="64">
        <v>42243</v>
      </c>
      <c r="L441" s="65">
        <v>28517.919999999998</v>
      </c>
      <c r="M441" s="32">
        <v>11630</v>
      </c>
      <c r="N441" s="64">
        <v>42243</v>
      </c>
      <c r="O441" s="64">
        <v>42302</v>
      </c>
      <c r="P441" s="32">
        <v>1</v>
      </c>
      <c r="Q441" s="32"/>
      <c r="R441" s="32"/>
      <c r="S441" s="65"/>
      <c r="T441" s="32">
        <v>33903000</v>
      </c>
      <c r="U441" s="9"/>
      <c r="V441" s="10"/>
      <c r="W441" s="11"/>
      <c r="X441" s="9"/>
      <c r="Y441" s="38"/>
      <c r="Z441" s="38"/>
      <c r="AA441" s="1">
        <v>0</v>
      </c>
      <c r="AB441" s="1">
        <v>0</v>
      </c>
      <c r="AC441" s="8"/>
      <c r="AD441" s="8"/>
      <c r="AE441" s="65">
        <f t="shared" si="57"/>
        <v>28517.919999999998</v>
      </c>
      <c r="AF441" s="65"/>
      <c r="AG441" s="65">
        <v>28517.919999999998</v>
      </c>
      <c r="AH441" s="65">
        <f t="shared" ref="AH441" si="59">AF441+AG441</f>
        <v>28517.919999999998</v>
      </c>
      <c r="AI441" s="3"/>
      <c r="AJ441" s="3"/>
      <c r="AK441" s="3"/>
      <c r="AL441" s="3"/>
      <c r="AM441" s="3"/>
      <c r="AN441" s="3"/>
      <c r="AO441" s="5"/>
      <c r="AP441" s="36"/>
      <c r="AQ441" s="5"/>
      <c r="AR441" s="3"/>
      <c r="AS441" s="9"/>
      <c r="AT441" s="9"/>
      <c r="AU441" s="10">
        <v>42243</v>
      </c>
      <c r="AV441" s="10">
        <v>42262</v>
      </c>
      <c r="AW441" s="9"/>
      <c r="AX441" s="9"/>
      <c r="AY441" s="10">
        <v>42243</v>
      </c>
      <c r="AZ441" s="7"/>
      <c r="BA441" s="7" t="s">
        <v>388</v>
      </c>
      <c r="BB441" s="7"/>
      <c r="BC441" s="7"/>
      <c r="BD441" s="9"/>
    </row>
    <row r="442" spans="1:56" ht="41.25" customHeight="1" x14ac:dyDescent="0.25">
      <c r="A442" s="164"/>
      <c r="B442" s="157"/>
      <c r="C442" s="32"/>
      <c r="D442" s="32"/>
      <c r="E442" s="32"/>
      <c r="F442" s="32"/>
      <c r="G442" s="32"/>
      <c r="H442" s="63"/>
      <c r="I442" s="32"/>
      <c r="J442" s="32"/>
      <c r="K442" s="64"/>
      <c r="L442" s="65"/>
      <c r="M442" s="32"/>
      <c r="N442" s="64"/>
      <c r="O442" s="64"/>
      <c r="P442" s="32"/>
      <c r="Q442" s="32"/>
      <c r="R442" s="32"/>
      <c r="S442" s="65"/>
      <c r="T442" s="32"/>
      <c r="U442" s="9" t="s">
        <v>870</v>
      </c>
      <c r="V442" s="10">
        <v>42261</v>
      </c>
      <c r="W442" s="11">
        <v>11653</v>
      </c>
      <c r="X442" s="41" t="s">
        <v>1202</v>
      </c>
      <c r="Y442" s="38"/>
      <c r="Z442" s="38"/>
      <c r="AA442" s="1"/>
      <c r="AB442" s="1"/>
      <c r="AC442" s="8"/>
      <c r="AD442" s="8"/>
      <c r="AE442" s="65"/>
      <c r="AF442" s="65"/>
      <c r="AG442" s="65"/>
      <c r="AH442" s="65"/>
      <c r="AI442" s="3"/>
      <c r="AJ442" s="3"/>
      <c r="AK442" s="3"/>
      <c r="AL442" s="3"/>
      <c r="AM442" s="3"/>
      <c r="AN442" s="3"/>
      <c r="AO442" s="5"/>
      <c r="AP442" s="36"/>
      <c r="AQ442" s="5"/>
      <c r="AR442" s="3"/>
      <c r="AS442" s="9"/>
      <c r="AT442" s="9"/>
      <c r="AU442" s="10">
        <v>42263</v>
      </c>
      <c r="AV442" s="10">
        <v>42282</v>
      </c>
      <c r="AW442" s="9"/>
      <c r="AX442" s="9"/>
      <c r="AY442" s="10"/>
      <c r="AZ442" s="7"/>
      <c r="BA442" s="7"/>
      <c r="BB442" s="7"/>
      <c r="BC442" s="7"/>
      <c r="BD442" s="9"/>
    </row>
    <row r="443" spans="1:56" ht="41.25" customHeight="1" x14ac:dyDescent="0.25">
      <c r="A443" s="164"/>
      <c r="B443" s="157"/>
      <c r="C443" s="32"/>
      <c r="D443" s="32"/>
      <c r="E443" s="32"/>
      <c r="F443" s="32"/>
      <c r="G443" s="32"/>
      <c r="H443" s="63"/>
      <c r="I443" s="32"/>
      <c r="J443" s="32"/>
      <c r="K443" s="64"/>
      <c r="L443" s="65"/>
      <c r="M443" s="32"/>
      <c r="N443" s="64"/>
      <c r="O443" s="64"/>
      <c r="P443" s="32"/>
      <c r="Q443" s="32"/>
      <c r="R443" s="32"/>
      <c r="S443" s="65"/>
      <c r="T443" s="32"/>
      <c r="U443" s="9" t="s">
        <v>880</v>
      </c>
      <c r="V443" s="10">
        <v>42282</v>
      </c>
      <c r="W443" s="11">
        <v>11659</v>
      </c>
      <c r="X443" s="41" t="s">
        <v>1202</v>
      </c>
      <c r="Y443" s="38"/>
      <c r="Z443" s="38"/>
      <c r="AA443" s="1"/>
      <c r="AB443" s="1"/>
      <c r="AC443" s="8"/>
      <c r="AD443" s="8"/>
      <c r="AE443" s="65"/>
      <c r="AF443" s="65"/>
      <c r="AG443" s="65"/>
      <c r="AH443" s="65"/>
      <c r="AI443" s="3"/>
      <c r="AJ443" s="3"/>
      <c r="AK443" s="3"/>
      <c r="AL443" s="3"/>
      <c r="AM443" s="3"/>
      <c r="AN443" s="3"/>
      <c r="AO443" s="5"/>
      <c r="AP443" s="36"/>
      <c r="AQ443" s="5"/>
      <c r="AR443" s="3"/>
      <c r="AS443" s="9"/>
      <c r="AT443" s="9"/>
      <c r="AU443" s="10">
        <v>42253</v>
      </c>
      <c r="AV443" s="10">
        <v>42302</v>
      </c>
      <c r="AW443" s="9"/>
      <c r="AX443" s="9"/>
      <c r="AY443" s="10"/>
      <c r="AZ443" s="7"/>
      <c r="BA443" s="7"/>
      <c r="BB443" s="7"/>
      <c r="BC443" s="7"/>
      <c r="BD443" s="9"/>
    </row>
    <row r="444" spans="1:56" ht="41.25" customHeight="1" x14ac:dyDescent="0.25">
      <c r="A444" s="164"/>
      <c r="B444" s="157"/>
      <c r="C444" s="32"/>
      <c r="D444" s="32"/>
      <c r="E444" s="32"/>
      <c r="F444" s="32"/>
      <c r="G444" s="32"/>
      <c r="H444" s="63"/>
      <c r="I444" s="32"/>
      <c r="J444" s="32"/>
      <c r="K444" s="64"/>
      <c r="L444" s="65"/>
      <c r="M444" s="32"/>
      <c r="N444" s="64"/>
      <c r="O444" s="64"/>
      <c r="P444" s="32"/>
      <c r="Q444" s="32"/>
      <c r="R444" s="32"/>
      <c r="S444" s="65"/>
      <c r="T444" s="32"/>
      <c r="U444" s="9" t="s">
        <v>881</v>
      </c>
      <c r="V444" s="10">
        <v>42300</v>
      </c>
      <c r="W444" s="11">
        <v>11691</v>
      </c>
      <c r="X444" s="41" t="s">
        <v>1202</v>
      </c>
      <c r="Y444" s="38">
        <v>42303</v>
      </c>
      <c r="Z444" s="38">
        <v>42362</v>
      </c>
      <c r="AA444" s="1"/>
      <c r="AB444" s="1"/>
      <c r="AC444" s="8"/>
      <c r="AD444" s="8"/>
      <c r="AE444" s="65"/>
      <c r="AF444" s="65"/>
      <c r="AG444" s="65"/>
      <c r="AH444" s="65"/>
      <c r="AI444" s="3"/>
      <c r="AJ444" s="3"/>
      <c r="AK444" s="3"/>
      <c r="AL444" s="3"/>
      <c r="AM444" s="3"/>
      <c r="AN444" s="3"/>
      <c r="AO444" s="5"/>
      <c r="AP444" s="36"/>
      <c r="AQ444" s="5"/>
      <c r="AR444" s="3"/>
      <c r="AS444" s="9"/>
      <c r="AT444" s="9"/>
      <c r="AU444" s="10">
        <v>42303</v>
      </c>
      <c r="AV444" s="10">
        <v>42322</v>
      </c>
      <c r="AW444" s="9"/>
      <c r="AX444" s="9"/>
      <c r="AY444" s="10"/>
      <c r="AZ444" s="7"/>
      <c r="BA444" s="7"/>
      <c r="BB444" s="7"/>
      <c r="BC444" s="7"/>
      <c r="BD444" s="9"/>
    </row>
    <row r="445" spans="1:56" ht="41.25" customHeight="1" x14ac:dyDescent="0.25">
      <c r="A445" s="164"/>
      <c r="B445" s="157"/>
      <c r="C445" s="32"/>
      <c r="D445" s="32"/>
      <c r="E445" s="32"/>
      <c r="F445" s="32"/>
      <c r="G445" s="32"/>
      <c r="H445" s="63"/>
      <c r="I445" s="32"/>
      <c r="J445" s="32"/>
      <c r="K445" s="64"/>
      <c r="L445" s="65"/>
      <c r="M445" s="32"/>
      <c r="N445" s="64"/>
      <c r="O445" s="64"/>
      <c r="P445" s="32"/>
      <c r="Q445" s="32"/>
      <c r="R445" s="32"/>
      <c r="S445" s="65"/>
      <c r="T445" s="32"/>
      <c r="U445" s="9" t="s">
        <v>882</v>
      </c>
      <c r="V445" s="10">
        <v>42321</v>
      </c>
      <c r="W445" s="11">
        <v>11694</v>
      </c>
      <c r="X445" s="41" t="s">
        <v>1202</v>
      </c>
      <c r="Y445" s="38"/>
      <c r="Z445" s="38"/>
      <c r="AA445" s="1"/>
      <c r="AB445" s="1"/>
      <c r="AC445" s="8"/>
      <c r="AD445" s="8"/>
      <c r="AE445" s="65"/>
      <c r="AF445" s="65"/>
      <c r="AG445" s="65"/>
      <c r="AH445" s="65"/>
      <c r="AI445" s="3"/>
      <c r="AJ445" s="3"/>
      <c r="AK445" s="3"/>
      <c r="AL445" s="3"/>
      <c r="AM445" s="3"/>
      <c r="AN445" s="3"/>
      <c r="AO445" s="5"/>
      <c r="AP445" s="36"/>
      <c r="AQ445" s="5"/>
      <c r="AR445" s="3"/>
      <c r="AS445" s="9"/>
      <c r="AT445" s="9"/>
      <c r="AU445" s="10">
        <v>42323</v>
      </c>
      <c r="AV445" s="10">
        <v>42342</v>
      </c>
      <c r="AW445" s="9"/>
      <c r="AX445" s="9"/>
      <c r="AY445" s="10"/>
      <c r="AZ445" s="7"/>
      <c r="BA445" s="7"/>
      <c r="BB445" s="7"/>
      <c r="BC445" s="7"/>
      <c r="BD445" s="9"/>
    </row>
    <row r="446" spans="1:56" ht="41.25" customHeight="1" x14ac:dyDescent="0.25">
      <c r="A446" s="164"/>
      <c r="B446" s="157"/>
      <c r="C446" s="32"/>
      <c r="D446" s="32"/>
      <c r="E446" s="32"/>
      <c r="F446" s="32"/>
      <c r="G446" s="32"/>
      <c r="H446" s="63"/>
      <c r="I446" s="32"/>
      <c r="J446" s="32"/>
      <c r="K446" s="64"/>
      <c r="L446" s="65"/>
      <c r="M446" s="32"/>
      <c r="N446" s="64"/>
      <c r="O446" s="64"/>
      <c r="P446" s="32"/>
      <c r="Q446" s="32"/>
      <c r="R446" s="32"/>
      <c r="S446" s="65"/>
      <c r="T446" s="32"/>
      <c r="U446" s="9" t="s">
        <v>957</v>
      </c>
      <c r="V446" s="10">
        <v>42341</v>
      </c>
      <c r="W446" s="11">
        <v>11718</v>
      </c>
      <c r="X446" s="41" t="s">
        <v>1202</v>
      </c>
      <c r="Y446" s="38">
        <v>42363</v>
      </c>
      <c r="Z446" s="38">
        <v>42422</v>
      </c>
      <c r="AA446" s="1"/>
      <c r="AB446" s="1"/>
      <c r="AC446" s="8"/>
      <c r="AD446" s="8"/>
      <c r="AE446" s="65"/>
      <c r="AF446" s="65"/>
      <c r="AG446" s="65"/>
      <c r="AH446" s="65"/>
      <c r="AI446" s="3"/>
      <c r="AJ446" s="3"/>
      <c r="AK446" s="3"/>
      <c r="AL446" s="3"/>
      <c r="AM446" s="3"/>
      <c r="AN446" s="3"/>
      <c r="AO446" s="5"/>
      <c r="AP446" s="36"/>
      <c r="AQ446" s="5"/>
      <c r="AR446" s="3"/>
      <c r="AS446" s="9"/>
      <c r="AT446" s="9"/>
      <c r="AU446" s="10">
        <v>42343</v>
      </c>
      <c r="AV446" s="10">
        <v>42362</v>
      </c>
      <c r="AW446" s="9"/>
      <c r="AX446" s="9"/>
      <c r="AY446" s="10"/>
      <c r="AZ446" s="7"/>
      <c r="BA446" s="7"/>
      <c r="BB446" s="7"/>
      <c r="BC446" s="7"/>
      <c r="BD446" s="9"/>
    </row>
    <row r="447" spans="1:56" ht="41.25" customHeight="1" x14ac:dyDescent="0.25">
      <c r="A447" s="164"/>
      <c r="B447" s="157"/>
      <c r="C447" s="32"/>
      <c r="D447" s="32"/>
      <c r="E447" s="32"/>
      <c r="F447" s="32"/>
      <c r="G447" s="32"/>
      <c r="H447" s="63"/>
      <c r="I447" s="32"/>
      <c r="J447" s="32"/>
      <c r="K447" s="64"/>
      <c r="L447" s="65"/>
      <c r="M447" s="32"/>
      <c r="N447" s="64"/>
      <c r="O447" s="64"/>
      <c r="P447" s="32"/>
      <c r="Q447" s="32"/>
      <c r="R447" s="32"/>
      <c r="S447" s="65"/>
      <c r="T447" s="32"/>
      <c r="U447" s="9" t="s">
        <v>1022</v>
      </c>
      <c r="V447" s="10">
        <v>42361</v>
      </c>
      <c r="W447" s="11">
        <v>11724</v>
      </c>
      <c r="X447" s="41" t="s">
        <v>1202</v>
      </c>
      <c r="Y447" s="38"/>
      <c r="Z447" s="38"/>
      <c r="AA447" s="1"/>
      <c r="AB447" s="1"/>
      <c r="AC447" s="8"/>
      <c r="AD447" s="8"/>
      <c r="AE447" s="65"/>
      <c r="AF447" s="65"/>
      <c r="AG447" s="65"/>
      <c r="AH447" s="65"/>
      <c r="AI447" s="3"/>
      <c r="AJ447" s="3"/>
      <c r="AK447" s="3"/>
      <c r="AL447" s="3"/>
      <c r="AM447" s="3"/>
      <c r="AN447" s="3"/>
      <c r="AO447" s="5"/>
      <c r="AP447" s="36"/>
      <c r="AQ447" s="5"/>
      <c r="AR447" s="3"/>
      <c r="AS447" s="9"/>
      <c r="AT447" s="9"/>
      <c r="AU447" s="10">
        <v>42729</v>
      </c>
      <c r="AV447" s="10">
        <v>42382</v>
      </c>
      <c r="AW447" s="9"/>
      <c r="AX447" s="9"/>
      <c r="AY447" s="10"/>
      <c r="AZ447" s="7"/>
      <c r="BA447" s="7"/>
      <c r="BB447" s="7"/>
      <c r="BC447" s="7"/>
      <c r="BD447" s="9"/>
    </row>
    <row r="448" spans="1:56" ht="41.25" customHeight="1" x14ac:dyDescent="0.25">
      <c r="A448" s="164"/>
      <c r="B448" s="157"/>
      <c r="C448" s="32"/>
      <c r="D448" s="32"/>
      <c r="E448" s="32"/>
      <c r="F448" s="32"/>
      <c r="G448" s="32"/>
      <c r="H448" s="63"/>
      <c r="I448" s="32"/>
      <c r="J448" s="32"/>
      <c r="K448" s="64"/>
      <c r="L448" s="65"/>
      <c r="M448" s="32"/>
      <c r="N448" s="64"/>
      <c r="O448" s="64"/>
      <c r="P448" s="32"/>
      <c r="Q448" s="32"/>
      <c r="R448" s="32"/>
      <c r="S448" s="65"/>
      <c r="T448" s="32"/>
      <c r="U448" s="9" t="s">
        <v>1023</v>
      </c>
      <c r="V448" s="10">
        <v>42382</v>
      </c>
      <c r="W448" s="11">
        <v>11724</v>
      </c>
      <c r="X448" s="41" t="s">
        <v>1202</v>
      </c>
      <c r="Y448" s="38"/>
      <c r="Z448" s="38"/>
      <c r="AA448" s="1"/>
      <c r="AB448" s="1"/>
      <c r="AC448" s="8"/>
      <c r="AD448" s="8"/>
      <c r="AE448" s="65"/>
      <c r="AF448" s="65"/>
      <c r="AG448" s="65"/>
      <c r="AH448" s="65"/>
      <c r="AI448" s="3"/>
      <c r="AJ448" s="3"/>
      <c r="AK448" s="3"/>
      <c r="AL448" s="3"/>
      <c r="AM448" s="3"/>
      <c r="AN448" s="3"/>
      <c r="AO448" s="5"/>
      <c r="AP448" s="36"/>
      <c r="AQ448" s="5"/>
      <c r="AR448" s="3"/>
      <c r="AS448" s="9"/>
      <c r="AT448" s="9"/>
      <c r="AU448" s="10">
        <v>42383</v>
      </c>
      <c r="AV448" s="10">
        <v>42402</v>
      </c>
      <c r="AW448" s="9"/>
      <c r="AX448" s="9"/>
      <c r="AY448" s="10"/>
      <c r="AZ448" s="7"/>
      <c r="BA448" s="7"/>
      <c r="BB448" s="7"/>
      <c r="BC448" s="7"/>
      <c r="BD448" s="9"/>
    </row>
    <row r="449" spans="1:56" ht="41.25" customHeight="1" x14ac:dyDescent="0.25">
      <c r="A449" s="164"/>
      <c r="B449" s="157"/>
      <c r="C449" s="32"/>
      <c r="D449" s="32"/>
      <c r="E449" s="32"/>
      <c r="F449" s="32"/>
      <c r="G449" s="32"/>
      <c r="H449" s="63"/>
      <c r="I449" s="32"/>
      <c r="J449" s="32"/>
      <c r="K449" s="64"/>
      <c r="L449" s="65"/>
      <c r="M449" s="32"/>
      <c r="N449" s="64"/>
      <c r="O449" s="64"/>
      <c r="P449" s="32"/>
      <c r="Q449" s="32"/>
      <c r="R449" s="32"/>
      <c r="S449" s="65"/>
      <c r="T449" s="32"/>
      <c r="U449" s="9" t="s">
        <v>1024</v>
      </c>
      <c r="V449" s="10">
        <v>42402</v>
      </c>
      <c r="W449" s="11">
        <v>11750</v>
      </c>
      <c r="X449" s="41" t="s">
        <v>1202</v>
      </c>
      <c r="Y449" s="38"/>
      <c r="Z449" s="38"/>
      <c r="AA449" s="1"/>
      <c r="AB449" s="1"/>
      <c r="AC449" s="8"/>
      <c r="AD449" s="8"/>
      <c r="AE449" s="65"/>
      <c r="AF449" s="65"/>
      <c r="AG449" s="65"/>
      <c r="AH449" s="65"/>
      <c r="AI449" s="3"/>
      <c r="AJ449" s="3"/>
      <c r="AK449" s="3"/>
      <c r="AL449" s="3"/>
      <c r="AM449" s="3"/>
      <c r="AN449" s="3"/>
      <c r="AO449" s="5"/>
      <c r="AP449" s="36"/>
      <c r="AQ449" s="5"/>
      <c r="AR449" s="3"/>
      <c r="AS449" s="9"/>
      <c r="AT449" s="9"/>
      <c r="AU449" s="10">
        <v>42403</v>
      </c>
      <c r="AV449" s="10">
        <v>42422</v>
      </c>
      <c r="AW449" s="9"/>
      <c r="AX449" s="9"/>
      <c r="AY449" s="10"/>
      <c r="AZ449" s="7"/>
      <c r="BA449" s="7"/>
      <c r="BB449" s="7"/>
      <c r="BC449" s="7"/>
      <c r="BD449" s="9"/>
    </row>
    <row r="450" spans="1:56" ht="41.25" customHeight="1" x14ac:dyDescent="0.25">
      <c r="A450" s="164"/>
      <c r="B450" s="157"/>
      <c r="C450" s="32"/>
      <c r="D450" s="32"/>
      <c r="E450" s="32"/>
      <c r="F450" s="32"/>
      <c r="G450" s="32"/>
      <c r="H450" s="63"/>
      <c r="I450" s="32"/>
      <c r="J450" s="32"/>
      <c r="K450" s="64"/>
      <c r="L450" s="65"/>
      <c r="M450" s="32"/>
      <c r="N450" s="64"/>
      <c r="O450" s="64"/>
      <c r="P450" s="32"/>
      <c r="Q450" s="32"/>
      <c r="R450" s="32"/>
      <c r="S450" s="65"/>
      <c r="T450" s="32"/>
      <c r="U450" s="9" t="s">
        <v>1025</v>
      </c>
      <c r="V450" s="10">
        <v>42422</v>
      </c>
      <c r="W450" s="11">
        <v>11750</v>
      </c>
      <c r="X450" s="41" t="s">
        <v>1202</v>
      </c>
      <c r="Y450" s="38">
        <v>42423</v>
      </c>
      <c r="Z450" s="38">
        <v>42482</v>
      </c>
      <c r="AA450" s="1"/>
      <c r="AB450" s="1"/>
      <c r="AC450" s="8"/>
      <c r="AD450" s="8"/>
      <c r="AE450" s="65"/>
      <c r="AF450" s="65"/>
      <c r="AG450" s="65"/>
      <c r="AH450" s="65"/>
      <c r="AI450" s="3"/>
      <c r="AJ450" s="3"/>
      <c r="AK450" s="3"/>
      <c r="AL450" s="3"/>
      <c r="AM450" s="3"/>
      <c r="AN450" s="3"/>
      <c r="AO450" s="5"/>
      <c r="AP450" s="36"/>
      <c r="AQ450" s="5"/>
      <c r="AR450" s="3"/>
      <c r="AS450" s="9"/>
      <c r="AT450" s="9"/>
      <c r="AU450" s="10">
        <v>42423</v>
      </c>
      <c r="AV450" s="10">
        <v>42442</v>
      </c>
      <c r="AW450" s="9"/>
      <c r="AX450" s="9"/>
      <c r="AY450" s="10"/>
      <c r="AZ450" s="7"/>
      <c r="BA450" s="7"/>
      <c r="BB450" s="7"/>
      <c r="BC450" s="7"/>
      <c r="BD450" s="9"/>
    </row>
    <row r="451" spans="1:56" ht="41.25" customHeight="1" x14ac:dyDescent="0.25">
      <c r="A451" s="166" t="s">
        <v>1970</v>
      </c>
      <c r="B451" s="159" t="s">
        <v>1102</v>
      </c>
      <c r="C451" s="147" t="s">
        <v>492</v>
      </c>
      <c r="D451" s="147" t="s">
        <v>671</v>
      </c>
      <c r="E451" s="147"/>
      <c r="F451" s="147" t="s">
        <v>967</v>
      </c>
      <c r="G451" s="147" t="s">
        <v>1328</v>
      </c>
      <c r="H451" s="147" t="s">
        <v>965</v>
      </c>
      <c r="I451" s="147" t="s">
        <v>966</v>
      </c>
      <c r="J451" s="147" t="s">
        <v>1101</v>
      </c>
      <c r="K451" s="148">
        <v>42318</v>
      </c>
      <c r="L451" s="65">
        <v>2900000</v>
      </c>
      <c r="M451" s="147" t="s">
        <v>1103</v>
      </c>
      <c r="N451" s="148">
        <v>42318</v>
      </c>
      <c r="O451" s="148">
        <v>42682</v>
      </c>
      <c r="P451" s="147">
        <v>1</v>
      </c>
      <c r="Q451" s="147"/>
      <c r="R451" s="147"/>
      <c r="S451" s="65"/>
      <c r="T451" s="147">
        <v>33903900</v>
      </c>
      <c r="U451" s="51"/>
      <c r="V451" s="38"/>
      <c r="W451" s="11"/>
      <c r="X451" s="51"/>
      <c r="Y451" s="38"/>
      <c r="Z451" s="38"/>
      <c r="AA451" s="75">
        <f>AC451/L451</f>
        <v>1.0690000000000001E-3</v>
      </c>
      <c r="AB451" s="1">
        <v>0</v>
      </c>
      <c r="AC451" s="51" t="s">
        <v>1685</v>
      </c>
      <c r="AD451" s="8">
        <v>0</v>
      </c>
      <c r="AE451" s="65">
        <f>L451-AD451+AC451</f>
        <v>2903100.1</v>
      </c>
      <c r="AF451" s="65">
        <v>97007.63</v>
      </c>
      <c r="AG451" s="65">
        <v>1507567.73</v>
      </c>
      <c r="AH451" s="65">
        <f>AF451+AG451</f>
        <v>1604575.3599999999</v>
      </c>
      <c r="AI451" s="3"/>
      <c r="AJ451" s="3"/>
      <c r="AK451" s="3"/>
      <c r="AL451" s="3"/>
      <c r="AM451" s="3"/>
      <c r="AN451" s="3"/>
      <c r="AO451" s="5"/>
      <c r="AP451" s="36"/>
      <c r="AQ451" s="5"/>
      <c r="AR451" s="3"/>
      <c r="AS451" s="51"/>
      <c r="AT451" s="51"/>
      <c r="AU451" s="51" t="s">
        <v>1348</v>
      </c>
      <c r="AV451" s="51" t="s">
        <v>1349</v>
      </c>
      <c r="AW451" s="51"/>
      <c r="AX451" s="51"/>
      <c r="AY451" s="38"/>
      <c r="AZ451" s="51"/>
      <c r="BA451" s="51"/>
      <c r="BB451" s="51"/>
      <c r="BC451" s="51"/>
      <c r="BD451" s="51"/>
    </row>
    <row r="452" spans="1:56" ht="41.25" customHeight="1" x14ac:dyDescent="0.25">
      <c r="A452" s="166"/>
      <c r="B452" s="159"/>
      <c r="C452" s="147"/>
      <c r="D452" s="147"/>
      <c r="E452" s="147"/>
      <c r="F452" s="147"/>
      <c r="G452" s="147"/>
      <c r="H452" s="147"/>
      <c r="I452" s="147"/>
      <c r="J452" s="147"/>
      <c r="K452" s="148"/>
      <c r="L452" s="65"/>
      <c r="M452" s="147"/>
      <c r="N452" s="148"/>
      <c r="O452" s="148"/>
      <c r="P452" s="147"/>
      <c r="Q452" s="147"/>
      <c r="R452" s="147"/>
      <c r="S452" s="65"/>
      <c r="T452" s="147"/>
      <c r="U452" s="9" t="s">
        <v>1683</v>
      </c>
      <c r="V452" s="38">
        <v>42552</v>
      </c>
      <c r="W452" s="11" t="s">
        <v>1684</v>
      </c>
      <c r="X452" s="41" t="s">
        <v>1851</v>
      </c>
      <c r="Y452" s="38"/>
      <c r="Z452" s="38"/>
      <c r="AA452" s="51"/>
      <c r="AB452" s="51"/>
      <c r="AC452" s="51" t="s">
        <v>1685</v>
      </c>
      <c r="AD452" s="8"/>
      <c r="AE452" s="65"/>
      <c r="AF452" s="65"/>
      <c r="AG452" s="65"/>
      <c r="AH452" s="65"/>
      <c r="AI452" s="3"/>
      <c r="AJ452" s="3"/>
      <c r="AK452" s="3"/>
      <c r="AL452" s="3"/>
      <c r="AM452" s="3"/>
      <c r="AN452" s="3"/>
      <c r="AO452" s="5"/>
      <c r="AP452" s="36"/>
      <c r="AQ452" s="5"/>
      <c r="AR452" s="3"/>
      <c r="AS452" s="51"/>
      <c r="AT452" s="51"/>
      <c r="AU452" s="51"/>
      <c r="AV452" s="51"/>
      <c r="AW452" s="51"/>
      <c r="AX452" s="51"/>
      <c r="AY452" s="38"/>
      <c r="AZ452" s="51"/>
      <c r="BA452" s="51"/>
      <c r="BB452" s="51"/>
      <c r="BC452" s="51"/>
      <c r="BD452" s="51"/>
    </row>
    <row r="453" spans="1:56" ht="41.25" customHeight="1" x14ac:dyDescent="0.25">
      <c r="A453" s="167" t="s">
        <v>1971</v>
      </c>
      <c r="B453" s="160" t="s">
        <v>1094</v>
      </c>
      <c r="C453" s="51" t="s">
        <v>1095</v>
      </c>
      <c r="D453" s="51" t="s">
        <v>671</v>
      </c>
      <c r="E453" s="51"/>
      <c r="F453" s="51" t="s">
        <v>1026</v>
      </c>
      <c r="G453" s="51" t="s">
        <v>1329</v>
      </c>
      <c r="H453" s="150" t="s">
        <v>1037</v>
      </c>
      <c r="I453" s="51" t="s">
        <v>1029</v>
      </c>
      <c r="J453" s="51" t="s">
        <v>1096</v>
      </c>
      <c r="K453" s="38">
        <v>42394</v>
      </c>
      <c r="L453" s="8">
        <v>453524</v>
      </c>
      <c r="M453" s="51" t="s">
        <v>1097</v>
      </c>
      <c r="N453" s="38">
        <v>42394</v>
      </c>
      <c r="O453" s="38">
        <v>42758</v>
      </c>
      <c r="P453" s="51">
        <v>19</v>
      </c>
      <c r="Q453" s="51"/>
      <c r="R453" s="51"/>
      <c r="S453" s="8"/>
      <c r="T453" s="51">
        <v>33903000</v>
      </c>
      <c r="U453" s="51"/>
      <c r="V453" s="38"/>
      <c r="W453" s="11"/>
      <c r="X453" s="51"/>
      <c r="Y453" s="38"/>
      <c r="Z453" s="38"/>
      <c r="AA453" s="51"/>
      <c r="AB453" s="51"/>
      <c r="AC453" s="8"/>
      <c r="AD453" s="8"/>
      <c r="AE453" s="8">
        <f t="shared" ref="AE453:AE467" si="60">L453-AD453+AC453</f>
        <v>453524</v>
      </c>
      <c r="AF453" s="8"/>
      <c r="AG453" s="8">
        <v>14950</v>
      </c>
      <c r="AH453" s="8">
        <f t="shared" ref="AH453:AH467" si="61">AF453+AG453</f>
        <v>14950</v>
      </c>
      <c r="AI453" s="3"/>
      <c r="AJ453" s="3"/>
      <c r="AK453" s="3"/>
      <c r="AL453" s="3"/>
      <c r="AM453" s="3"/>
      <c r="AN453" s="3"/>
      <c r="AO453" s="5"/>
      <c r="AP453" s="36"/>
      <c r="AQ453" s="5"/>
      <c r="AR453" s="3"/>
      <c r="AS453" s="51"/>
      <c r="AT453" s="51"/>
      <c r="AU453" s="51" t="s">
        <v>1350</v>
      </c>
      <c r="AV453" s="51" t="s">
        <v>1351</v>
      </c>
      <c r="AW453" s="51"/>
      <c r="AX453" s="51"/>
      <c r="AY453" s="38"/>
      <c r="AZ453" s="51"/>
      <c r="BA453" s="51"/>
      <c r="BB453" s="51"/>
      <c r="BC453" s="51"/>
      <c r="BD453" s="51"/>
    </row>
    <row r="454" spans="1:56" ht="41.25" customHeight="1" x14ac:dyDescent="0.25">
      <c r="A454" s="167" t="s">
        <v>1972</v>
      </c>
      <c r="B454" s="160" t="s">
        <v>1094</v>
      </c>
      <c r="C454" s="51" t="s">
        <v>1095</v>
      </c>
      <c r="D454" s="51" t="s">
        <v>671</v>
      </c>
      <c r="E454" s="51"/>
      <c r="F454" s="51" t="s">
        <v>1027</v>
      </c>
      <c r="G454" s="51" t="s">
        <v>1329</v>
      </c>
      <c r="H454" s="150" t="s">
        <v>1038</v>
      </c>
      <c r="I454" s="51" t="s">
        <v>1030</v>
      </c>
      <c r="J454" s="51" t="s">
        <v>1099</v>
      </c>
      <c r="K454" s="38">
        <v>42394</v>
      </c>
      <c r="L454" s="8">
        <v>81500</v>
      </c>
      <c r="M454" s="51" t="s">
        <v>1098</v>
      </c>
      <c r="N454" s="38">
        <v>42394</v>
      </c>
      <c r="O454" s="38">
        <v>42758</v>
      </c>
      <c r="P454" s="51">
        <v>19</v>
      </c>
      <c r="Q454" s="51"/>
      <c r="R454" s="51"/>
      <c r="S454" s="8"/>
      <c r="T454" s="51">
        <v>33903000</v>
      </c>
      <c r="U454" s="51"/>
      <c r="V454" s="38"/>
      <c r="W454" s="11"/>
      <c r="X454" s="51"/>
      <c r="Y454" s="38"/>
      <c r="Z454" s="38"/>
      <c r="AA454" s="51"/>
      <c r="AB454" s="51"/>
      <c r="AC454" s="8"/>
      <c r="AD454" s="8"/>
      <c r="AE454" s="8">
        <f t="shared" si="60"/>
        <v>81500</v>
      </c>
      <c r="AF454" s="8" t="s">
        <v>989</v>
      </c>
      <c r="AG454" s="8"/>
      <c r="AH454" s="8">
        <f t="shared" si="61"/>
        <v>0</v>
      </c>
      <c r="AI454" s="3"/>
      <c r="AJ454" s="3"/>
      <c r="AK454" s="3"/>
      <c r="AL454" s="3"/>
      <c r="AM454" s="3"/>
      <c r="AN454" s="3"/>
      <c r="AO454" s="5"/>
      <c r="AP454" s="36"/>
      <c r="AQ454" s="5"/>
      <c r="AR454" s="3"/>
      <c r="AS454" s="51"/>
      <c r="AT454" s="51"/>
      <c r="AU454" s="51" t="s">
        <v>1352</v>
      </c>
      <c r="AV454" s="51" t="s">
        <v>1352</v>
      </c>
      <c r="AW454" s="51"/>
      <c r="AX454" s="51"/>
      <c r="AY454" s="38"/>
      <c r="AZ454" s="51"/>
      <c r="BA454" s="51"/>
      <c r="BB454" s="51"/>
      <c r="BC454" s="51"/>
      <c r="BD454" s="51"/>
    </row>
    <row r="455" spans="1:56" ht="41.25" customHeight="1" x14ac:dyDescent="0.25">
      <c r="A455" s="167" t="s">
        <v>1973</v>
      </c>
      <c r="B455" s="160" t="s">
        <v>1094</v>
      </c>
      <c r="C455" s="51" t="s">
        <v>1095</v>
      </c>
      <c r="D455" s="51" t="s">
        <v>671</v>
      </c>
      <c r="E455" s="51"/>
      <c r="F455" s="51" t="s">
        <v>1027</v>
      </c>
      <c r="G455" s="51" t="s">
        <v>1329</v>
      </c>
      <c r="H455" s="150" t="s">
        <v>1039</v>
      </c>
      <c r="I455" s="51" t="s">
        <v>1031</v>
      </c>
      <c r="J455" s="51" t="s">
        <v>1100</v>
      </c>
      <c r="K455" s="38">
        <v>42394</v>
      </c>
      <c r="L455" s="8">
        <v>128050</v>
      </c>
      <c r="M455" s="51" t="s">
        <v>1098</v>
      </c>
      <c r="N455" s="38">
        <v>42394</v>
      </c>
      <c r="O455" s="38">
        <v>42758</v>
      </c>
      <c r="P455" s="51">
        <v>19</v>
      </c>
      <c r="Q455" s="51"/>
      <c r="R455" s="51"/>
      <c r="S455" s="8"/>
      <c r="T455" s="51">
        <v>33903000</v>
      </c>
      <c r="U455" s="51"/>
      <c r="V455" s="38"/>
      <c r="W455" s="11"/>
      <c r="X455" s="51"/>
      <c r="Y455" s="38"/>
      <c r="Z455" s="38"/>
      <c r="AA455" s="51"/>
      <c r="AB455" s="51"/>
      <c r="AC455" s="8"/>
      <c r="AD455" s="8"/>
      <c r="AE455" s="8">
        <f t="shared" si="60"/>
        <v>128050</v>
      </c>
      <c r="AF455" s="8" t="s">
        <v>989</v>
      </c>
      <c r="AG455" s="8"/>
      <c r="AH455" s="8">
        <f t="shared" si="61"/>
        <v>0</v>
      </c>
      <c r="AI455" s="3"/>
      <c r="AJ455" s="3"/>
      <c r="AK455" s="3"/>
      <c r="AL455" s="3"/>
      <c r="AM455" s="3"/>
      <c r="AN455" s="3"/>
      <c r="AO455" s="5"/>
      <c r="AP455" s="36"/>
      <c r="AQ455" s="5"/>
      <c r="AR455" s="3"/>
      <c r="AS455" s="51"/>
      <c r="AT455" s="51"/>
      <c r="AU455" s="51" t="s">
        <v>1352</v>
      </c>
      <c r="AV455" s="51" t="s">
        <v>1352</v>
      </c>
      <c r="AW455" s="51"/>
      <c r="AX455" s="51"/>
      <c r="AY455" s="38"/>
      <c r="AZ455" s="51"/>
      <c r="BA455" s="51"/>
      <c r="BB455" s="51"/>
      <c r="BC455" s="51"/>
      <c r="BD455" s="51"/>
    </row>
    <row r="456" spans="1:56" ht="41.25" customHeight="1" x14ac:dyDescent="0.25">
      <c r="A456" s="167" t="s">
        <v>1974</v>
      </c>
      <c r="B456" s="160" t="s">
        <v>1104</v>
      </c>
      <c r="C456" s="51" t="s">
        <v>1105</v>
      </c>
      <c r="D456" s="51" t="s">
        <v>671</v>
      </c>
      <c r="E456" s="51"/>
      <c r="F456" s="51" t="s">
        <v>1028</v>
      </c>
      <c r="G456" s="51" t="s">
        <v>1330</v>
      </c>
      <c r="H456" s="150" t="s">
        <v>1040</v>
      </c>
      <c r="I456" s="51" t="s">
        <v>282</v>
      </c>
      <c r="J456" s="51" t="s">
        <v>1106</v>
      </c>
      <c r="K456" s="38">
        <v>42394</v>
      </c>
      <c r="L456" s="8">
        <v>14400</v>
      </c>
      <c r="M456" s="51" t="s">
        <v>1107</v>
      </c>
      <c r="N456" s="38">
        <v>42394</v>
      </c>
      <c r="O456" s="38">
        <v>42735</v>
      </c>
      <c r="P456" s="51">
        <v>1</v>
      </c>
      <c r="Q456" s="51"/>
      <c r="R456" s="51"/>
      <c r="S456" s="8"/>
      <c r="T456" s="51">
        <v>33903600</v>
      </c>
      <c r="U456" s="51"/>
      <c r="V456" s="38"/>
      <c r="W456" s="11"/>
      <c r="X456" s="51"/>
      <c r="Y456" s="38"/>
      <c r="Z456" s="38"/>
      <c r="AA456" s="51"/>
      <c r="AB456" s="51"/>
      <c r="AC456" s="8"/>
      <c r="AD456" s="8"/>
      <c r="AE456" s="8">
        <f t="shared" si="60"/>
        <v>14400</v>
      </c>
      <c r="AF456" s="8" t="s">
        <v>989</v>
      </c>
      <c r="AG456" s="8">
        <v>7440</v>
      </c>
      <c r="AH456" s="8">
        <f t="shared" si="61"/>
        <v>7440</v>
      </c>
      <c r="AI456" s="3"/>
      <c r="AJ456" s="3"/>
      <c r="AK456" s="3"/>
      <c r="AL456" s="3"/>
      <c r="AM456" s="3"/>
      <c r="AN456" s="3"/>
      <c r="AO456" s="5"/>
      <c r="AP456" s="36"/>
      <c r="AQ456" s="5"/>
      <c r="AR456" s="3"/>
      <c r="AS456" s="51"/>
      <c r="AT456" s="51"/>
      <c r="AU456" s="51" t="s">
        <v>1353</v>
      </c>
      <c r="AV456" s="51" t="s">
        <v>1354</v>
      </c>
      <c r="AW456" s="51"/>
      <c r="AX456" s="51"/>
      <c r="AY456" s="38"/>
      <c r="AZ456" s="51"/>
      <c r="BA456" s="51"/>
      <c r="BB456" s="51"/>
      <c r="BC456" s="51"/>
      <c r="BD456" s="51"/>
    </row>
    <row r="457" spans="1:56" ht="41.25" customHeight="1" x14ac:dyDescent="0.25">
      <c r="A457" s="167" t="s">
        <v>1975</v>
      </c>
      <c r="B457" s="160" t="s">
        <v>1104</v>
      </c>
      <c r="C457" s="51" t="s">
        <v>1105</v>
      </c>
      <c r="D457" s="51" t="s">
        <v>671</v>
      </c>
      <c r="E457" s="51"/>
      <c r="F457" s="51" t="s">
        <v>1028</v>
      </c>
      <c r="G457" s="51" t="s">
        <v>1330</v>
      </c>
      <c r="H457" s="150" t="s">
        <v>1041</v>
      </c>
      <c r="I457" s="51" t="s">
        <v>1032</v>
      </c>
      <c r="J457" s="51" t="s">
        <v>1109</v>
      </c>
      <c r="K457" s="38">
        <v>42394</v>
      </c>
      <c r="L457" s="8">
        <v>14280</v>
      </c>
      <c r="M457" s="51" t="s">
        <v>1107</v>
      </c>
      <c r="N457" s="38">
        <v>42394</v>
      </c>
      <c r="O457" s="38">
        <v>42735</v>
      </c>
      <c r="P457" s="51">
        <v>1</v>
      </c>
      <c r="Q457" s="51"/>
      <c r="R457" s="51"/>
      <c r="S457" s="8"/>
      <c r="T457" s="51">
        <v>33903600</v>
      </c>
      <c r="U457" s="51"/>
      <c r="V457" s="38"/>
      <c r="W457" s="11"/>
      <c r="X457" s="51"/>
      <c r="Y457" s="38"/>
      <c r="Z457" s="38"/>
      <c r="AA457" s="51"/>
      <c r="AB457" s="51"/>
      <c r="AC457" s="8"/>
      <c r="AD457" s="8"/>
      <c r="AE457" s="8">
        <f t="shared" si="60"/>
        <v>14280</v>
      </c>
      <c r="AF457" s="8" t="s">
        <v>989</v>
      </c>
      <c r="AG457" s="8">
        <v>7378.12</v>
      </c>
      <c r="AH457" s="8">
        <f t="shared" si="61"/>
        <v>7378.12</v>
      </c>
      <c r="AI457" s="3"/>
      <c r="AJ457" s="3"/>
      <c r="AK457" s="3"/>
      <c r="AL457" s="3"/>
      <c r="AM457" s="3"/>
      <c r="AN457" s="3"/>
      <c r="AO457" s="5"/>
      <c r="AP457" s="36"/>
      <c r="AQ457" s="5"/>
      <c r="AR457" s="3"/>
      <c r="AS457" s="51"/>
      <c r="AT457" s="51"/>
      <c r="AU457" s="51" t="s">
        <v>1353</v>
      </c>
      <c r="AV457" s="51" t="s">
        <v>1354</v>
      </c>
      <c r="AW457" s="51"/>
      <c r="AX457" s="51"/>
      <c r="AY457" s="38"/>
      <c r="AZ457" s="51"/>
      <c r="BA457" s="51"/>
      <c r="BB457" s="51"/>
      <c r="BC457" s="51"/>
      <c r="BD457" s="51"/>
    </row>
    <row r="458" spans="1:56" ht="41.25" customHeight="1" x14ac:dyDescent="0.25">
      <c r="A458" s="167" t="s">
        <v>1976</v>
      </c>
      <c r="B458" s="160" t="s">
        <v>1104</v>
      </c>
      <c r="C458" s="51" t="s">
        <v>1105</v>
      </c>
      <c r="D458" s="51" t="s">
        <v>671</v>
      </c>
      <c r="E458" s="51"/>
      <c r="F458" s="51" t="s">
        <v>1028</v>
      </c>
      <c r="G458" s="51" t="s">
        <v>1330</v>
      </c>
      <c r="H458" s="150" t="s">
        <v>1042</v>
      </c>
      <c r="I458" s="51" t="s">
        <v>165</v>
      </c>
      <c r="J458" s="51" t="s">
        <v>1110</v>
      </c>
      <c r="K458" s="38">
        <v>42394</v>
      </c>
      <c r="L458" s="8">
        <v>14400</v>
      </c>
      <c r="M458" s="51" t="s">
        <v>1107</v>
      </c>
      <c r="N458" s="38">
        <v>42394</v>
      </c>
      <c r="O458" s="38">
        <v>42735</v>
      </c>
      <c r="P458" s="51">
        <v>1</v>
      </c>
      <c r="Q458" s="51"/>
      <c r="R458" s="51"/>
      <c r="S458" s="8"/>
      <c r="T458" s="51">
        <v>33903600</v>
      </c>
      <c r="U458" s="51"/>
      <c r="V458" s="38"/>
      <c r="W458" s="11"/>
      <c r="X458" s="51"/>
      <c r="Y458" s="38"/>
      <c r="Z458" s="38"/>
      <c r="AA458" s="51"/>
      <c r="AB458" s="51"/>
      <c r="AC458" s="8"/>
      <c r="AD458" s="8"/>
      <c r="AE458" s="8">
        <f t="shared" si="60"/>
        <v>14400</v>
      </c>
      <c r="AF458" s="8" t="s">
        <v>989</v>
      </c>
      <c r="AG458" s="8">
        <v>7440</v>
      </c>
      <c r="AH458" s="8">
        <f t="shared" si="61"/>
        <v>7440</v>
      </c>
      <c r="AI458" s="3"/>
      <c r="AJ458" s="3"/>
      <c r="AK458" s="3"/>
      <c r="AL458" s="3"/>
      <c r="AM458" s="3"/>
      <c r="AN458" s="3"/>
      <c r="AO458" s="5"/>
      <c r="AP458" s="36"/>
      <c r="AQ458" s="5"/>
      <c r="AR458" s="3"/>
      <c r="AS458" s="51"/>
      <c r="AT458" s="51"/>
      <c r="AU458" s="51" t="s">
        <v>1353</v>
      </c>
      <c r="AV458" s="51" t="s">
        <v>1354</v>
      </c>
      <c r="AW458" s="51"/>
      <c r="AX458" s="51"/>
      <c r="AY458" s="38"/>
      <c r="AZ458" s="51"/>
      <c r="BA458" s="51"/>
      <c r="BB458" s="51"/>
      <c r="BC458" s="51"/>
      <c r="BD458" s="51"/>
    </row>
    <row r="459" spans="1:56" ht="41.25" customHeight="1" x14ac:dyDescent="0.25">
      <c r="A459" s="167" t="s">
        <v>1977</v>
      </c>
      <c r="B459" s="160" t="s">
        <v>1104</v>
      </c>
      <c r="C459" s="51" t="s">
        <v>1105</v>
      </c>
      <c r="D459" s="51" t="s">
        <v>671</v>
      </c>
      <c r="E459" s="51"/>
      <c r="F459" s="51" t="s">
        <v>1028</v>
      </c>
      <c r="G459" s="51" t="s">
        <v>1330</v>
      </c>
      <c r="H459" s="150" t="s">
        <v>1043</v>
      </c>
      <c r="I459" s="51" t="s">
        <v>1033</v>
      </c>
      <c r="J459" s="51" t="s">
        <v>1111</v>
      </c>
      <c r="K459" s="38">
        <v>42394</v>
      </c>
      <c r="L459" s="8">
        <v>24000</v>
      </c>
      <c r="M459" s="51" t="s">
        <v>1107</v>
      </c>
      <c r="N459" s="38">
        <v>42394</v>
      </c>
      <c r="O459" s="38">
        <v>42735</v>
      </c>
      <c r="P459" s="51">
        <v>1</v>
      </c>
      <c r="Q459" s="51"/>
      <c r="R459" s="51"/>
      <c r="S459" s="8"/>
      <c r="T459" s="51">
        <v>33903900</v>
      </c>
      <c r="U459" s="51"/>
      <c r="V459" s="38"/>
      <c r="W459" s="11"/>
      <c r="X459" s="51"/>
      <c r="Y459" s="38"/>
      <c r="Z459" s="38"/>
      <c r="AA459" s="51"/>
      <c r="AB459" s="51"/>
      <c r="AC459" s="8"/>
      <c r="AD459" s="8"/>
      <c r="AE459" s="8">
        <f t="shared" si="60"/>
        <v>24000</v>
      </c>
      <c r="AF459" s="8" t="s">
        <v>989</v>
      </c>
      <c r="AG459" s="8">
        <v>12400.12</v>
      </c>
      <c r="AH459" s="8">
        <f t="shared" si="61"/>
        <v>12400.12</v>
      </c>
      <c r="AI459" s="3"/>
      <c r="AJ459" s="3"/>
      <c r="AK459" s="3"/>
      <c r="AL459" s="3"/>
      <c r="AM459" s="3"/>
      <c r="AN459" s="3"/>
      <c r="AO459" s="5"/>
      <c r="AP459" s="36"/>
      <c r="AQ459" s="5"/>
      <c r="AR459" s="3"/>
      <c r="AS459" s="51"/>
      <c r="AT459" s="51"/>
      <c r="AU459" s="51" t="s">
        <v>1353</v>
      </c>
      <c r="AV459" s="51" t="s">
        <v>1354</v>
      </c>
      <c r="AW459" s="51"/>
      <c r="AX459" s="51"/>
      <c r="AY459" s="38"/>
      <c r="AZ459" s="51"/>
      <c r="BA459" s="51"/>
      <c r="BB459" s="51"/>
      <c r="BC459" s="51"/>
      <c r="BD459" s="51"/>
    </row>
    <row r="460" spans="1:56" ht="41.25" customHeight="1" x14ac:dyDescent="0.25">
      <c r="A460" s="167" t="s">
        <v>1978</v>
      </c>
      <c r="B460" s="160" t="s">
        <v>1104</v>
      </c>
      <c r="C460" s="51" t="s">
        <v>1105</v>
      </c>
      <c r="D460" s="51" t="s">
        <v>671</v>
      </c>
      <c r="E460" s="51"/>
      <c r="F460" s="51" t="s">
        <v>1028</v>
      </c>
      <c r="G460" s="51" t="s">
        <v>1330</v>
      </c>
      <c r="H460" s="150" t="s">
        <v>1044</v>
      </c>
      <c r="I460" s="51" t="s">
        <v>1034</v>
      </c>
      <c r="J460" s="51" t="s">
        <v>1112</v>
      </c>
      <c r="K460" s="38">
        <v>42394</v>
      </c>
      <c r="L460" s="8">
        <v>20820</v>
      </c>
      <c r="M460" s="51" t="s">
        <v>1107</v>
      </c>
      <c r="N460" s="38">
        <v>42394</v>
      </c>
      <c r="O460" s="38">
        <v>42735</v>
      </c>
      <c r="P460" s="51">
        <v>1</v>
      </c>
      <c r="Q460" s="51"/>
      <c r="R460" s="51"/>
      <c r="S460" s="8"/>
      <c r="T460" s="51">
        <v>33903600</v>
      </c>
      <c r="U460" s="51"/>
      <c r="V460" s="38"/>
      <c r="W460" s="11"/>
      <c r="X460" s="51"/>
      <c r="Y460" s="38"/>
      <c r="Z460" s="38"/>
      <c r="AA460" s="51"/>
      <c r="AB460" s="51"/>
      <c r="AC460" s="8"/>
      <c r="AD460" s="8"/>
      <c r="AE460" s="8">
        <f t="shared" si="60"/>
        <v>20820</v>
      </c>
      <c r="AF460" s="8" t="s">
        <v>989</v>
      </c>
      <c r="AG460" s="8">
        <v>10756.88</v>
      </c>
      <c r="AH460" s="8">
        <f t="shared" si="61"/>
        <v>10756.88</v>
      </c>
      <c r="AI460" s="3"/>
      <c r="AJ460" s="3"/>
      <c r="AK460" s="3"/>
      <c r="AL460" s="3"/>
      <c r="AM460" s="3"/>
      <c r="AN460" s="3"/>
      <c r="AO460" s="5"/>
      <c r="AP460" s="36"/>
      <c r="AQ460" s="5"/>
      <c r="AR460" s="3"/>
      <c r="AS460" s="51"/>
      <c r="AT460" s="51"/>
      <c r="AU460" s="51" t="s">
        <v>1353</v>
      </c>
      <c r="AV460" s="51" t="s">
        <v>1354</v>
      </c>
      <c r="AW460" s="51"/>
      <c r="AX460" s="51"/>
      <c r="AY460" s="38"/>
      <c r="AZ460" s="51"/>
      <c r="BA460" s="51"/>
      <c r="BB460" s="51"/>
      <c r="BC460" s="51"/>
      <c r="BD460" s="51"/>
    </row>
    <row r="461" spans="1:56" ht="41.25" customHeight="1" x14ac:dyDescent="0.25">
      <c r="A461" s="167" t="s">
        <v>1979</v>
      </c>
      <c r="B461" s="160" t="s">
        <v>1104</v>
      </c>
      <c r="C461" s="51" t="s">
        <v>1105</v>
      </c>
      <c r="D461" s="51" t="s">
        <v>671</v>
      </c>
      <c r="E461" s="51"/>
      <c r="F461" s="51" t="s">
        <v>1028</v>
      </c>
      <c r="G461" s="51" t="s">
        <v>1330</v>
      </c>
      <c r="H461" s="150" t="s">
        <v>1045</v>
      </c>
      <c r="I461" s="51" t="s">
        <v>77</v>
      </c>
      <c r="J461" s="51" t="s">
        <v>1113</v>
      </c>
      <c r="K461" s="38">
        <v>42394</v>
      </c>
      <c r="L461" s="8">
        <v>16800</v>
      </c>
      <c r="M461" s="51" t="s">
        <v>1107</v>
      </c>
      <c r="N461" s="38">
        <v>42394</v>
      </c>
      <c r="O461" s="38">
        <v>42735</v>
      </c>
      <c r="P461" s="51">
        <v>1</v>
      </c>
      <c r="Q461" s="51"/>
      <c r="R461" s="51"/>
      <c r="S461" s="8"/>
      <c r="T461" s="51">
        <v>33903600</v>
      </c>
      <c r="U461" s="51"/>
      <c r="V461" s="38"/>
      <c r="W461" s="11"/>
      <c r="X461" s="51"/>
      <c r="Y461" s="38"/>
      <c r="Z461" s="38"/>
      <c r="AA461" s="51"/>
      <c r="AB461" s="51"/>
      <c r="AC461" s="8"/>
      <c r="AD461" s="8"/>
      <c r="AE461" s="8">
        <f t="shared" si="60"/>
        <v>16800</v>
      </c>
      <c r="AF461" s="8" t="s">
        <v>989</v>
      </c>
      <c r="AG461" s="8">
        <v>8680.1200000000008</v>
      </c>
      <c r="AH461" s="8">
        <f t="shared" si="61"/>
        <v>8680.1200000000008</v>
      </c>
      <c r="AI461" s="3"/>
      <c r="AJ461" s="3"/>
      <c r="AK461" s="3"/>
      <c r="AL461" s="3"/>
      <c r="AM461" s="3"/>
      <c r="AN461" s="3"/>
      <c r="AO461" s="5"/>
      <c r="AP461" s="36"/>
      <c r="AQ461" s="5"/>
      <c r="AR461" s="3"/>
      <c r="AS461" s="51"/>
      <c r="AT461" s="51"/>
      <c r="AU461" s="51" t="s">
        <v>1353</v>
      </c>
      <c r="AV461" s="51" t="s">
        <v>1354</v>
      </c>
      <c r="AW461" s="51"/>
      <c r="AX461" s="51"/>
      <c r="AY461" s="38"/>
      <c r="AZ461" s="51"/>
      <c r="BA461" s="51"/>
      <c r="BB461" s="51"/>
      <c r="BC461" s="51"/>
      <c r="BD461" s="51"/>
    </row>
    <row r="462" spans="1:56" ht="41.25" customHeight="1" x14ac:dyDescent="0.25">
      <c r="A462" s="167" t="s">
        <v>1980</v>
      </c>
      <c r="B462" s="160" t="s">
        <v>1104</v>
      </c>
      <c r="C462" s="51" t="s">
        <v>1105</v>
      </c>
      <c r="D462" s="51" t="s">
        <v>671</v>
      </c>
      <c r="E462" s="51"/>
      <c r="F462" s="51" t="s">
        <v>1028</v>
      </c>
      <c r="G462" s="51" t="s">
        <v>1330</v>
      </c>
      <c r="H462" s="150" t="s">
        <v>1046</v>
      </c>
      <c r="I462" s="51" t="s">
        <v>85</v>
      </c>
      <c r="J462" s="51" t="s">
        <v>1114</v>
      </c>
      <c r="K462" s="38">
        <v>42394</v>
      </c>
      <c r="L462" s="8">
        <v>16788</v>
      </c>
      <c r="M462" s="51" t="s">
        <v>1107</v>
      </c>
      <c r="N462" s="38">
        <v>42394</v>
      </c>
      <c r="O462" s="38">
        <v>42735</v>
      </c>
      <c r="P462" s="51">
        <v>1</v>
      </c>
      <c r="Q462" s="51"/>
      <c r="R462" s="51"/>
      <c r="S462" s="8"/>
      <c r="T462" s="51">
        <v>33903600</v>
      </c>
      <c r="U462" s="51"/>
      <c r="V462" s="38"/>
      <c r="W462" s="11"/>
      <c r="X462" s="51"/>
      <c r="Y462" s="38"/>
      <c r="Z462" s="38"/>
      <c r="AA462" s="51"/>
      <c r="AB462" s="51"/>
      <c r="AC462" s="8"/>
      <c r="AD462" s="8"/>
      <c r="AE462" s="8">
        <f t="shared" si="60"/>
        <v>16788</v>
      </c>
      <c r="AF462" s="8" t="s">
        <v>989</v>
      </c>
      <c r="AG462" s="8">
        <v>8673.68</v>
      </c>
      <c r="AH462" s="8">
        <f t="shared" si="61"/>
        <v>8673.68</v>
      </c>
      <c r="AI462" s="3"/>
      <c r="AJ462" s="3"/>
      <c r="AK462" s="3"/>
      <c r="AL462" s="3"/>
      <c r="AM462" s="3"/>
      <c r="AN462" s="3"/>
      <c r="AO462" s="5"/>
      <c r="AP462" s="36"/>
      <c r="AQ462" s="5"/>
      <c r="AR462" s="3"/>
      <c r="AS462" s="51"/>
      <c r="AT462" s="51"/>
      <c r="AU462" s="51" t="s">
        <v>1353</v>
      </c>
      <c r="AV462" s="51" t="s">
        <v>1354</v>
      </c>
      <c r="AW462" s="51"/>
      <c r="AX462" s="51"/>
      <c r="AY462" s="38"/>
      <c r="AZ462" s="51"/>
      <c r="BA462" s="51"/>
      <c r="BB462" s="51"/>
      <c r="BC462" s="51"/>
      <c r="BD462" s="51"/>
    </row>
    <row r="463" spans="1:56" ht="41.25" customHeight="1" x14ac:dyDescent="0.25">
      <c r="A463" s="167" t="s">
        <v>1981</v>
      </c>
      <c r="B463" s="160" t="s">
        <v>1104</v>
      </c>
      <c r="C463" s="51" t="s">
        <v>1105</v>
      </c>
      <c r="D463" s="51" t="s">
        <v>671</v>
      </c>
      <c r="E463" s="51"/>
      <c r="F463" s="51" t="s">
        <v>1028</v>
      </c>
      <c r="G463" s="51" t="s">
        <v>1330</v>
      </c>
      <c r="H463" s="150" t="s">
        <v>1047</v>
      </c>
      <c r="I463" s="51" t="s">
        <v>166</v>
      </c>
      <c r="J463" s="51" t="s">
        <v>1115</v>
      </c>
      <c r="K463" s="38">
        <v>42394</v>
      </c>
      <c r="L463" s="8">
        <v>16680</v>
      </c>
      <c r="M463" s="51" t="s">
        <v>1107</v>
      </c>
      <c r="N463" s="38">
        <v>42394</v>
      </c>
      <c r="O463" s="38">
        <v>42735</v>
      </c>
      <c r="P463" s="51">
        <v>1</v>
      </c>
      <c r="Q463" s="51"/>
      <c r="R463" s="51"/>
      <c r="S463" s="8"/>
      <c r="T463" s="51">
        <v>33903600</v>
      </c>
      <c r="U463" s="51"/>
      <c r="V463" s="38"/>
      <c r="W463" s="11"/>
      <c r="X463" s="51"/>
      <c r="Y463" s="38"/>
      <c r="Z463" s="38"/>
      <c r="AA463" s="51"/>
      <c r="AB463" s="51"/>
      <c r="AC463" s="8"/>
      <c r="AD463" s="8"/>
      <c r="AE463" s="8">
        <f t="shared" si="60"/>
        <v>16680</v>
      </c>
      <c r="AF463" s="8" t="s">
        <v>989</v>
      </c>
      <c r="AG463" s="8">
        <v>8617.8799999999992</v>
      </c>
      <c r="AH463" s="8">
        <f t="shared" si="61"/>
        <v>8617.8799999999992</v>
      </c>
      <c r="AI463" s="3"/>
      <c r="AJ463" s="3"/>
      <c r="AK463" s="3"/>
      <c r="AL463" s="3"/>
      <c r="AM463" s="3"/>
      <c r="AN463" s="3"/>
      <c r="AO463" s="5"/>
      <c r="AP463" s="36"/>
      <c r="AQ463" s="5"/>
      <c r="AR463" s="3"/>
      <c r="AS463" s="51"/>
      <c r="AT463" s="51"/>
      <c r="AU463" s="51" t="s">
        <v>1353</v>
      </c>
      <c r="AV463" s="51" t="s">
        <v>1354</v>
      </c>
      <c r="AW463" s="51"/>
      <c r="AX463" s="51"/>
      <c r="AY463" s="38"/>
      <c r="AZ463" s="51"/>
      <c r="BA463" s="51"/>
      <c r="BB463" s="51"/>
      <c r="BC463" s="51"/>
      <c r="BD463" s="51"/>
    </row>
    <row r="464" spans="1:56" ht="41.25" customHeight="1" x14ac:dyDescent="0.25">
      <c r="A464" s="167" t="s">
        <v>1982</v>
      </c>
      <c r="B464" s="160" t="s">
        <v>1104</v>
      </c>
      <c r="C464" s="51" t="s">
        <v>1105</v>
      </c>
      <c r="D464" s="51" t="s">
        <v>671</v>
      </c>
      <c r="E464" s="51"/>
      <c r="F464" s="51" t="s">
        <v>1028</v>
      </c>
      <c r="G464" s="51" t="s">
        <v>1330</v>
      </c>
      <c r="H464" s="150" t="s">
        <v>1048</v>
      </c>
      <c r="I464" s="51" t="s">
        <v>1035</v>
      </c>
      <c r="J464" s="51" t="s">
        <v>1116</v>
      </c>
      <c r="K464" s="38">
        <v>42394</v>
      </c>
      <c r="L464" s="8">
        <v>16680</v>
      </c>
      <c r="M464" s="51" t="s">
        <v>1107</v>
      </c>
      <c r="N464" s="38">
        <v>42394</v>
      </c>
      <c r="O464" s="38">
        <v>42735</v>
      </c>
      <c r="P464" s="51">
        <v>1</v>
      </c>
      <c r="Q464" s="51"/>
      <c r="R464" s="51"/>
      <c r="S464" s="8"/>
      <c r="T464" s="51">
        <v>33903600</v>
      </c>
      <c r="U464" s="51"/>
      <c r="V464" s="38"/>
      <c r="W464" s="11"/>
      <c r="X464" s="51"/>
      <c r="Y464" s="38"/>
      <c r="Z464" s="38"/>
      <c r="AA464" s="51"/>
      <c r="AB464" s="51"/>
      <c r="AC464" s="8"/>
      <c r="AD464" s="8"/>
      <c r="AE464" s="8">
        <f t="shared" si="60"/>
        <v>16680</v>
      </c>
      <c r="AF464" s="8" t="s">
        <v>989</v>
      </c>
      <c r="AG464" s="8">
        <v>8571.5499999999993</v>
      </c>
      <c r="AH464" s="8">
        <f t="shared" si="61"/>
        <v>8571.5499999999993</v>
      </c>
      <c r="AI464" s="3"/>
      <c r="AJ464" s="3"/>
      <c r="AK464" s="3"/>
      <c r="AL464" s="3"/>
      <c r="AM464" s="3"/>
      <c r="AN464" s="3"/>
      <c r="AO464" s="5"/>
      <c r="AP464" s="36"/>
      <c r="AQ464" s="5"/>
      <c r="AR464" s="3"/>
      <c r="AS464" s="51"/>
      <c r="AT464" s="51"/>
      <c r="AU464" s="51" t="s">
        <v>1353</v>
      </c>
      <c r="AV464" s="51" t="s">
        <v>1354</v>
      </c>
      <c r="AW464" s="51"/>
      <c r="AX464" s="51"/>
      <c r="AY464" s="38"/>
      <c r="AZ464" s="51"/>
      <c r="BA464" s="51"/>
      <c r="BB464" s="51"/>
      <c r="BC464" s="51"/>
      <c r="BD464" s="51"/>
    </row>
    <row r="465" spans="1:56" ht="41.25" customHeight="1" x14ac:dyDescent="0.25">
      <c r="A465" s="167" t="s">
        <v>1983</v>
      </c>
      <c r="B465" s="160" t="s">
        <v>1104</v>
      </c>
      <c r="C465" s="51" t="s">
        <v>1105</v>
      </c>
      <c r="D465" s="51" t="s">
        <v>671</v>
      </c>
      <c r="E465" s="51"/>
      <c r="F465" s="51" t="s">
        <v>1028</v>
      </c>
      <c r="G465" s="51" t="s">
        <v>1330</v>
      </c>
      <c r="H465" s="150" t="s">
        <v>1049</v>
      </c>
      <c r="I465" s="51" t="s">
        <v>78</v>
      </c>
      <c r="J465" s="51" t="s">
        <v>1117</v>
      </c>
      <c r="K465" s="38">
        <v>42394</v>
      </c>
      <c r="L465" s="8">
        <v>15000</v>
      </c>
      <c r="M465" s="51" t="s">
        <v>1107</v>
      </c>
      <c r="N465" s="38">
        <v>42394</v>
      </c>
      <c r="O465" s="38">
        <v>42735</v>
      </c>
      <c r="P465" s="51">
        <v>1</v>
      </c>
      <c r="Q465" s="51"/>
      <c r="R465" s="51"/>
      <c r="S465" s="8"/>
      <c r="T465" s="51">
        <v>33903600</v>
      </c>
      <c r="U465" s="51"/>
      <c r="V465" s="38"/>
      <c r="W465" s="11"/>
      <c r="X465" s="51"/>
      <c r="Y465" s="38"/>
      <c r="Z465" s="38"/>
      <c r="AA465" s="51"/>
      <c r="AB465" s="51"/>
      <c r="AC465" s="8"/>
      <c r="AD465" s="8"/>
      <c r="AE465" s="8">
        <f t="shared" si="60"/>
        <v>15000</v>
      </c>
      <c r="AF465" s="8" t="s">
        <v>989</v>
      </c>
      <c r="AG465" s="8">
        <v>7750.12</v>
      </c>
      <c r="AH465" s="8">
        <f t="shared" si="61"/>
        <v>7750.12</v>
      </c>
      <c r="AI465" s="3"/>
      <c r="AJ465" s="3"/>
      <c r="AK465" s="3"/>
      <c r="AL465" s="3"/>
      <c r="AM465" s="3"/>
      <c r="AN465" s="3"/>
      <c r="AO465" s="5"/>
      <c r="AP465" s="36"/>
      <c r="AQ465" s="5"/>
      <c r="AR465" s="3"/>
      <c r="AS465" s="51"/>
      <c r="AT465" s="51"/>
      <c r="AU465" s="51" t="s">
        <v>1353</v>
      </c>
      <c r="AV465" s="51" t="s">
        <v>1354</v>
      </c>
      <c r="AW465" s="51"/>
      <c r="AX465" s="51"/>
      <c r="AY465" s="38"/>
      <c r="AZ465" s="51"/>
      <c r="BA465" s="51"/>
      <c r="BB465" s="51"/>
      <c r="BC465" s="51"/>
      <c r="BD465" s="51"/>
    </row>
    <row r="466" spans="1:56" ht="41.25" customHeight="1" x14ac:dyDescent="0.25">
      <c r="A466" s="167" t="s">
        <v>1984</v>
      </c>
      <c r="B466" s="160" t="s">
        <v>1104</v>
      </c>
      <c r="C466" s="51" t="s">
        <v>1105</v>
      </c>
      <c r="D466" s="51" t="s">
        <v>671</v>
      </c>
      <c r="E466" s="51"/>
      <c r="F466" s="51" t="s">
        <v>1028</v>
      </c>
      <c r="G466" s="51" t="s">
        <v>1330</v>
      </c>
      <c r="H466" s="150" t="s">
        <v>1050</v>
      </c>
      <c r="I466" s="51" t="s">
        <v>84</v>
      </c>
      <c r="J466" s="51" t="s">
        <v>1118</v>
      </c>
      <c r="K466" s="38">
        <v>42394</v>
      </c>
      <c r="L466" s="8">
        <v>17760</v>
      </c>
      <c r="M466" s="51" t="s">
        <v>1098</v>
      </c>
      <c r="N466" s="38">
        <v>42394</v>
      </c>
      <c r="O466" s="38">
        <v>42735</v>
      </c>
      <c r="P466" s="51">
        <v>1</v>
      </c>
      <c r="Q466" s="51"/>
      <c r="R466" s="51"/>
      <c r="S466" s="8"/>
      <c r="T466" s="51">
        <v>33903600</v>
      </c>
      <c r="U466" s="51"/>
      <c r="V466" s="38"/>
      <c r="W466" s="11"/>
      <c r="X466" s="51"/>
      <c r="Y466" s="38"/>
      <c r="Z466" s="38"/>
      <c r="AA466" s="51"/>
      <c r="AB466" s="51"/>
      <c r="AC466" s="8"/>
      <c r="AD466" s="8"/>
      <c r="AE466" s="8">
        <f t="shared" si="60"/>
        <v>17760</v>
      </c>
      <c r="AF466" s="8" t="s">
        <v>989</v>
      </c>
      <c r="AG466" s="8">
        <v>9175.8799999999992</v>
      </c>
      <c r="AH466" s="8">
        <f t="shared" si="61"/>
        <v>9175.8799999999992</v>
      </c>
      <c r="AI466" s="3"/>
      <c r="AJ466" s="3"/>
      <c r="AK466" s="3"/>
      <c r="AL466" s="3"/>
      <c r="AM466" s="3"/>
      <c r="AN466" s="3"/>
      <c r="AO466" s="5"/>
      <c r="AP466" s="36"/>
      <c r="AQ466" s="5"/>
      <c r="AR466" s="3"/>
      <c r="AS466" s="51"/>
      <c r="AT466" s="51"/>
      <c r="AU466" s="51" t="s">
        <v>1353</v>
      </c>
      <c r="AV466" s="51" t="s">
        <v>1354</v>
      </c>
      <c r="AW466" s="51"/>
      <c r="AX466" s="51"/>
      <c r="AY466" s="38"/>
      <c r="AZ466" s="51"/>
      <c r="BA466" s="51"/>
      <c r="BB466" s="51"/>
      <c r="BC466" s="51"/>
      <c r="BD466" s="51"/>
    </row>
    <row r="467" spans="1:56" ht="41.25" customHeight="1" x14ac:dyDescent="0.25">
      <c r="A467" s="167" t="s">
        <v>1985</v>
      </c>
      <c r="B467" s="160" t="s">
        <v>1104</v>
      </c>
      <c r="C467" s="51" t="s">
        <v>1105</v>
      </c>
      <c r="D467" s="51" t="s">
        <v>671</v>
      </c>
      <c r="E467" s="51"/>
      <c r="F467" s="51" t="s">
        <v>1028</v>
      </c>
      <c r="G467" s="51" t="s">
        <v>1330</v>
      </c>
      <c r="H467" s="150" t="s">
        <v>1051</v>
      </c>
      <c r="I467" s="51" t="s">
        <v>1036</v>
      </c>
      <c r="J467" s="51" t="s">
        <v>1108</v>
      </c>
      <c r="K467" s="38">
        <v>42029</v>
      </c>
      <c r="L467" s="8">
        <v>16200</v>
      </c>
      <c r="M467" s="51" t="s">
        <v>1098</v>
      </c>
      <c r="N467" s="38">
        <v>42394</v>
      </c>
      <c r="O467" s="38">
        <v>42735</v>
      </c>
      <c r="P467" s="51">
        <v>1</v>
      </c>
      <c r="Q467" s="51"/>
      <c r="R467" s="51"/>
      <c r="S467" s="8"/>
      <c r="T467" s="51">
        <v>33903600</v>
      </c>
      <c r="U467" s="51"/>
      <c r="V467" s="38"/>
      <c r="W467" s="11"/>
      <c r="X467" s="51"/>
      <c r="Y467" s="38"/>
      <c r="Z467" s="38"/>
      <c r="AA467" s="51"/>
      <c r="AB467" s="51"/>
      <c r="AC467" s="8"/>
      <c r="AD467" s="8"/>
      <c r="AE467" s="8">
        <f t="shared" si="60"/>
        <v>16200</v>
      </c>
      <c r="AF467" s="8" t="s">
        <v>989</v>
      </c>
      <c r="AG467" s="8">
        <v>8370</v>
      </c>
      <c r="AH467" s="8">
        <f t="shared" si="61"/>
        <v>8370</v>
      </c>
      <c r="AI467" s="3"/>
      <c r="AJ467" s="3"/>
      <c r="AK467" s="3"/>
      <c r="AL467" s="3"/>
      <c r="AM467" s="3"/>
      <c r="AN467" s="3"/>
      <c r="AO467" s="5"/>
      <c r="AP467" s="36"/>
      <c r="AQ467" s="5"/>
      <c r="AR467" s="3"/>
      <c r="AS467" s="51"/>
      <c r="AT467" s="51"/>
      <c r="AU467" s="51" t="s">
        <v>1353</v>
      </c>
      <c r="AV467" s="51" t="s">
        <v>1354</v>
      </c>
      <c r="AW467" s="51"/>
      <c r="AX467" s="51"/>
      <c r="AY467" s="38"/>
      <c r="AZ467" s="51"/>
      <c r="BA467" s="51"/>
      <c r="BB467" s="51"/>
      <c r="BC467" s="51"/>
      <c r="BD467" s="51"/>
    </row>
    <row r="468" spans="1:56" ht="38.25" customHeight="1" x14ac:dyDescent="0.25">
      <c r="A468" s="165" t="s">
        <v>1986</v>
      </c>
      <c r="B468" s="158"/>
      <c r="C468" s="5"/>
      <c r="D468" s="5" t="s">
        <v>216</v>
      </c>
      <c r="E468" s="5"/>
      <c r="F468" s="4"/>
      <c r="G468" s="5"/>
      <c r="H468" s="34"/>
      <c r="I468" s="5"/>
      <c r="J468" s="5"/>
      <c r="K468" s="10"/>
      <c r="L468" s="8">
        <f t="shared" ref="L468:AF468" si="62">SUM(L390:L467)</f>
        <v>4539951.3499999996</v>
      </c>
      <c r="M468" s="8">
        <f t="shared" si="62"/>
        <v>67909</v>
      </c>
      <c r="N468" s="38">
        <f t="shared" si="62"/>
        <v>1805623</v>
      </c>
      <c r="O468" s="38">
        <f t="shared" si="62"/>
        <v>1817537</v>
      </c>
      <c r="P468" s="8"/>
      <c r="Q468" s="8">
        <f t="shared" si="62"/>
        <v>0</v>
      </c>
      <c r="R468" s="8">
        <f t="shared" si="62"/>
        <v>0</v>
      </c>
      <c r="S468" s="8">
        <f t="shared" si="62"/>
        <v>391261.92</v>
      </c>
      <c r="T468" s="8">
        <f t="shared" si="62"/>
        <v>767881200</v>
      </c>
      <c r="U468" s="8">
        <f t="shared" si="62"/>
        <v>0</v>
      </c>
      <c r="V468" s="38">
        <f t="shared" si="62"/>
        <v>1474937</v>
      </c>
      <c r="W468" s="11">
        <f t="shared" si="62"/>
        <v>381677</v>
      </c>
      <c r="X468" s="8">
        <f t="shared" si="62"/>
        <v>0</v>
      </c>
      <c r="Y468" s="38">
        <f t="shared" si="62"/>
        <v>1136300</v>
      </c>
      <c r="Z468" s="38">
        <f t="shared" si="62"/>
        <v>1139912</v>
      </c>
      <c r="AA468" s="8">
        <f t="shared" si="62"/>
        <v>0.2643795842434784</v>
      </c>
      <c r="AB468" s="8">
        <f t="shared" si="62"/>
        <v>0</v>
      </c>
      <c r="AC468" s="8">
        <f t="shared" si="62"/>
        <v>57047.320000000007</v>
      </c>
      <c r="AD468" s="8">
        <f t="shared" si="62"/>
        <v>0</v>
      </c>
      <c r="AE468" s="8">
        <f t="shared" si="62"/>
        <v>4571575.1099999994</v>
      </c>
      <c r="AF468" s="8">
        <f t="shared" si="62"/>
        <v>1291819.6000000001</v>
      </c>
      <c r="AG468" s="8">
        <f>SUM(AG390:AG467)</f>
        <v>1965935.9100000001</v>
      </c>
      <c r="AH468" s="8">
        <f t="shared" ref="AH468" si="63">SUM(AH390:AH467)</f>
        <v>3257755.5100000002</v>
      </c>
      <c r="AI468" s="3"/>
      <c r="AJ468" s="3"/>
      <c r="AK468" s="3"/>
      <c r="AL468" s="3"/>
      <c r="AM468" s="3"/>
      <c r="AN468" s="3"/>
      <c r="AO468" s="5"/>
      <c r="AP468" s="36"/>
      <c r="AQ468" s="5"/>
      <c r="AR468" s="3"/>
      <c r="AS468" s="9"/>
      <c r="AT468" s="9"/>
      <c r="AU468" s="6"/>
      <c r="AV468" s="6"/>
      <c r="AW468" s="7"/>
      <c r="AX468" s="7"/>
      <c r="AY468" s="6"/>
      <c r="AZ468" s="7"/>
      <c r="BA468" s="7"/>
      <c r="BB468" s="7"/>
      <c r="BC468" s="7"/>
      <c r="BD468" s="9"/>
    </row>
    <row r="469" spans="1:56" ht="29.25" customHeight="1" x14ac:dyDescent="0.25">
      <c r="A469" s="164" t="s">
        <v>1987</v>
      </c>
      <c r="B469" s="157" t="s">
        <v>93</v>
      </c>
      <c r="C469" s="32" t="s">
        <v>94</v>
      </c>
      <c r="D469" s="32" t="s">
        <v>94</v>
      </c>
      <c r="E469" s="32" t="s">
        <v>287</v>
      </c>
      <c r="F469" s="32" t="s">
        <v>95</v>
      </c>
      <c r="G469" s="32" t="s">
        <v>789</v>
      </c>
      <c r="H469" s="32" t="s">
        <v>286</v>
      </c>
      <c r="I469" s="32" t="s">
        <v>92</v>
      </c>
      <c r="J469" s="32" t="s">
        <v>448</v>
      </c>
      <c r="K469" s="64">
        <v>41431</v>
      </c>
      <c r="L469" s="65">
        <v>5878229.9900000002</v>
      </c>
      <c r="M469" s="32">
        <v>11068</v>
      </c>
      <c r="N469" s="64">
        <v>41466</v>
      </c>
      <c r="O469" s="64">
        <v>41856</v>
      </c>
      <c r="P469" s="32" t="s">
        <v>96</v>
      </c>
      <c r="Q469" s="32" t="s">
        <v>427</v>
      </c>
      <c r="R469" s="32" t="s">
        <v>397</v>
      </c>
      <c r="S469" s="65" t="s">
        <v>713</v>
      </c>
      <c r="T469" s="32">
        <v>44905100</v>
      </c>
      <c r="U469" s="9"/>
      <c r="V469" s="10"/>
      <c r="W469" s="11"/>
      <c r="X469" s="9"/>
      <c r="Y469" s="10"/>
      <c r="Z469" s="10"/>
      <c r="AA469" s="1">
        <f>AC469/L469</f>
        <v>5.0850351297670134E-2</v>
      </c>
      <c r="AB469" s="1">
        <v>0</v>
      </c>
      <c r="AC469" s="8">
        <f>SUM(AC470:AC474)</f>
        <v>298910.06</v>
      </c>
      <c r="AD469" s="8">
        <f>SUM(AD470:AD475)</f>
        <v>0</v>
      </c>
      <c r="AE469" s="65">
        <f>L469-AD469+AC469</f>
        <v>6177140.0499999998</v>
      </c>
      <c r="AF469" s="65">
        <v>4172741.3800000004</v>
      </c>
      <c r="AG469" s="65">
        <v>329054.67</v>
      </c>
      <c r="AH469" s="65">
        <f t="shared" ref="AH469:AH491" si="64">AF469+AG469</f>
        <v>4501796.0500000007</v>
      </c>
      <c r="AI469" s="3"/>
      <c r="AJ469" s="3"/>
      <c r="AK469" s="3"/>
      <c r="AL469" s="3"/>
      <c r="AM469" s="3"/>
      <c r="AN469" s="3"/>
      <c r="AO469" s="5"/>
      <c r="AP469" s="36"/>
      <c r="AQ469" s="5"/>
      <c r="AR469" s="3"/>
      <c r="AS469" s="9" t="s">
        <v>614</v>
      </c>
      <c r="AT469" s="9" t="s">
        <v>615</v>
      </c>
      <c r="AU469" s="6">
        <v>41467</v>
      </c>
      <c r="AV469" s="6">
        <v>41766</v>
      </c>
      <c r="AW469" s="7"/>
      <c r="AX469" s="7"/>
      <c r="AY469" s="6">
        <v>41467</v>
      </c>
      <c r="AZ469" s="7"/>
      <c r="BA469" s="7" t="s">
        <v>388</v>
      </c>
      <c r="BB469" s="7"/>
      <c r="BC469" s="7"/>
      <c r="BD469" s="9"/>
    </row>
    <row r="470" spans="1:56" ht="29.25" customHeight="1" x14ac:dyDescent="0.25">
      <c r="A470" s="164"/>
      <c r="B470" s="157"/>
      <c r="C470" s="32"/>
      <c r="D470" s="32"/>
      <c r="E470" s="32"/>
      <c r="F470" s="32"/>
      <c r="G470" s="32"/>
      <c r="H470" s="32"/>
      <c r="I470" s="32"/>
      <c r="J470" s="32"/>
      <c r="K470" s="64"/>
      <c r="L470" s="65"/>
      <c r="M470" s="32"/>
      <c r="N470" s="64"/>
      <c r="O470" s="64"/>
      <c r="P470" s="32"/>
      <c r="Q470" s="32"/>
      <c r="R470" s="32"/>
      <c r="S470" s="65"/>
      <c r="T470" s="32"/>
      <c r="U470" s="9" t="s">
        <v>264</v>
      </c>
      <c r="V470" s="10">
        <v>41690</v>
      </c>
      <c r="W470" s="11">
        <v>11253</v>
      </c>
      <c r="X470" s="45" t="s">
        <v>1331</v>
      </c>
      <c r="Y470" s="10"/>
      <c r="Z470" s="10"/>
      <c r="AA470" s="1"/>
      <c r="AB470" s="1"/>
      <c r="AC470" s="8">
        <v>138.68</v>
      </c>
      <c r="AD470" s="8"/>
      <c r="AE470" s="65"/>
      <c r="AF470" s="65">
        <v>0</v>
      </c>
      <c r="AG470" s="65"/>
      <c r="AH470" s="65">
        <f t="shared" si="64"/>
        <v>0</v>
      </c>
      <c r="AI470" s="3"/>
      <c r="AJ470" s="3"/>
      <c r="AK470" s="3"/>
      <c r="AL470" s="3"/>
      <c r="AM470" s="3"/>
      <c r="AN470" s="3"/>
      <c r="AO470" s="5"/>
      <c r="AP470" s="36"/>
      <c r="AQ470" s="5"/>
      <c r="AR470" s="3"/>
      <c r="AS470" s="9"/>
      <c r="AT470" s="9"/>
      <c r="AU470" s="6"/>
      <c r="AV470" s="6"/>
      <c r="AW470" s="7"/>
      <c r="AX470" s="7"/>
      <c r="AY470" s="6"/>
      <c r="AZ470" s="7"/>
      <c r="BA470" s="7"/>
      <c r="BB470" s="7"/>
      <c r="BC470" s="7"/>
      <c r="BD470" s="9"/>
    </row>
    <row r="471" spans="1:56" ht="29.25" customHeight="1" x14ac:dyDescent="0.25">
      <c r="A471" s="164"/>
      <c r="B471" s="157"/>
      <c r="C471" s="32"/>
      <c r="D471" s="32"/>
      <c r="E471" s="32"/>
      <c r="F471" s="32"/>
      <c r="G471" s="32"/>
      <c r="H471" s="32"/>
      <c r="I471" s="32"/>
      <c r="J471" s="32"/>
      <c r="K471" s="64"/>
      <c r="L471" s="65"/>
      <c r="M471" s="32"/>
      <c r="N471" s="64"/>
      <c r="O471" s="64"/>
      <c r="P471" s="32"/>
      <c r="Q471" s="32"/>
      <c r="R471" s="32"/>
      <c r="S471" s="65"/>
      <c r="T471" s="32"/>
      <c r="U471" s="9" t="s">
        <v>534</v>
      </c>
      <c r="V471" s="10">
        <v>41767</v>
      </c>
      <c r="W471" s="11">
        <v>11346</v>
      </c>
      <c r="X471" s="45" t="s">
        <v>1332</v>
      </c>
      <c r="Y471" s="10"/>
      <c r="Z471" s="10"/>
      <c r="AA471" s="1"/>
      <c r="AB471" s="1"/>
      <c r="AC471" s="8"/>
      <c r="AD471" s="8"/>
      <c r="AE471" s="65"/>
      <c r="AF471" s="65"/>
      <c r="AG471" s="65"/>
      <c r="AH471" s="65"/>
      <c r="AI471" s="3"/>
      <c r="AJ471" s="3"/>
      <c r="AK471" s="3"/>
      <c r="AL471" s="3"/>
      <c r="AM471" s="3"/>
      <c r="AN471" s="3"/>
      <c r="AO471" s="5"/>
      <c r="AP471" s="36"/>
      <c r="AQ471" s="5"/>
      <c r="AR471" s="3"/>
      <c r="AS471" s="9"/>
      <c r="AT471" s="9"/>
      <c r="AU471" s="6">
        <v>41767</v>
      </c>
      <c r="AV471" s="6">
        <v>41986</v>
      </c>
      <c r="AW471" s="7"/>
      <c r="AX471" s="7"/>
      <c r="AY471" s="6"/>
      <c r="AZ471" s="7"/>
      <c r="BA471" s="7"/>
      <c r="BB471" s="7"/>
      <c r="BC471" s="7"/>
      <c r="BD471" s="9"/>
    </row>
    <row r="472" spans="1:56" ht="29.25" customHeight="1" x14ac:dyDescent="0.25">
      <c r="A472" s="164"/>
      <c r="B472" s="157"/>
      <c r="C472" s="32"/>
      <c r="D472" s="32"/>
      <c r="E472" s="32"/>
      <c r="F472" s="32"/>
      <c r="G472" s="32"/>
      <c r="H472" s="32"/>
      <c r="I472" s="32"/>
      <c r="J472" s="32"/>
      <c r="K472" s="64"/>
      <c r="L472" s="65"/>
      <c r="M472" s="32"/>
      <c r="N472" s="64"/>
      <c r="O472" s="64"/>
      <c r="P472" s="32"/>
      <c r="Q472" s="32"/>
      <c r="R472" s="32"/>
      <c r="S472" s="65"/>
      <c r="T472" s="32"/>
      <c r="U472" s="9" t="s">
        <v>285</v>
      </c>
      <c r="V472" s="10">
        <v>41855</v>
      </c>
      <c r="W472" s="11">
        <v>11381</v>
      </c>
      <c r="X472" s="45" t="s">
        <v>1332</v>
      </c>
      <c r="Y472" s="10">
        <v>41857</v>
      </c>
      <c r="Z472" s="10">
        <v>42076</v>
      </c>
      <c r="AA472" s="1"/>
      <c r="AB472" s="1"/>
      <c r="AC472" s="8">
        <v>0</v>
      </c>
      <c r="AD472" s="8"/>
      <c r="AE472" s="65"/>
      <c r="AF472" s="65">
        <v>0</v>
      </c>
      <c r="AG472" s="65"/>
      <c r="AH472" s="65">
        <f t="shared" si="64"/>
        <v>0</v>
      </c>
      <c r="AI472" s="3"/>
      <c r="AJ472" s="3"/>
      <c r="AK472" s="3"/>
      <c r="AL472" s="3"/>
      <c r="AM472" s="3"/>
      <c r="AN472" s="3"/>
      <c r="AO472" s="5"/>
      <c r="AP472" s="36"/>
      <c r="AQ472" s="5"/>
      <c r="AR472" s="3"/>
      <c r="AS472" s="9"/>
      <c r="AT472" s="9"/>
      <c r="AU472" s="6"/>
      <c r="AV472" s="6"/>
      <c r="AW472" s="7"/>
      <c r="AX472" s="7"/>
      <c r="AY472" s="6"/>
      <c r="AZ472" s="7"/>
      <c r="BA472" s="7"/>
      <c r="BB472" s="7"/>
      <c r="BC472" s="7"/>
      <c r="BD472" s="9"/>
    </row>
    <row r="473" spans="1:56" ht="29.25" customHeight="1" x14ac:dyDescent="0.25">
      <c r="A473" s="164"/>
      <c r="B473" s="157"/>
      <c r="C473" s="32"/>
      <c r="D473" s="32"/>
      <c r="E473" s="32"/>
      <c r="F473" s="32"/>
      <c r="G473" s="32"/>
      <c r="H473" s="32"/>
      <c r="I473" s="32"/>
      <c r="J473" s="32"/>
      <c r="K473" s="64"/>
      <c r="L473" s="65"/>
      <c r="M473" s="32"/>
      <c r="N473" s="64"/>
      <c r="O473" s="64"/>
      <c r="P473" s="32"/>
      <c r="Q473" s="32"/>
      <c r="R473" s="32"/>
      <c r="S473" s="65"/>
      <c r="T473" s="32"/>
      <c r="U473" s="9" t="s">
        <v>535</v>
      </c>
      <c r="V473" s="10">
        <v>41985</v>
      </c>
      <c r="W473" s="11">
        <v>11487</v>
      </c>
      <c r="X473" s="45" t="s">
        <v>1332</v>
      </c>
      <c r="Y473" s="10"/>
      <c r="Z473" s="10"/>
      <c r="AA473" s="1"/>
      <c r="AB473" s="1"/>
      <c r="AC473" s="8"/>
      <c r="AD473" s="8"/>
      <c r="AE473" s="65"/>
      <c r="AF473" s="65"/>
      <c r="AG473" s="65"/>
      <c r="AH473" s="65"/>
      <c r="AI473" s="3"/>
      <c r="AJ473" s="3"/>
      <c r="AK473" s="3"/>
      <c r="AL473" s="3"/>
      <c r="AM473" s="3"/>
      <c r="AN473" s="3"/>
      <c r="AO473" s="5"/>
      <c r="AP473" s="36"/>
      <c r="AQ473" s="5"/>
      <c r="AR473" s="3"/>
      <c r="AS473" s="9"/>
      <c r="AT473" s="9"/>
      <c r="AU473" s="6">
        <v>41987</v>
      </c>
      <c r="AV473" s="6">
        <v>42076</v>
      </c>
      <c r="AW473" s="7"/>
      <c r="AX473" s="7"/>
      <c r="AY473" s="6"/>
      <c r="AZ473" s="7"/>
      <c r="BA473" s="7"/>
      <c r="BB473" s="7"/>
      <c r="BC473" s="7"/>
      <c r="BD473" s="9"/>
    </row>
    <row r="474" spans="1:56" ht="29.25" customHeight="1" x14ac:dyDescent="0.25">
      <c r="A474" s="164"/>
      <c r="B474" s="157"/>
      <c r="C474" s="32"/>
      <c r="D474" s="32"/>
      <c r="E474" s="32"/>
      <c r="F474" s="32"/>
      <c r="G474" s="32"/>
      <c r="H474" s="32"/>
      <c r="I474" s="32"/>
      <c r="J474" s="32"/>
      <c r="K474" s="64"/>
      <c r="L474" s="65"/>
      <c r="M474" s="32"/>
      <c r="N474" s="64"/>
      <c r="O474" s="64"/>
      <c r="P474" s="32"/>
      <c r="Q474" s="32"/>
      <c r="R474" s="32"/>
      <c r="S474" s="65"/>
      <c r="T474" s="32"/>
      <c r="U474" s="9" t="s">
        <v>536</v>
      </c>
      <c r="V474" s="10">
        <v>42072</v>
      </c>
      <c r="W474" s="11">
        <v>11533</v>
      </c>
      <c r="X474" s="41" t="s">
        <v>1333</v>
      </c>
      <c r="Y474" s="10">
        <v>42077</v>
      </c>
      <c r="Z474" s="10">
        <v>42296</v>
      </c>
      <c r="AA474" s="1"/>
      <c r="AB474" s="1"/>
      <c r="AC474" s="8">
        <v>298771.38</v>
      </c>
      <c r="AD474" s="8"/>
      <c r="AE474" s="65"/>
      <c r="AF474" s="65"/>
      <c r="AG474" s="65"/>
      <c r="AH474" s="65"/>
      <c r="AI474" s="3"/>
      <c r="AJ474" s="3"/>
      <c r="AK474" s="3"/>
      <c r="AL474" s="3"/>
      <c r="AM474" s="3"/>
      <c r="AN474" s="3"/>
      <c r="AO474" s="5"/>
      <c r="AP474" s="36"/>
      <c r="AQ474" s="5"/>
      <c r="AR474" s="3"/>
      <c r="AS474" s="9"/>
      <c r="AT474" s="9"/>
      <c r="AU474" s="6">
        <v>42077</v>
      </c>
      <c r="AV474" s="6">
        <v>42296</v>
      </c>
      <c r="AW474" s="7"/>
      <c r="AX474" s="7"/>
      <c r="AY474" s="6"/>
      <c r="AZ474" s="7"/>
      <c r="BA474" s="7"/>
      <c r="BB474" s="7"/>
      <c r="BC474" s="7"/>
      <c r="BD474" s="9"/>
    </row>
    <row r="475" spans="1:56" ht="29.25" customHeight="1" x14ac:dyDescent="0.25">
      <c r="A475" s="164"/>
      <c r="B475" s="157"/>
      <c r="C475" s="32"/>
      <c r="D475" s="32"/>
      <c r="E475" s="32"/>
      <c r="F475" s="32"/>
      <c r="G475" s="32"/>
      <c r="H475" s="32"/>
      <c r="I475" s="32"/>
      <c r="J475" s="32"/>
      <c r="K475" s="64"/>
      <c r="L475" s="65"/>
      <c r="M475" s="32"/>
      <c r="N475" s="64"/>
      <c r="O475" s="64"/>
      <c r="P475" s="32"/>
      <c r="Q475" s="32"/>
      <c r="R475" s="32"/>
      <c r="S475" s="65"/>
      <c r="T475" s="32"/>
      <c r="U475" s="9" t="s">
        <v>708</v>
      </c>
      <c r="V475" s="10">
        <v>41852</v>
      </c>
      <c r="W475" s="11"/>
      <c r="X475" s="9" t="s">
        <v>709</v>
      </c>
      <c r="Y475" s="10"/>
      <c r="Z475" s="10"/>
      <c r="AA475" s="1"/>
      <c r="AB475" s="1"/>
      <c r="AC475" s="8">
        <v>358660.95</v>
      </c>
      <c r="AD475" s="8"/>
      <c r="AE475" s="65"/>
      <c r="AF475" s="65"/>
      <c r="AG475" s="65"/>
      <c r="AH475" s="65"/>
      <c r="AI475" s="3"/>
      <c r="AJ475" s="3"/>
      <c r="AK475" s="3"/>
      <c r="AL475" s="3"/>
      <c r="AM475" s="3"/>
      <c r="AN475" s="3"/>
      <c r="AO475" s="5"/>
      <c r="AP475" s="36"/>
      <c r="AQ475" s="5"/>
      <c r="AR475" s="3"/>
      <c r="AS475" s="9"/>
      <c r="AT475" s="9"/>
      <c r="AU475" s="6"/>
      <c r="AV475" s="6"/>
      <c r="AW475" s="7"/>
      <c r="AX475" s="7"/>
      <c r="AY475" s="6"/>
      <c r="AZ475" s="7"/>
      <c r="BA475" s="7"/>
      <c r="BB475" s="7"/>
      <c r="BC475" s="7"/>
      <c r="BD475" s="9"/>
    </row>
    <row r="476" spans="1:56" ht="29.25" customHeight="1" x14ac:dyDescent="0.25">
      <c r="A476" s="164"/>
      <c r="B476" s="157"/>
      <c r="C476" s="32"/>
      <c r="D476" s="32"/>
      <c r="E476" s="32"/>
      <c r="F476" s="32"/>
      <c r="G476" s="32"/>
      <c r="H476" s="32"/>
      <c r="I476" s="32"/>
      <c r="J476" s="32"/>
      <c r="K476" s="64"/>
      <c r="L476" s="65"/>
      <c r="M476" s="32"/>
      <c r="N476" s="64"/>
      <c r="O476" s="64"/>
      <c r="P476" s="32"/>
      <c r="Q476" s="32"/>
      <c r="R476" s="32"/>
      <c r="S476" s="65"/>
      <c r="T476" s="32"/>
      <c r="U476" s="9" t="s">
        <v>899</v>
      </c>
      <c r="V476" s="10">
        <v>42293</v>
      </c>
      <c r="W476" s="11">
        <v>11682</v>
      </c>
      <c r="X476" s="45" t="s">
        <v>1334</v>
      </c>
      <c r="Y476" s="10">
        <v>42297</v>
      </c>
      <c r="Z476" s="10">
        <v>42476</v>
      </c>
      <c r="AA476" s="1"/>
      <c r="AB476" s="1"/>
      <c r="AC476" s="8"/>
      <c r="AD476" s="8"/>
      <c r="AE476" s="65"/>
      <c r="AF476" s="65"/>
      <c r="AG476" s="65"/>
      <c r="AH476" s="65"/>
      <c r="AI476" s="3"/>
      <c r="AJ476" s="3"/>
      <c r="AK476" s="3"/>
      <c r="AL476" s="3"/>
      <c r="AM476" s="3"/>
      <c r="AN476" s="3"/>
      <c r="AO476" s="5"/>
      <c r="AP476" s="36"/>
      <c r="AQ476" s="5"/>
      <c r="AR476" s="3"/>
      <c r="AS476" s="9"/>
      <c r="AT476" s="9"/>
      <c r="AU476" s="6">
        <v>42297</v>
      </c>
      <c r="AV476" s="6">
        <v>42476</v>
      </c>
      <c r="AW476" s="7"/>
      <c r="AX476" s="7"/>
      <c r="AY476" s="6"/>
      <c r="AZ476" s="7"/>
      <c r="BA476" s="7"/>
      <c r="BB476" s="7"/>
      <c r="BC476" s="7"/>
      <c r="BD476" s="9"/>
    </row>
    <row r="477" spans="1:56" ht="29.25" customHeight="1" x14ac:dyDescent="0.25">
      <c r="A477" s="164"/>
      <c r="B477" s="157"/>
      <c r="C477" s="32"/>
      <c r="D477" s="32"/>
      <c r="E477" s="32"/>
      <c r="F477" s="32"/>
      <c r="G477" s="32"/>
      <c r="H477" s="32"/>
      <c r="I477" s="32"/>
      <c r="J477" s="32"/>
      <c r="K477" s="64"/>
      <c r="L477" s="65"/>
      <c r="M477" s="32"/>
      <c r="N477" s="64"/>
      <c r="O477" s="64"/>
      <c r="P477" s="32"/>
      <c r="Q477" s="32"/>
      <c r="R477" s="32"/>
      <c r="S477" s="65"/>
      <c r="T477" s="32"/>
      <c r="U477" s="9" t="s">
        <v>1400</v>
      </c>
      <c r="V477" s="10">
        <v>42474</v>
      </c>
      <c r="W477" s="46" t="s">
        <v>1420</v>
      </c>
      <c r="X477" s="45" t="s">
        <v>1334</v>
      </c>
      <c r="Y477" s="10">
        <v>42477</v>
      </c>
      <c r="Z477" s="10">
        <v>42566</v>
      </c>
      <c r="AA477" s="1"/>
      <c r="AB477" s="1"/>
      <c r="AC477" s="8"/>
      <c r="AD477" s="8"/>
      <c r="AE477" s="65"/>
      <c r="AF477" s="65"/>
      <c r="AG477" s="65"/>
      <c r="AH477" s="65"/>
      <c r="AI477" s="3"/>
      <c r="AJ477" s="3"/>
      <c r="AK477" s="3"/>
      <c r="AL477" s="3"/>
      <c r="AM477" s="3"/>
      <c r="AN477" s="3"/>
      <c r="AO477" s="5"/>
      <c r="AP477" s="36"/>
      <c r="AQ477" s="5"/>
      <c r="AR477" s="3"/>
      <c r="AS477" s="9"/>
      <c r="AT477" s="9"/>
      <c r="AU477" s="6">
        <v>42477</v>
      </c>
      <c r="AV477" s="6">
        <v>42566</v>
      </c>
      <c r="AW477" s="7"/>
      <c r="AX477" s="7"/>
      <c r="AY477" s="6"/>
      <c r="AZ477" s="7"/>
      <c r="BA477" s="7"/>
      <c r="BB477" s="7"/>
      <c r="BC477" s="7"/>
      <c r="BD477" s="9"/>
    </row>
    <row r="478" spans="1:56" ht="29.25" customHeight="1" x14ac:dyDescent="0.25">
      <c r="A478" s="164"/>
      <c r="B478" s="157"/>
      <c r="C478" s="32"/>
      <c r="D478" s="32"/>
      <c r="E478" s="32"/>
      <c r="F478" s="32"/>
      <c r="G478" s="32"/>
      <c r="H478" s="32"/>
      <c r="I478" s="32"/>
      <c r="J478" s="32"/>
      <c r="K478" s="64"/>
      <c r="L478" s="65"/>
      <c r="M478" s="32"/>
      <c r="N478" s="64"/>
      <c r="O478" s="64"/>
      <c r="P478" s="32"/>
      <c r="Q478" s="32"/>
      <c r="R478" s="32"/>
      <c r="S478" s="65"/>
      <c r="T478" s="32"/>
      <c r="U478" s="9" t="s">
        <v>1695</v>
      </c>
      <c r="V478" s="10">
        <v>42566</v>
      </c>
      <c r="W478" s="11">
        <v>11859</v>
      </c>
      <c r="X478" s="45" t="s">
        <v>1334</v>
      </c>
      <c r="Y478" s="10">
        <v>42567</v>
      </c>
      <c r="Z478" s="10">
        <v>42746</v>
      </c>
      <c r="AA478" s="1"/>
      <c r="AB478" s="1"/>
      <c r="AC478" s="8"/>
      <c r="AD478" s="8"/>
      <c r="AE478" s="65"/>
      <c r="AF478" s="65"/>
      <c r="AG478" s="65"/>
      <c r="AH478" s="65"/>
      <c r="AI478" s="3"/>
      <c r="AJ478" s="3"/>
      <c r="AK478" s="3"/>
      <c r="AL478" s="3"/>
      <c r="AM478" s="3"/>
      <c r="AN478" s="3"/>
      <c r="AO478" s="5"/>
      <c r="AP478" s="36"/>
      <c r="AQ478" s="5"/>
      <c r="AR478" s="3"/>
      <c r="AS478" s="9"/>
      <c r="AT478" s="9"/>
      <c r="AU478" s="6">
        <v>42567</v>
      </c>
      <c r="AV478" s="6">
        <v>42746</v>
      </c>
      <c r="AW478" s="7"/>
      <c r="AX478" s="7"/>
      <c r="AY478" s="6"/>
      <c r="AZ478" s="7"/>
      <c r="BA478" s="7"/>
      <c r="BB478" s="7"/>
      <c r="BC478" s="7"/>
      <c r="BD478" s="9"/>
    </row>
    <row r="479" spans="1:56" ht="29.25" customHeight="1" x14ac:dyDescent="0.25">
      <c r="A479" s="164" t="s">
        <v>1988</v>
      </c>
      <c r="B479" s="157" t="s">
        <v>97</v>
      </c>
      <c r="C479" s="32" t="s">
        <v>98</v>
      </c>
      <c r="D479" s="32" t="s">
        <v>98</v>
      </c>
      <c r="E479" s="32" t="s">
        <v>287</v>
      </c>
      <c r="F479" s="32" t="s">
        <v>99</v>
      </c>
      <c r="G479" s="32">
        <v>11043</v>
      </c>
      <c r="H479" s="63" t="s">
        <v>100</v>
      </c>
      <c r="I479" s="32" t="s">
        <v>101</v>
      </c>
      <c r="J479" s="32" t="s">
        <v>449</v>
      </c>
      <c r="K479" s="64">
        <v>41443</v>
      </c>
      <c r="L479" s="65">
        <v>8080749.9399999995</v>
      </c>
      <c r="M479" s="32" t="s">
        <v>167</v>
      </c>
      <c r="N479" s="64">
        <v>41463</v>
      </c>
      <c r="O479" s="64">
        <v>41883</v>
      </c>
      <c r="P479" s="32" t="s">
        <v>19</v>
      </c>
      <c r="Q479" s="32" t="s">
        <v>450</v>
      </c>
      <c r="R479" s="32" t="s">
        <v>397</v>
      </c>
      <c r="S479" s="65">
        <v>2172795.56</v>
      </c>
      <c r="T479" s="32">
        <v>44905100</v>
      </c>
      <c r="U479" s="5"/>
      <c r="V479" s="10"/>
      <c r="W479" s="11"/>
      <c r="X479" s="5"/>
      <c r="Y479" s="38"/>
      <c r="Z479" s="38"/>
      <c r="AA479" s="1">
        <f>AC479/L479</f>
        <v>0</v>
      </c>
      <c r="AB479" s="1">
        <f>AD479/L479</f>
        <v>7.1572250631975379E-2</v>
      </c>
      <c r="AC479" s="8">
        <f>SUM(AC480)</f>
        <v>0</v>
      </c>
      <c r="AD479" s="8">
        <f>SUM(AD480:AD483)</f>
        <v>578357.46</v>
      </c>
      <c r="AE479" s="65">
        <f>L479-AD479+AC479</f>
        <v>7502392.4799999995</v>
      </c>
      <c r="AF479" s="65">
        <v>2849339.9299999997</v>
      </c>
      <c r="AG479" s="65">
        <v>246357.73</v>
      </c>
      <c r="AH479" s="65">
        <f t="shared" si="64"/>
        <v>3095697.6599999997</v>
      </c>
      <c r="AI479" s="3"/>
      <c r="AJ479" s="3"/>
      <c r="AK479" s="3"/>
      <c r="AL479" s="3"/>
      <c r="AM479" s="3"/>
      <c r="AN479" s="3"/>
      <c r="AO479" s="5"/>
      <c r="AP479" s="36"/>
      <c r="AQ479" s="5"/>
      <c r="AR479" s="3"/>
      <c r="AS479" s="9" t="s">
        <v>614</v>
      </c>
      <c r="AT479" s="9" t="s">
        <v>615</v>
      </c>
      <c r="AU479" s="6">
        <v>41464</v>
      </c>
      <c r="AV479" s="6">
        <v>41823</v>
      </c>
      <c r="AW479" s="7"/>
      <c r="AX479" s="7"/>
      <c r="AY479" s="6">
        <v>41464</v>
      </c>
      <c r="AZ479" s="7"/>
      <c r="BA479" s="7" t="s">
        <v>388</v>
      </c>
      <c r="BB479" s="7"/>
      <c r="BC479" s="7"/>
      <c r="BD479" s="9"/>
    </row>
    <row r="480" spans="1:56" ht="29.25" customHeight="1" x14ac:dyDescent="0.25">
      <c r="A480" s="164"/>
      <c r="B480" s="157"/>
      <c r="C480" s="32"/>
      <c r="D480" s="32"/>
      <c r="E480" s="32"/>
      <c r="F480" s="32"/>
      <c r="G480" s="32"/>
      <c r="H480" s="63"/>
      <c r="I480" s="32"/>
      <c r="J480" s="32"/>
      <c r="K480" s="64"/>
      <c r="L480" s="65"/>
      <c r="M480" s="32"/>
      <c r="N480" s="64"/>
      <c r="O480" s="64"/>
      <c r="P480" s="32"/>
      <c r="Q480" s="32"/>
      <c r="R480" s="32"/>
      <c r="S480" s="65"/>
      <c r="T480" s="32"/>
      <c r="U480" s="5" t="s">
        <v>265</v>
      </c>
      <c r="V480" s="10">
        <v>41822</v>
      </c>
      <c r="W480" s="11">
        <v>11353</v>
      </c>
      <c r="X480" s="9" t="s">
        <v>613</v>
      </c>
      <c r="Y480" s="38">
        <v>41884</v>
      </c>
      <c r="Z480" s="38">
        <v>42243</v>
      </c>
      <c r="AA480" s="1"/>
      <c r="AB480" s="1"/>
      <c r="AC480" s="8">
        <v>0</v>
      </c>
      <c r="AD480" s="8"/>
      <c r="AE480" s="65"/>
      <c r="AF480" s="65">
        <v>0</v>
      </c>
      <c r="AG480" s="65"/>
      <c r="AH480" s="65">
        <f t="shared" si="64"/>
        <v>0</v>
      </c>
      <c r="AI480" s="3"/>
      <c r="AJ480" s="3"/>
      <c r="AK480" s="3"/>
      <c r="AL480" s="3"/>
      <c r="AM480" s="3"/>
      <c r="AN480" s="3"/>
      <c r="AO480" s="5"/>
      <c r="AP480" s="36"/>
      <c r="AQ480" s="5"/>
      <c r="AR480" s="3"/>
      <c r="AS480" s="9"/>
      <c r="AT480" s="9"/>
      <c r="AU480" s="6">
        <v>41824</v>
      </c>
      <c r="AV480" s="6">
        <v>42183</v>
      </c>
      <c r="AW480" s="7"/>
      <c r="AX480" s="7"/>
      <c r="AY480" s="6"/>
      <c r="AZ480" s="7"/>
      <c r="BA480" s="7"/>
      <c r="BB480" s="7"/>
      <c r="BC480" s="7"/>
      <c r="BD480" s="9"/>
    </row>
    <row r="481" spans="1:56" ht="29.25" customHeight="1" x14ac:dyDescent="0.25">
      <c r="A481" s="164"/>
      <c r="B481" s="157"/>
      <c r="C481" s="32"/>
      <c r="D481" s="32"/>
      <c r="E481" s="32"/>
      <c r="F481" s="32"/>
      <c r="G481" s="32"/>
      <c r="H481" s="63"/>
      <c r="I481" s="32"/>
      <c r="J481" s="32"/>
      <c r="K481" s="64"/>
      <c r="L481" s="65"/>
      <c r="M481" s="32"/>
      <c r="N481" s="64"/>
      <c r="O481" s="64"/>
      <c r="P481" s="32"/>
      <c r="Q481" s="32"/>
      <c r="R481" s="32"/>
      <c r="S481" s="65"/>
      <c r="T481" s="32"/>
      <c r="U481" s="5" t="s">
        <v>708</v>
      </c>
      <c r="V481" s="10">
        <v>41880</v>
      </c>
      <c r="W481" s="11" t="s">
        <v>989</v>
      </c>
      <c r="X481" s="5" t="s">
        <v>1203</v>
      </c>
      <c r="Y481" s="38"/>
      <c r="Z481" s="38"/>
      <c r="AA481" s="1"/>
      <c r="AB481" s="1"/>
      <c r="AC481" s="8">
        <v>582541.30000000005</v>
      </c>
      <c r="AD481" s="8"/>
      <c r="AE481" s="65"/>
      <c r="AF481" s="65"/>
      <c r="AG481" s="65"/>
      <c r="AH481" s="65"/>
      <c r="AI481" s="3"/>
      <c r="AJ481" s="3"/>
      <c r="AK481" s="3"/>
      <c r="AL481" s="3"/>
      <c r="AM481" s="3"/>
      <c r="AN481" s="3"/>
      <c r="AO481" s="5"/>
      <c r="AP481" s="36"/>
      <c r="AQ481" s="5"/>
      <c r="AR481" s="3"/>
      <c r="AS481" s="9"/>
      <c r="AT481" s="9"/>
      <c r="AU481" s="6"/>
      <c r="AV481" s="6"/>
      <c r="AW481" s="7"/>
      <c r="AX481" s="7"/>
      <c r="AY481" s="6"/>
      <c r="AZ481" s="7"/>
      <c r="BA481" s="7"/>
      <c r="BB481" s="7"/>
      <c r="BC481" s="7"/>
      <c r="BD481" s="9"/>
    </row>
    <row r="482" spans="1:56" ht="29.25" customHeight="1" x14ac:dyDescent="0.25">
      <c r="A482" s="164"/>
      <c r="B482" s="157"/>
      <c r="C482" s="32"/>
      <c r="D482" s="32"/>
      <c r="E482" s="32"/>
      <c r="F482" s="32"/>
      <c r="G482" s="32"/>
      <c r="H482" s="63"/>
      <c r="I482" s="32"/>
      <c r="J482" s="32"/>
      <c r="K482" s="64"/>
      <c r="L482" s="65"/>
      <c r="M482" s="32"/>
      <c r="N482" s="64"/>
      <c r="O482" s="64"/>
      <c r="P482" s="32"/>
      <c r="Q482" s="32"/>
      <c r="R482" s="32"/>
      <c r="S482" s="65"/>
      <c r="T482" s="32"/>
      <c r="U482" s="5" t="s">
        <v>802</v>
      </c>
      <c r="V482" s="10">
        <v>42177</v>
      </c>
      <c r="W482" s="11">
        <v>11606</v>
      </c>
      <c r="X482" s="37" t="s">
        <v>1187</v>
      </c>
      <c r="Y482" s="38">
        <v>42244</v>
      </c>
      <c r="Z482" s="38">
        <v>42603</v>
      </c>
      <c r="AA482" s="1"/>
      <c r="AB482" s="1"/>
      <c r="AC482" s="8"/>
      <c r="AD482" s="8"/>
      <c r="AE482" s="65"/>
      <c r="AF482" s="65"/>
      <c r="AG482" s="65"/>
      <c r="AH482" s="65"/>
      <c r="AI482" s="3"/>
      <c r="AJ482" s="3"/>
      <c r="AK482" s="3"/>
      <c r="AL482" s="3"/>
      <c r="AM482" s="3"/>
      <c r="AN482" s="3"/>
      <c r="AO482" s="5"/>
      <c r="AP482" s="36"/>
      <c r="AQ482" s="5"/>
      <c r="AR482" s="3"/>
      <c r="AS482" s="9"/>
      <c r="AT482" s="9"/>
      <c r="AU482" s="6">
        <v>42184</v>
      </c>
      <c r="AV482" s="6">
        <v>42543</v>
      </c>
      <c r="AW482" s="7"/>
      <c r="AX482" s="7"/>
      <c r="AY482" s="6"/>
      <c r="AZ482" s="7"/>
      <c r="BA482" s="7"/>
      <c r="BB482" s="7"/>
      <c r="BC482" s="7"/>
      <c r="BD482" s="9" t="s">
        <v>1588</v>
      </c>
    </row>
    <row r="483" spans="1:56" ht="29.25" customHeight="1" x14ac:dyDescent="0.25">
      <c r="A483" s="164"/>
      <c r="B483" s="157"/>
      <c r="C483" s="32"/>
      <c r="D483" s="32"/>
      <c r="E483" s="32"/>
      <c r="F483" s="32"/>
      <c r="G483" s="32"/>
      <c r="H483" s="63"/>
      <c r="I483" s="32"/>
      <c r="J483" s="32"/>
      <c r="K483" s="64"/>
      <c r="L483" s="65"/>
      <c r="M483" s="32"/>
      <c r="N483" s="64"/>
      <c r="O483" s="64"/>
      <c r="P483" s="32"/>
      <c r="Q483" s="32"/>
      <c r="R483" s="32"/>
      <c r="S483" s="65"/>
      <c r="T483" s="32"/>
      <c r="U483" s="5" t="s">
        <v>821</v>
      </c>
      <c r="V483" s="10">
        <v>42236</v>
      </c>
      <c r="W483" s="11">
        <v>11625</v>
      </c>
      <c r="X483" s="41" t="s">
        <v>1424</v>
      </c>
      <c r="Y483" s="38"/>
      <c r="Z483" s="38"/>
      <c r="AA483" s="1"/>
      <c r="AB483" s="1"/>
      <c r="AC483" s="8"/>
      <c r="AD483" s="8">
        <v>578357.46</v>
      </c>
      <c r="AE483" s="65"/>
      <c r="AF483" s="65"/>
      <c r="AG483" s="65"/>
      <c r="AH483" s="65"/>
      <c r="AI483" s="3"/>
      <c r="AJ483" s="3"/>
      <c r="AK483" s="3"/>
      <c r="AL483" s="3"/>
      <c r="AM483" s="3"/>
      <c r="AN483" s="3"/>
      <c r="AO483" s="5"/>
      <c r="AP483" s="36"/>
      <c r="AQ483" s="5"/>
      <c r="AR483" s="3"/>
      <c r="AS483" s="9"/>
      <c r="AT483" s="9"/>
      <c r="AU483" s="6"/>
      <c r="AV483" s="6"/>
      <c r="AW483" s="7"/>
      <c r="AX483" s="7"/>
      <c r="AY483" s="6"/>
      <c r="AZ483" s="7"/>
      <c r="BA483" s="7"/>
      <c r="BB483" s="7"/>
      <c r="BC483" s="7"/>
      <c r="BD483" s="9"/>
    </row>
    <row r="484" spans="1:56" ht="29.25" customHeight="1" x14ac:dyDescent="0.25">
      <c r="A484" s="164" t="s">
        <v>1989</v>
      </c>
      <c r="B484" s="157" t="s">
        <v>97</v>
      </c>
      <c r="C484" s="32" t="s">
        <v>98</v>
      </c>
      <c r="D484" s="32" t="s">
        <v>98</v>
      </c>
      <c r="E484" s="32" t="s">
        <v>287</v>
      </c>
      <c r="F484" s="32" t="s">
        <v>102</v>
      </c>
      <c r="G484" s="32">
        <v>11043</v>
      </c>
      <c r="H484" s="32" t="s">
        <v>103</v>
      </c>
      <c r="I484" s="32" t="s">
        <v>104</v>
      </c>
      <c r="J484" s="32" t="s">
        <v>451</v>
      </c>
      <c r="K484" s="64">
        <v>41443</v>
      </c>
      <c r="L484" s="65">
        <v>2842618.8</v>
      </c>
      <c r="M484" s="32">
        <v>11071</v>
      </c>
      <c r="N484" s="64">
        <v>41462</v>
      </c>
      <c r="O484" s="64">
        <v>41852</v>
      </c>
      <c r="P484" s="32" t="s">
        <v>19</v>
      </c>
      <c r="Q484" s="32" t="s">
        <v>450</v>
      </c>
      <c r="R484" s="32" t="s">
        <v>397</v>
      </c>
      <c r="S484" s="65">
        <v>2172795.56</v>
      </c>
      <c r="T484" s="32">
        <v>44905100</v>
      </c>
      <c r="U484" s="9"/>
      <c r="V484" s="10"/>
      <c r="W484" s="11"/>
      <c r="X484" s="9"/>
      <c r="Y484" s="10"/>
      <c r="Z484" s="10"/>
      <c r="AA484" s="1">
        <v>0</v>
      </c>
      <c r="AB484" s="1">
        <f>AD484/L484</f>
        <v>4.1412235787647647E-2</v>
      </c>
      <c r="AC484" s="8">
        <f>SUM(AC485:AC487)</f>
        <v>0</v>
      </c>
      <c r="AD484" s="8">
        <f>SUM(AD485:AD489)</f>
        <v>117719.2</v>
      </c>
      <c r="AE484" s="65">
        <f>L484-AD484+AC484</f>
        <v>2724899.5999999996</v>
      </c>
      <c r="AF484" s="65">
        <v>1066089.04</v>
      </c>
      <c r="AG484" s="65">
        <v>247178.97</v>
      </c>
      <c r="AH484" s="65">
        <f t="shared" si="64"/>
        <v>1313268.01</v>
      </c>
      <c r="AI484" s="3"/>
      <c r="AJ484" s="3"/>
      <c r="AK484" s="3"/>
      <c r="AL484" s="3"/>
      <c r="AM484" s="3"/>
      <c r="AN484" s="3"/>
      <c r="AO484" s="5"/>
      <c r="AP484" s="36"/>
      <c r="AQ484" s="5"/>
      <c r="AR484" s="3"/>
      <c r="AS484" s="9" t="s">
        <v>614</v>
      </c>
      <c r="AT484" s="9" t="s">
        <v>615</v>
      </c>
      <c r="AU484" s="6">
        <v>41463</v>
      </c>
      <c r="AV484" s="6">
        <v>41762</v>
      </c>
      <c r="AW484" s="7"/>
      <c r="AX484" s="7"/>
      <c r="AY484" s="6">
        <v>41463</v>
      </c>
      <c r="AZ484" s="7"/>
      <c r="BA484" s="7" t="s">
        <v>388</v>
      </c>
      <c r="BB484" s="7"/>
      <c r="BC484" s="7"/>
      <c r="BD484" s="9"/>
    </row>
    <row r="485" spans="1:56" ht="29.25" customHeight="1" x14ac:dyDescent="0.25">
      <c r="A485" s="164"/>
      <c r="B485" s="157"/>
      <c r="C485" s="32"/>
      <c r="D485" s="32"/>
      <c r="E485" s="32"/>
      <c r="F485" s="32"/>
      <c r="G485" s="32"/>
      <c r="H485" s="32"/>
      <c r="I485" s="32"/>
      <c r="J485" s="32"/>
      <c r="K485" s="64"/>
      <c r="L485" s="65"/>
      <c r="M485" s="32"/>
      <c r="N485" s="64"/>
      <c r="O485" s="64"/>
      <c r="P485" s="32"/>
      <c r="Q485" s="32"/>
      <c r="R485" s="32"/>
      <c r="S485" s="65"/>
      <c r="T485" s="32"/>
      <c r="U485" s="9" t="s">
        <v>266</v>
      </c>
      <c r="V485" s="10">
        <v>41586</v>
      </c>
      <c r="W485" s="11">
        <v>11353</v>
      </c>
      <c r="X485" s="41" t="s">
        <v>1335</v>
      </c>
      <c r="Y485" s="10"/>
      <c r="Z485" s="10"/>
      <c r="AA485" s="1"/>
      <c r="AB485" s="1"/>
      <c r="AC485" s="8"/>
      <c r="AD485" s="8" t="s">
        <v>1666</v>
      </c>
      <c r="AE485" s="65"/>
      <c r="AF485" s="65">
        <v>0</v>
      </c>
      <c r="AG485" s="65"/>
      <c r="AH485" s="65"/>
      <c r="AI485" s="3"/>
      <c r="AJ485" s="3"/>
      <c r="AK485" s="3"/>
      <c r="AL485" s="3"/>
      <c r="AM485" s="3"/>
      <c r="AN485" s="3"/>
      <c r="AO485" s="5"/>
      <c r="AP485" s="36"/>
      <c r="AQ485" s="5"/>
      <c r="AR485" s="3"/>
      <c r="AS485" s="9"/>
      <c r="AT485" s="9"/>
      <c r="AU485" s="6"/>
      <c r="AV485" s="6"/>
      <c r="AW485" s="7"/>
      <c r="AX485" s="7"/>
      <c r="AY485" s="6"/>
      <c r="AZ485" s="7"/>
      <c r="BA485" s="7"/>
      <c r="BB485" s="7"/>
      <c r="BC485" s="7"/>
      <c r="BD485" s="9"/>
    </row>
    <row r="486" spans="1:56" ht="29.25" customHeight="1" x14ac:dyDescent="0.25">
      <c r="A486" s="164"/>
      <c r="B486" s="157"/>
      <c r="C486" s="32"/>
      <c r="D486" s="32"/>
      <c r="E486" s="32"/>
      <c r="F486" s="32"/>
      <c r="G486" s="32"/>
      <c r="H486" s="32"/>
      <c r="I486" s="32"/>
      <c r="J486" s="32"/>
      <c r="K486" s="64"/>
      <c r="L486" s="65"/>
      <c r="M486" s="32"/>
      <c r="N486" s="64"/>
      <c r="O486" s="64"/>
      <c r="P486" s="32"/>
      <c r="Q486" s="32"/>
      <c r="R486" s="32"/>
      <c r="S486" s="65"/>
      <c r="T486" s="32"/>
      <c r="U486" s="9" t="s">
        <v>533</v>
      </c>
      <c r="V486" s="10">
        <v>41763</v>
      </c>
      <c r="W486" s="11">
        <v>11353</v>
      </c>
      <c r="X486" s="45" t="s">
        <v>1336</v>
      </c>
      <c r="Y486" s="10"/>
      <c r="Z486" s="10"/>
      <c r="AA486" s="1"/>
      <c r="AB486" s="1"/>
      <c r="AC486" s="8"/>
      <c r="AD486" s="8"/>
      <c r="AE486" s="65"/>
      <c r="AF486" s="65"/>
      <c r="AG486" s="65"/>
      <c r="AH486" s="65"/>
      <c r="AI486" s="3"/>
      <c r="AJ486" s="3"/>
      <c r="AK486" s="3"/>
      <c r="AL486" s="3"/>
      <c r="AM486" s="3"/>
      <c r="AN486" s="3"/>
      <c r="AO486" s="5"/>
      <c r="AP486" s="36"/>
      <c r="AQ486" s="5"/>
      <c r="AR486" s="3"/>
      <c r="AS486" s="9"/>
      <c r="AT486" s="9"/>
      <c r="AU486" s="6">
        <v>41763</v>
      </c>
      <c r="AV486" s="6">
        <v>42062</v>
      </c>
      <c r="AW486" s="7"/>
      <c r="AX486" s="7"/>
      <c r="AY486" s="6"/>
      <c r="AZ486" s="7"/>
      <c r="BA486" s="7"/>
      <c r="BB486" s="7"/>
      <c r="BC486" s="7"/>
      <c r="BD486" s="9"/>
    </row>
    <row r="487" spans="1:56" ht="29.25" customHeight="1" x14ac:dyDescent="0.25">
      <c r="A487" s="164"/>
      <c r="B487" s="157"/>
      <c r="C487" s="32"/>
      <c r="D487" s="32"/>
      <c r="E487" s="32"/>
      <c r="F487" s="32"/>
      <c r="G487" s="32"/>
      <c r="H487" s="32"/>
      <c r="I487" s="32"/>
      <c r="J487" s="32"/>
      <c r="K487" s="64"/>
      <c r="L487" s="65"/>
      <c r="M487" s="32"/>
      <c r="N487" s="64"/>
      <c r="O487" s="64"/>
      <c r="P487" s="32"/>
      <c r="Q487" s="32"/>
      <c r="R487" s="32"/>
      <c r="S487" s="65"/>
      <c r="T487" s="32"/>
      <c r="U487" s="9" t="s">
        <v>267</v>
      </c>
      <c r="V487" s="10">
        <v>41845</v>
      </c>
      <c r="W487" s="11">
        <v>11370</v>
      </c>
      <c r="X487" s="41" t="s">
        <v>1336</v>
      </c>
      <c r="Y487" s="10">
        <v>41854</v>
      </c>
      <c r="Z487" s="10">
        <v>41878</v>
      </c>
      <c r="AA487" s="1"/>
      <c r="AB487" s="1"/>
      <c r="AC487" s="8">
        <v>0</v>
      </c>
      <c r="AD487" s="8"/>
      <c r="AE487" s="65"/>
      <c r="AF487" s="65">
        <v>0</v>
      </c>
      <c r="AG487" s="65"/>
      <c r="AH487" s="65"/>
      <c r="AI487" s="3"/>
      <c r="AJ487" s="3"/>
      <c r="AK487" s="3"/>
      <c r="AL487" s="3"/>
      <c r="AM487" s="3"/>
      <c r="AN487" s="3"/>
      <c r="AO487" s="5"/>
      <c r="AP487" s="36"/>
      <c r="AQ487" s="5"/>
      <c r="AR487" s="3"/>
      <c r="AS487" s="9"/>
      <c r="AT487" s="9"/>
      <c r="AU487" s="6"/>
      <c r="AV487" s="6"/>
      <c r="AW487" s="7"/>
      <c r="AX487" s="7"/>
      <c r="AY487" s="6"/>
      <c r="AZ487" s="7"/>
      <c r="BA487" s="7"/>
      <c r="BB487" s="7"/>
      <c r="BC487" s="7"/>
      <c r="BD487" s="9"/>
    </row>
    <row r="488" spans="1:56" ht="29.25" customHeight="1" x14ac:dyDescent="0.25">
      <c r="A488" s="164"/>
      <c r="B488" s="157"/>
      <c r="C488" s="32"/>
      <c r="D488" s="32"/>
      <c r="E488" s="32"/>
      <c r="F488" s="32"/>
      <c r="G488" s="32"/>
      <c r="H488" s="32"/>
      <c r="I488" s="32"/>
      <c r="J488" s="32"/>
      <c r="K488" s="64"/>
      <c r="L488" s="65"/>
      <c r="M488" s="32"/>
      <c r="N488" s="64"/>
      <c r="O488" s="64"/>
      <c r="P488" s="32"/>
      <c r="Q488" s="32"/>
      <c r="R488" s="32"/>
      <c r="S488" s="65"/>
      <c r="T488" s="32"/>
      <c r="U488" s="9" t="s">
        <v>532</v>
      </c>
      <c r="V488" s="10">
        <v>42062</v>
      </c>
      <c r="W488" s="11">
        <v>11512</v>
      </c>
      <c r="X488" s="41" t="s">
        <v>1336</v>
      </c>
      <c r="Y488" s="10"/>
      <c r="Z488" s="10"/>
      <c r="AA488" s="1"/>
      <c r="AB488" s="1"/>
      <c r="AC488" s="8"/>
      <c r="AD488" s="8"/>
      <c r="AE488" s="65"/>
      <c r="AF488" s="65"/>
      <c r="AG488" s="65"/>
      <c r="AH488" s="65"/>
      <c r="AI488" s="3"/>
      <c r="AJ488" s="3"/>
      <c r="AK488" s="3"/>
      <c r="AL488" s="3"/>
      <c r="AM488" s="3"/>
      <c r="AN488" s="3"/>
      <c r="AO488" s="5"/>
      <c r="AP488" s="36"/>
      <c r="AQ488" s="5"/>
      <c r="AR488" s="3"/>
      <c r="AS488" s="9"/>
      <c r="AT488" s="9"/>
      <c r="AU488" s="6">
        <v>42063</v>
      </c>
      <c r="AV488" s="6">
        <v>42242</v>
      </c>
      <c r="AW488" s="7"/>
      <c r="AX488" s="7"/>
      <c r="AY488" s="6"/>
      <c r="AZ488" s="7"/>
      <c r="BA488" s="7"/>
      <c r="BB488" s="7"/>
      <c r="BC488" s="7"/>
      <c r="BD488" s="9"/>
    </row>
    <row r="489" spans="1:56" ht="29.25" customHeight="1" x14ac:dyDescent="0.25">
      <c r="A489" s="164"/>
      <c r="B489" s="157"/>
      <c r="C489" s="32"/>
      <c r="D489" s="32"/>
      <c r="E489" s="32"/>
      <c r="F489" s="32"/>
      <c r="G489" s="32"/>
      <c r="H489" s="32"/>
      <c r="I489" s="32"/>
      <c r="J489" s="32"/>
      <c r="K489" s="64"/>
      <c r="L489" s="65"/>
      <c r="M489" s="32"/>
      <c r="N489" s="64"/>
      <c r="O489" s="64"/>
      <c r="P489" s="32"/>
      <c r="Q489" s="32"/>
      <c r="R489" s="32"/>
      <c r="S489" s="65"/>
      <c r="T489" s="32"/>
      <c r="U489" s="9" t="s">
        <v>820</v>
      </c>
      <c r="V489" s="10">
        <v>42236</v>
      </c>
      <c r="W489" s="11">
        <v>11625</v>
      </c>
      <c r="X489" s="41" t="s">
        <v>1337</v>
      </c>
      <c r="Y489" s="10">
        <v>42244</v>
      </c>
      <c r="Z489" s="10">
        <v>42543</v>
      </c>
      <c r="AA489" s="1"/>
      <c r="AB489" s="1"/>
      <c r="AC489" s="8"/>
      <c r="AD489" s="8">
        <v>117719.2</v>
      </c>
      <c r="AE489" s="65"/>
      <c r="AF489" s="65"/>
      <c r="AG489" s="65"/>
      <c r="AH489" s="65"/>
      <c r="AI489" s="3"/>
      <c r="AJ489" s="3"/>
      <c r="AK489" s="3"/>
      <c r="AL489" s="3"/>
      <c r="AM489" s="3"/>
      <c r="AN489" s="3"/>
      <c r="AO489" s="5"/>
      <c r="AP489" s="36"/>
      <c r="AQ489" s="5"/>
      <c r="AR489" s="3"/>
      <c r="AS489" s="9"/>
      <c r="AT489" s="9"/>
      <c r="AU489" s="6">
        <v>42243</v>
      </c>
      <c r="AV489" s="6">
        <v>42522</v>
      </c>
      <c r="AW489" s="7"/>
      <c r="AX489" s="7"/>
      <c r="AY489" s="6"/>
      <c r="AZ489" s="7"/>
      <c r="BA489" s="7"/>
      <c r="BB489" s="7"/>
      <c r="BC489" s="7"/>
      <c r="BD489" s="9"/>
    </row>
    <row r="490" spans="1:56" ht="29.25" customHeight="1" x14ac:dyDescent="0.25">
      <c r="A490" s="164"/>
      <c r="B490" s="157"/>
      <c r="C490" s="32"/>
      <c r="D490" s="32"/>
      <c r="E490" s="32"/>
      <c r="F490" s="32"/>
      <c r="G490" s="32"/>
      <c r="H490" s="32"/>
      <c r="I490" s="32"/>
      <c r="J490" s="32"/>
      <c r="K490" s="64"/>
      <c r="L490" s="65"/>
      <c r="M490" s="32"/>
      <c r="N490" s="64"/>
      <c r="O490" s="64"/>
      <c r="P490" s="32"/>
      <c r="Q490" s="32"/>
      <c r="R490" s="32"/>
      <c r="S490" s="65"/>
      <c r="T490" s="32"/>
      <c r="U490" s="9" t="s">
        <v>1538</v>
      </c>
      <c r="V490" s="10">
        <v>42522</v>
      </c>
      <c r="W490" s="11">
        <v>11843</v>
      </c>
      <c r="X490" s="41" t="s">
        <v>1337</v>
      </c>
      <c r="Y490" s="10">
        <v>42544</v>
      </c>
      <c r="Z490" s="10">
        <v>42843</v>
      </c>
      <c r="AA490" s="1"/>
      <c r="AB490" s="1"/>
      <c r="AC490" s="8"/>
      <c r="AD490" s="8"/>
      <c r="AE490" s="65"/>
      <c r="AF490" s="65"/>
      <c r="AG490" s="65"/>
      <c r="AH490" s="65"/>
      <c r="AI490" s="3"/>
      <c r="AJ490" s="3"/>
      <c r="AK490" s="3"/>
      <c r="AL490" s="3"/>
      <c r="AM490" s="3"/>
      <c r="AN490" s="3"/>
      <c r="AO490" s="5"/>
      <c r="AP490" s="36"/>
      <c r="AQ490" s="5"/>
      <c r="AR490" s="3"/>
      <c r="AS490" s="9"/>
      <c r="AT490" s="9"/>
      <c r="AU490" s="6">
        <v>42523</v>
      </c>
      <c r="AV490" s="6">
        <v>42822</v>
      </c>
      <c r="AW490" s="7"/>
      <c r="AX490" s="7"/>
      <c r="AY490" s="6"/>
      <c r="AZ490" s="7"/>
      <c r="BA490" s="7"/>
      <c r="BB490" s="7"/>
      <c r="BC490" s="7"/>
      <c r="BD490" s="9"/>
    </row>
    <row r="491" spans="1:56" ht="29.25" customHeight="1" x14ac:dyDescent="0.25">
      <c r="A491" s="164" t="s">
        <v>1990</v>
      </c>
      <c r="B491" s="157" t="s">
        <v>105</v>
      </c>
      <c r="C491" s="32" t="s">
        <v>106</v>
      </c>
      <c r="D491" s="32" t="s">
        <v>106</v>
      </c>
      <c r="E491" s="32" t="s">
        <v>287</v>
      </c>
      <c r="F491" s="32" t="s">
        <v>107</v>
      </c>
      <c r="G491" s="32">
        <v>11058</v>
      </c>
      <c r="H491" s="63" t="s">
        <v>108</v>
      </c>
      <c r="I491" s="32" t="s">
        <v>109</v>
      </c>
      <c r="J491" s="32" t="s">
        <v>447</v>
      </c>
      <c r="K491" s="64">
        <v>41470</v>
      </c>
      <c r="L491" s="65">
        <v>1548474.98</v>
      </c>
      <c r="M491" s="32">
        <v>11091</v>
      </c>
      <c r="N491" s="64">
        <v>41469</v>
      </c>
      <c r="O491" s="64">
        <v>41859</v>
      </c>
      <c r="P491" s="32">
        <v>6</v>
      </c>
      <c r="Q491" s="32" t="s">
        <v>427</v>
      </c>
      <c r="R491" s="32" t="s">
        <v>397</v>
      </c>
      <c r="S491" s="65">
        <v>61876.15</v>
      </c>
      <c r="T491" s="32">
        <v>44905100</v>
      </c>
      <c r="U491" s="5"/>
      <c r="V491" s="10"/>
      <c r="W491" s="11"/>
      <c r="X491" s="9"/>
      <c r="Y491" s="38"/>
      <c r="Z491" s="38"/>
      <c r="AA491" s="1">
        <v>0</v>
      </c>
      <c r="AB491" s="1">
        <f>AD491/L491</f>
        <v>9.3008464366663518E-2</v>
      </c>
      <c r="AC491" s="8">
        <f>SUM(AC492:AC499)</f>
        <v>114818.07</v>
      </c>
      <c r="AD491" s="8">
        <f>SUM(AD492:AD499)</f>
        <v>144021.28</v>
      </c>
      <c r="AE491" s="65">
        <f>L491-AD491+AC491</f>
        <v>1519271.77</v>
      </c>
      <c r="AF491" s="65">
        <v>158800.66</v>
      </c>
      <c r="AG491" s="65">
        <v>17898.150000000001</v>
      </c>
      <c r="AH491" s="65">
        <f t="shared" si="64"/>
        <v>176698.81</v>
      </c>
      <c r="AI491" s="3"/>
      <c r="AJ491" s="3"/>
      <c r="AK491" s="3"/>
      <c r="AL491" s="3"/>
      <c r="AM491" s="3"/>
      <c r="AN491" s="3"/>
      <c r="AO491" s="5"/>
      <c r="AP491" s="36"/>
      <c r="AQ491" s="5"/>
      <c r="AR491" s="3"/>
      <c r="AS491" s="9" t="s">
        <v>614</v>
      </c>
      <c r="AT491" s="9" t="s">
        <v>615</v>
      </c>
      <c r="AU491" s="6">
        <v>41613</v>
      </c>
      <c r="AV491" s="6">
        <v>41912</v>
      </c>
      <c r="AW491" s="7"/>
      <c r="AX491" s="7"/>
      <c r="AY491" s="6">
        <v>41613</v>
      </c>
      <c r="AZ491" s="7"/>
      <c r="BA491" s="7" t="s">
        <v>388</v>
      </c>
      <c r="BB491" s="7"/>
      <c r="BC491" s="7"/>
      <c r="BD491" s="9"/>
    </row>
    <row r="492" spans="1:56" ht="29.25" customHeight="1" x14ac:dyDescent="0.25">
      <c r="A492" s="164"/>
      <c r="B492" s="157"/>
      <c r="C492" s="32"/>
      <c r="D492" s="32"/>
      <c r="E492" s="32"/>
      <c r="F492" s="32"/>
      <c r="G492" s="32"/>
      <c r="H492" s="63"/>
      <c r="I492" s="32"/>
      <c r="J492" s="32"/>
      <c r="K492" s="64"/>
      <c r="L492" s="65"/>
      <c r="M492" s="32"/>
      <c r="N492" s="64"/>
      <c r="O492" s="64"/>
      <c r="P492" s="32"/>
      <c r="Q492" s="32"/>
      <c r="R492" s="32"/>
      <c r="S492" s="65"/>
      <c r="T492" s="32"/>
      <c r="U492" s="5" t="s">
        <v>220</v>
      </c>
      <c r="V492" s="10">
        <v>41556</v>
      </c>
      <c r="W492" s="11">
        <v>11153</v>
      </c>
      <c r="X492" s="5" t="s">
        <v>1306</v>
      </c>
      <c r="Y492" s="38"/>
      <c r="Z492" s="38"/>
      <c r="AA492" s="1"/>
      <c r="AB492" s="1"/>
      <c r="AC492" s="8"/>
      <c r="AD492" s="8">
        <v>1286.3699999999999</v>
      </c>
      <c r="AE492" s="65"/>
      <c r="AF492" s="65">
        <v>0</v>
      </c>
      <c r="AG492" s="65"/>
      <c r="AH492" s="65">
        <f t="shared" ref="AH492:AH622" si="65">AF492+AG492</f>
        <v>0</v>
      </c>
      <c r="AI492" s="3"/>
      <c r="AJ492" s="3"/>
      <c r="AK492" s="3"/>
      <c r="AL492" s="3"/>
      <c r="AM492" s="3"/>
      <c r="AN492" s="3"/>
      <c r="AO492" s="5"/>
      <c r="AP492" s="36"/>
      <c r="AQ492" s="5"/>
      <c r="AR492" s="3"/>
      <c r="AS492" s="9"/>
      <c r="AT492" s="9"/>
      <c r="AU492" s="6"/>
      <c r="AV492" s="6"/>
      <c r="AW492" s="7"/>
      <c r="AX492" s="7"/>
      <c r="AY492" s="6"/>
      <c r="AZ492" s="7"/>
      <c r="BA492" s="7"/>
      <c r="BB492" s="7"/>
      <c r="BC492" s="7"/>
      <c r="BD492" s="9"/>
    </row>
    <row r="493" spans="1:56" ht="29.25" customHeight="1" x14ac:dyDescent="0.25">
      <c r="A493" s="164"/>
      <c r="B493" s="157"/>
      <c r="C493" s="32"/>
      <c r="D493" s="32"/>
      <c r="E493" s="32"/>
      <c r="F493" s="32"/>
      <c r="G493" s="32"/>
      <c r="H493" s="63"/>
      <c r="I493" s="32"/>
      <c r="J493" s="32"/>
      <c r="K493" s="64"/>
      <c r="L493" s="65"/>
      <c r="M493" s="32"/>
      <c r="N493" s="64"/>
      <c r="O493" s="64"/>
      <c r="P493" s="32"/>
      <c r="Q493" s="32"/>
      <c r="R493" s="32"/>
      <c r="S493" s="65"/>
      <c r="T493" s="32"/>
      <c r="U493" s="5" t="s">
        <v>268</v>
      </c>
      <c r="V493" s="10">
        <v>41607</v>
      </c>
      <c r="W493" s="11">
        <v>11192</v>
      </c>
      <c r="X493" s="5" t="s">
        <v>1306</v>
      </c>
      <c r="Y493" s="38"/>
      <c r="Z493" s="38"/>
      <c r="AA493" s="1"/>
      <c r="AB493" s="1"/>
      <c r="AC493" s="8"/>
      <c r="AD493" s="8">
        <v>15947.89</v>
      </c>
      <c r="AE493" s="65"/>
      <c r="AF493" s="65">
        <v>0</v>
      </c>
      <c r="AG493" s="65"/>
      <c r="AH493" s="65">
        <f t="shared" si="65"/>
        <v>0</v>
      </c>
      <c r="AI493" s="3"/>
      <c r="AJ493" s="3"/>
      <c r="AK493" s="3"/>
      <c r="AL493" s="3"/>
      <c r="AM493" s="3"/>
      <c r="AN493" s="3"/>
      <c r="AO493" s="5"/>
      <c r="AP493" s="36"/>
      <c r="AQ493" s="5"/>
      <c r="AR493" s="3"/>
      <c r="AS493" s="9"/>
      <c r="AT493" s="9"/>
      <c r="AU493" s="6"/>
      <c r="AV493" s="6"/>
      <c r="AW493" s="7"/>
      <c r="AX493" s="7"/>
      <c r="AY493" s="6"/>
      <c r="AZ493" s="7"/>
      <c r="BA493" s="7"/>
      <c r="BB493" s="7"/>
      <c r="BC493" s="7"/>
      <c r="BD493" s="9"/>
    </row>
    <row r="494" spans="1:56" ht="29.25" customHeight="1" x14ac:dyDescent="0.25">
      <c r="A494" s="164"/>
      <c r="B494" s="157"/>
      <c r="C494" s="32"/>
      <c r="D494" s="32"/>
      <c r="E494" s="32"/>
      <c r="F494" s="32"/>
      <c r="G494" s="32"/>
      <c r="H494" s="63"/>
      <c r="I494" s="32"/>
      <c r="J494" s="32"/>
      <c r="K494" s="64"/>
      <c r="L494" s="65"/>
      <c r="M494" s="32"/>
      <c r="N494" s="64"/>
      <c r="O494" s="64"/>
      <c r="P494" s="32"/>
      <c r="Q494" s="32"/>
      <c r="R494" s="32"/>
      <c r="S494" s="65"/>
      <c r="T494" s="32"/>
      <c r="U494" s="5" t="s">
        <v>622</v>
      </c>
      <c r="V494" s="10">
        <v>41908</v>
      </c>
      <c r="W494" s="11">
        <v>11408</v>
      </c>
      <c r="X494" s="5" t="s">
        <v>1323</v>
      </c>
      <c r="Y494" s="6">
        <v>41913</v>
      </c>
      <c r="Z494" s="6">
        <v>42002</v>
      </c>
      <c r="AA494" s="1"/>
      <c r="AB494" s="1"/>
      <c r="AC494" s="8"/>
      <c r="AD494" s="8"/>
      <c r="AE494" s="65"/>
      <c r="AF494" s="65"/>
      <c r="AG494" s="65"/>
      <c r="AH494" s="65"/>
      <c r="AI494" s="3"/>
      <c r="AJ494" s="3"/>
      <c r="AK494" s="3"/>
      <c r="AL494" s="3"/>
      <c r="AM494" s="3"/>
      <c r="AN494" s="3"/>
      <c r="AO494" s="5"/>
      <c r="AP494" s="36"/>
      <c r="AQ494" s="5"/>
      <c r="AR494" s="3"/>
      <c r="AS494" s="9"/>
      <c r="AT494" s="9"/>
      <c r="AU494" s="6">
        <v>41913</v>
      </c>
      <c r="AV494" s="6">
        <v>42002</v>
      </c>
      <c r="AW494" s="7"/>
      <c r="AX494" s="7"/>
      <c r="AY494" s="6"/>
      <c r="AZ494" s="7"/>
      <c r="BA494" s="7"/>
      <c r="BB494" s="7"/>
      <c r="BC494" s="7"/>
      <c r="BD494" s="9"/>
    </row>
    <row r="495" spans="1:56" ht="29.25" customHeight="1" x14ac:dyDescent="0.25">
      <c r="A495" s="164"/>
      <c r="B495" s="157"/>
      <c r="C495" s="32"/>
      <c r="D495" s="32"/>
      <c r="E495" s="32"/>
      <c r="F495" s="32"/>
      <c r="G495" s="32"/>
      <c r="H495" s="63"/>
      <c r="I495" s="32"/>
      <c r="J495" s="32"/>
      <c r="K495" s="64"/>
      <c r="L495" s="65"/>
      <c r="M495" s="32"/>
      <c r="N495" s="64"/>
      <c r="O495" s="64"/>
      <c r="P495" s="32"/>
      <c r="Q495" s="32"/>
      <c r="R495" s="32"/>
      <c r="S495" s="65"/>
      <c r="T495" s="32"/>
      <c r="U495" s="5" t="s">
        <v>269</v>
      </c>
      <c r="V495" s="10">
        <v>41912</v>
      </c>
      <c r="W495" s="11">
        <v>11405</v>
      </c>
      <c r="X495" s="5" t="s">
        <v>1305</v>
      </c>
      <c r="Y495" s="38"/>
      <c r="Z495" s="38"/>
      <c r="AA495" s="1"/>
      <c r="AB495" s="1"/>
      <c r="AC495" s="8"/>
      <c r="AD495" s="8">
        <v>126787.02</v>
      </c>
      <c r="AE495" s="65"/>
      <c r="AF495" s="65"/>
      <c r="AG495" s="65"/>
      <c r="AH495" s="65"/>
      <c r="AI495" s="3"/>
      <c r="AJ495" s="3"/>
      <c r="AK495" s="3"/>
      <c r="AL495" s="3"/>
      <c r="AM495" s="3"/>
      <c r="AN495" s="3"/>
      <c r="AO495" s="5"/>
      <c r="AP495" s="36"/>
      <c r="AQ495" s="5"/>
      <c r="AR495" s="3"/>
      <c r="AS495" s="9"/>
      <c r="AT495" s="9"/>
      <c r="AU495" s="6"/>
      <c r="AV495" s="6"/>
      <c r="AW495" s="7"/>
      <c r="AX495" s="7"/>
      <c r="AY495" s="6"/>
      <c r="AZ495" s="7"/>
      <c r="BA495" s="7"/>
      <c r="BB495" s="7"/>
      <c r="BC495" s="7"/>
      <c r="BD495" s="9"/>
    </row>
    <row r="496" spans="1:56" ht="29.25" customHeight="1" x14ac:dyDescent="0.25">
      <c r="A496" s="164"/>
      <c r="B496" s="157"/>
      <c r="C496" s="32"/>
      <c r="D496" s="32"/>
      <c r="E496" s="32"/>
      <c r="F496" s="32"/>
      <c r="G496" s="32"/>
      <c r="H496" s="63"/>
      <c r="I496" s="32"/>
      <c r="J496" s="32"/>
      <c r="K496" s="64"/>
      <c r="L496" s="65"/>
      <c r="M496" s="32"/>
      <c r="N496" s="64"/>
      <c r="O496" s="64"/>
      <c r="P496" s="32"/>
      <c r="Q496" s="32"/>
      <c r="R496" s="32"/>
      <c r="S496" s="65"/>
      <c r="T496" s="32"/>
      <c r="U496" s="5" t="s">
        <v>623</v>
      </c>
      <c r="V496" s="10">
        <v>41969</v>
      </c>
      <c r="W496" s="11">
        <v>11405</v>
      </c>
      <c r="X496" s="5" t="s">
        <v>1293</v>
      </c>
      <c r="Y496" s="38">
        <v>42003</v>
      </c>
      <c r="Z496" s="38">
        <v>42062</v>
      </c>
      <c r="AA496" s="1"/>
      <c r="AB496" s="1"/>
      <c r="AC496" s="8"/>
      <c r="AD496" s="8"/>
      <c r="AE496" s="65"/>
      <c r="AF496" s="65">
        <v>0</v>
      </c>
      <c r="AG496" s="65"/>
      <c r="AH496" s="65">
        <f t="shared" si="65"/>
        <v>0</v>
      </c>
      <c r="AI496" s="3"/>
      <c r="AJ496" s="3"/>
      <c r="AK496" s="3"/>
      <c r="AL496" s="3"/>
      <c r="AM496" s="3"/>
      <c r="AN496" s="3"/>
      <c r="AO496" s="5"/>
      <c r="AP496" s="36"/>
      <c r="AQ496" s="5"/>
      <c r="AR496" s="3"/>
      <c r="AS496" s="9"/>
      <c r="AT496" s="9"/>
      <c r="AU496" s="6">
        <v>42003</v>
      </c>
      <c r="AV496" s="6">
        <v>42062</v>
      </c>
      <c r="AW496" s="7"/>
      <c r="AX496" s="7"/>
      <c r="AY496" s="6"/>
      <c r="AZ496" s="7"/>
      <c r="BA496" s="7"/>
      <c r="BB496" s="7"/>
      <c r="BC496" s="7"/>
      <c r="BD496" s="9" t="s">
        <v>1590</v>
      </c>
    </row>
    <row r="497" spans="1:56" ht="29.25" customHeight="1" x14ac:dyDescent="0.25">
      <c r="A497" s="164"/>
      <c r="B497" s="157"/>
      <c r="C497" s="32"/>
      <c r="D497" s="32"/>
      <c r="E497" s="32"/>
      <c r="F497" s="32"/>
      <c r="G497" s="32"/>
      <c r="H497" s="63"/>
      <c r="I497" s="32"/>
      <c r="J497" s="32"/>
      <c r="K497" s="64"/>
      <c r="L497" s="65"/>
      <c r="M497" s="32"/>
      <c r="N497" s="64"/>
      <c r="O497" s="64"/>
      <c r="P497" s="32"/>
      <c r="Q497" s="32"/>
      <c r="R497" s="32"/>
      <c r="S497" s="65"/>
      <c r="T497" s="32"/>
      <c r="U497" s="5" t="s">
        <v>678</v>
      </c>
      <c r="V497" s="10">
        <v>42062</v>
      </c>
      <c r="W497" s="11">
        <v>11550</v>
      </c>
      <c r="X497" s="5" t="s">
        <v>1293</v>
      </c>
      <c r="Y497" s="38">
        <v>42063</v>
      </c>
      <c r="Z497" s="38">
        <v>42362</v>
      </c>
      <c r="AA497" s="1"/>
      <c r="AB497" s="1"/>
      <c r="AC497" s="8"/>
      <c r="AD497" s="8"/>
      <c r="AE497" s="65"/>
      <c r="AF497" s="65"/>
      <c r="AG497" s="65"/>
      <c r="AH497" s="65"/>
      <c r="AI497" s="3"/>
      <c r="AJ497" s="3"/>
      <c r="AK497" s="3"/>
      <c r="AL497" s="3"/>
      <c r="AM497" s="3"/>
      <c r="AN497" s="3"/>
      <c r="AO497" s="5"/>
      <c r="AP497" s="36"/>
      <c r="AQ497" s="5"/>
      <c r="AR497" s="3"/>
      <c r="AS497" s="9"/>
      <c r="AT497" s="9"/>
      <c r="AU497" s="6">
        <v>42063</v>
      </c>
      <c r="AV497" s="6">
        <v>42362</v>
      </c>
      <c r="AW497" s="7"/>
      <c r="AX497" s="7"/>
      <c r="AY497" s="6"/>
      <c r="AZ497" s="7"/>
      <c r="BA497" s="7"/>
      <c r="BB497" s="7"/>
      <c r="BC497" s="7"/>
      <c r="BD497" s="9"/>
    </row>
    <row r="498" spans="1:56" ht="29.25" customHeight="1" x14ac:dyDescent="0.25">
      <c r="A498" s="164"/>
      <c r="B498" s="157"/>
      <c r="C498" s="32"/>
      <c r="D498" s="32"/>
      <c r="E498" s="32"/>
      <c r="F498" s="32"/>
      <c r="G498" s="32"/>
      <c r="H498" s="63"/>
      <c r="I498" s="32"/>
      <c r="J498" s="32"/>
      <c r="K498" s="64"/>
      <c r="L498" s="65"/>
      <c r="M498" s="32"/>
      <c r="N498" s="64"/>
      <c r="O498" s="64"/>
      <c r="P498" s="32"/>
      <c r="Q498" s="32"/>
      <c r="R498" s="32"/>
      <c r="S498" s="65"/>
      <c r="T498" s="32"/>
      <c r="U498" s="5" t="s">
        <v>1052</v>
      </c>
      <c r="V498" s="10">
        <v>42361</v>
      </c>
      <c r="W498" s="11">
        <v>11764</v>
      </c>
      <c r="X498" s="5" t="s">
        <v>1187</v>
      </c>
      <c r="Y498" s="38">
        <v>42363</v>
      </c>
      <c r="Z498" s="38">
        <v>42542</v>
      </c>
      <c r="AA498" s="1"/>
      <c r="AB498" s="1"/>
      <c r="AC498" s="8"/>
      <c r="AD498" s="8"/>
      <c r="AE498" s="65"/>
      <c r="AF498" s="65"/>
      <c r="AG498" s="65"/>
      <c r="AH498" s="65"/>
      <c r="AI498" s="3"/>
      <c r="AJ498" s="3"/>
      <c r="AK498" s="3"/>
      <c r="AL498" s="3"/>
      <c r="AM498" s="3"/>
      <c r="AN498" s="3"/>
      <c r="AO498" s="5"/>
      <c r="AP498" s="36"/>
      <c r="AQ498" s="5"/>
      <c r="AR498" s="3"/>
      <c r="AS498" s="9"/>
      <c r="AT498" s="9"/>
      <c r="AU498" s="38">
        <v>42363</v>
      </c>
      <c r="AV498" s="38">
        <v>42542</v>
      </c>
      <c r="AW498" s="7"/>
      <c r="AX498" s="7"/>
      <c r="AY498" s="6"/>
      <c r="AZ498" s="7"/>
      <c r="BA498" s="7"/>
      <c r="BB498" s="7"/>
      <c r="BC498" s="7"/>
      <c r="BD498" s="9"/>
    </row>
    <row r="499" spans="1:56" ht="29.25" customHeight="1" x14ac:dyDescent="0.25">
      <c r="A499" s="164"/>
      <c r="B499" s="157"/>
      <c r="C499" s="32"/>
      <c r="D499" s="32"/>
      <c r="E499" s="32"/>
      <c r="F499" s="32"/>
      <c r="G499" s="32"/>
      <c r="H499" s="63"/>
      <c r="I499" s="32"/>
      <c r="J499" s="32"/>
      <c r="K499" s="64"/>
      <c r="L499" s="65"/>
      <c r="M499" s="32"/>
      <c r="N499" s="64"/>
      <c r="O499" s="64"/>
      <c r="P499" s="32"/>
      <c r="Q499" s="32"/>
      <c r="R499" s="32"/>
      <c r="S499" s="65"/>
      <c r="T499" s="32"/>
      <c r="U499" s="5" t="s">
        <v>1053</v>
      </c>
      <c r="V499" s="10">
        <v>42422</v>
      </c>
      <c r="W499" s="11">
        <v>11748</v>
      </c>
      <c r="X499" s="41" t="s">
        <v>1204</v>
      </c>
      <c r="Y499" s="38"/>
      <c r="Z499" s="38"/>
      <c r="AA499" s="1"/>
      <c r="AB499" s="1"/>
      <c r="AC499" s="8">
        <v>114818.07</v>
      </c>
      <c r="AD499" s="8"/>
      <c r="AE499" s="65"/>
      <c r="AF499" s="65"/>
      <c r="AG499" s="65"/>
      <c r="AH499" s="65"/>
      <c r="AI499" s="3"/>
      <c r="AJ499" s="3"/>
      <c r="AK499" s="3"/>
      <c r="AL499" s="3"/>
      <c r="AM499" s="3"/>
      <c r="AN499" s="3"/>
      <c r="AO499" s="5"/>
      <c r="AP499" s="36"/>
      <c r="AQ499" s="5"/>
      <c r="AR499" s="3"/>
      <c r="AS499" s="9"/>
      <c r="AT499" s="9"/>
      <c r="AU499" s="6"/>
      <c r="AV499" s="6"/>
      <c r="AW499" s="7"/>
      <c r="AX499" s="7"/>
      <c r="AY499" s="6"/>
      <c r="AZ499" s="7"/>
      <c r="BA499" s="7"/>
      <c r="BB499" s="7"/>
      <c r="BC499" s="7"/>
      <c r="BD499" s="9"/>
    </row>
    <row r="500" spans="1:56" ht="29.25" customHeight="1" x14ac:dyDescent="0.25">
      <c r="A500" s="164" t="s">
        <v>1991</v>
      </c>
      <c r="B500" s="157" t="s">
        <v>110</v>
      </c>
      <c r="C500" s="32" t="s">
        <v>111</v>
      </c>
      <c r="D500" s="32" t="s">
        <v>111</v>
      </c>
      <c r="E500" s="32" t="s">
        <v>287</v>
      </c>
      <c r="F500" s="32" t="s">
        <v>112</v>
      </c>
      <c r="G500" s="32">
        <v>11061</v>
      </c>
      <c r="H500" s="63" t="s">
        <v>113</v>
      </c>
      <c r="I500" s="32" t="s">
        <v>21</v>
      </c>
      <c r="J500" s="32" t="s">
        <v>398</v>
      </c>
      <c r="K500" s="64">
        <v>41470</v>
      </c>
      <c r="L500" s="65">
        <v>1337974.24</v>
      </c>
      <c r="M500" s="32">
        <v>11091</v>
      </c>
      <c r="N500" s="64">
        <v>41486</v>
      </c>
      <c r="O500" s="64">
        <v>41876</v>
      </c>
      <c r="P500" s="32" t="s">
        <v>96</v>
      </c>
      <c r="Q500" s="32" t="s">
        <v>427</v>
      </c>
      <c r="R500" s="32" t="s">
        <v>397</v>
      </c>
      <c r="S500" s="65">
        <v>195156.18</v>
      </c>
      <c r="T500" s="32">
        <v>44905100</v>
      </c>
      <c r="U500" s="9"/>
      <c r="V500" s="10"/>
      <c r="W500" s="11"/>
      <c r="X500" s="9"/>
      <c r="Y500" s="10"/>
      <c r="Z500" s="10"/>
      <c r="AA500" s="1">
        <v>0</v>
      </c>
      <c r="AB500" s="1">
        <v>0</v>
      </c>
      <c r="AC500" s="8">
        <f>SUM(AC501:AC504)</f>
        <v>0</v>
      </c>
      <c r="AD500" s="8">
        <f>SUM(AD501:AD505)</f>
        <v>0</v>
      </c>
      <c r="AE500" s="65">
        <f>L500-AD500+AC500</f>
        <v>1337974.24</v>
      </c>
      <c r="AF500" s="65">
        <v>1147707.6700000002</v>
      </c>
      <c r="AG500" s="65">
        <v>65000</v>
      </c>
      <c r="AH500" s="65">
        <f t="shared" si="65"/>
        <v>1212707.6700000002</v>
      </c>
      <c r="AI500" s="3"/>
      <c r="AJ500" s="3"/>
      <c r="AK500" s="3"/>
      <c r="AL500" s="3"/>
      <c r="AM500" s="3"/>
      <c r="AN500" s="3"/>
      <c r="AO500" s="5"/>
      <c r="AP500" s="36"/>
      <c r="AQ500" s="5"/>
      <c r="AR500" s="3"/>
      <c r="AS500" s="9" t="s">
        <v>614</v>
      </c>
      <c r="AT500" s="9" t="s">
        <v>615</v>
      </c>
      <c r="AU500" s="6">
        <v>41487</v>
      </c>
      <c r="AV500" s="6">
        <v>41786</v>
      </c>
      <c r="AW500" s="7"/>
      <c r="AX500" s="7"/>
      <c r="AY500" s="6">
        <v>41487</v>
      </c>
      <c r="AZ500" s="7"/>
      <c r="BA500" s="7" t="s">
        <v>388</v>
      </c>
      <c r="BB500" s="7"/>
      <c r="BC500" s="7"/>
      <c r="BD500" s="9"/>
    </row>
    <row r="501" spans="1:56" ht="29.25" customHeight="1" x14ac:dyDescent="0.25">
      <c r="A501" s="164"/>
      <c r="B501" s="157"/>
      <c r="C501" s="32"/>
      <c r="D501" s="32"/>
      <c r="E501" s="32"/>
      <c r="F501" s="32"/>
      <c r="G501" s="32"/>
      <c r="H501" s="63"/>
      <c r="I501" s="32"/>
      <c r="J501" s="32"/>
      <c r="K501" s="64"/>
      <c r="L501" s="65"/>
      <c r="M501" s="32"/>
      <c r="N501" s="64"/>
      <c r="O501" s="64"/>
      <c r="P501" s="32"/>
      <c r="Q501" s="32"/>
      <c r="R501" s="32"/>
      <c r="S501" s="65"/>
      <c r="T501" s="32"/>
      <c r="U501" s="9" t="s">
        <v>531</v>
      </c>
      <c r="V501" s="10">
        <v>41787</v>
      </c>
      <c r="W501" s="11">
        <v>11354</v>
      </c>
      <c r="X501" s="45" t="s">
        <v>1332</v>
      </c>
      <c r="Y501" s="10"/>
      <c r="Z501" s="10"/>
      <c r="AA501" s="1"/>
      <c r="AB501" s="1"/>
      <c r="AC501" s="8"/>
      <c r="AD501" s="8"/>
      <c r="AE501" s="65"/>
      <c r="AF501" s="65"/>
      <c r="AG501" s="65"/>
      <c r="AH501" s="65"/>
      <c r="AI501" s="3"/>
      <c r="AJ501" s="3"/>
      <c r="AK501" s="3"/>
      <c r="AL501" s="3"/>
      <c r="AM501" s="3"/>
      <c r="AN501" s="3"/>
      <c r="AO501" s="5"/>
      <c r="AP501" s="36"/>
      <c r="AQ501" s="5"/>
      <c r="AR501" s="3"/>
      <c r="AS501" s="9"/>
      <c r="AT501" s="9"/>
      <c r="AU501" s="6">
        <v>41788</v>
      </c>
      <c r="AV501" s="6">
        <v>41986</v>
      </c>
      <c r="AW501" s="7"/>
      <c r="AX501" s="7"/>
      <c r="AY501" s="6"/>
      <c r="AZ501" s="7"/>
      <c r="BA501" s="7"/>
      <c r="BB501" s="7"/>
      <c r="BC501" s="7"/>
      <c r="BD501" s="9"/>
    </row>
    <row r="502" spans="1:56" ht="29.25" customHeight="1" x14ac:dyDescent="0.25">
      <c r="A502" s="164"/>
      <c r="B502" s="157"/>
      <c r="C502" s="32"/>
      <c r="D502" s="32"/>
      <c r="E502" s="32"/>
      <c r="F502" s="32"/>
      <c r="G502" s="32"/>
      <c r="H502" s="63"/>
      <c r="I502" s="32"/>
      <c r="J502" s="32"/>
      <c r="K502" s="64"/>
      <c r="L502" s="65"/>
      <c r="M502" s="32"/>
      <c r="N502" s="64"/>
      <c r="O502" s="64"/>
      <c r="P502" s="32"/>
      <c r="Q502" s="32"/>
      <c r="R502" s="32"/>
      <c r="S502" s="65"/>
      <c r="T502" s="32"/>
      <c r="U502" s="9" t="s">
        <v>270</v>
      </c>
      <c r="V502" s="10">
        <v>41872</v>
      </c>
      <c r="W502" s="11">
        <v>11381</v>
      </c>
      <c r="X502" s="45" t="s">
        <v>1332</v>
      </c>
      <c r="Y502" s="10">
        <v>41877</v>
      </c>
      <c r="Z502" s="10">
        <v>42076</v>
      </c>
      <c r="AA502" s="1"/>
      <c r="AB502" s="1"/>
      <c r="AC502" s="8">
        <v>0</v>
      </c>
      <c r="AD502" s="8"/>
      <c r="AE502" s="65"/>
      <c r="AF502" s="65">
        <v>0</v>
      </c>
      <c r="AG502" s="65"/>
      <c r="AH502" s="65">
        <f t="shared" si="65"/>
        <v>0</v>
      </c>
      <c r="AI502" s="3"/>
      <c r="AJ502" s="3"/>
      <c r="AK502" s="3"/>
      <c r="AL502" s="3"/>
      <c r="AM502" s="3"/>
      <c r="AN502" s="3"/>
      <c r="AO502" s="5"/>
      <c r="AP502" s="36"/>
      <c r="AQ502" s="5"/>
      <c r="AR502" s="3"/>
      <c r="AS502" s="9"/>
      <c r="AT502" s="9"/>
      <c r="AU502" s="6"/>
      <c r="AV502" s="6"/>
      <c r="AW502" s="7"/>
      <c r="AX502" s="7"/>
      <c r="AY502" s="6"/>
      <c r="AZ502" s="7"/>
      <c r="BA502" s="7"/>
      <c r="BB502" s="7"/>
      <c r="BC502" s="7"/>
      <c r="BD502" s="9"/>
    </row>
    <row r="503" spans="1:56" ht="29.25" customHeight="1" x14ac:dyDescent="0.25">
      <c r="A503" s="164"/>
      <c r="B503" s="157"/>
      <c r="C503" s="32"/>
      <c r="D503" s="32"/>
      <c r="E503" s="32"/>
      <c r="F503" s="32"/>
      <c r="G503" s="32"/>
      <c r="H503" s="63"/>
      <c r="I503" s="32"/>
      <c r="J503" s="32"/>
      <c r="K503" s="64"/>
      <c r="L503" s="65"/>
      <c r="M503" s="32"/>
      <c r="N503" s="64"/>
      <c r="O503" s="64"/>
      <c r="P503" s="32"/>
      <c r="Q503" s="32"/>
      <c r="R503" s="32"/>
      <c r="S503" s="65"/>
      <c r="T503" s="32"/>
      <c r="U503" s="9" t="s">
        <v>530</v>
      </c>
      <c r="V503" s="10">
        <v>41985</v>
      </c>
      <c r="W503" s="11">
        <v>11485</v>
      </c>
      <c r="X503" s="45" t="s">
        <v>1332</v>
      </c>
      <c r="Y503" s="10"/>
      <c r="Z503" s="10"/>
      <c r="AA503" s="1"/>
      <c r="AB503" s="1"/>
      <c r="AC503" s="8"/>
      <c r="AD503" s="8"/>
      <c r="AE503" s="65"/>
      <c r="AF503" s="65"/>
      <c r="AG503" s="65"/>
      <c r="AH503" s="65"/>
      <c r="AI503" s="3"/>
      <c r="AJ503" s="3"/>
      <c r="AK503" s="3"/>
      <c r="AL503" s="3"/>
      <c r="AM503" s="3"/>
      <c r="AN503" s="3"/>
      <c r="AO503" s="5"/>
      <c r="AP503" s="36"/>
      <c r="AQ503" s="5"/>
      <c r="AR503" s="3"/>
      <c r="AS503" s="9" t="s">
        <v>614</v>
      </c>
      <c r="AT503" s="9" t="s">
        <v>615</v>
      </c>
      <c r="AU503" s="6">
        <v>41987</v>
      </c>
      <c r="AV503" s="6">
        <v>42076</v>
      </c>
      <c r="AW503" s="7"/>
      <c r="AX503" s="7"/>
      <c r="AY503" s="6"/>
      <c r="AZ503" s="7"/>
      <c r="BA503" s="7"/>
      <c r="BB503" s="7"/>
      <c r="BC503" s="7"/>
      <c r="BD503" s="9"/>
    </row>
    <row r="504" spans="1:56" ht="29.25" customHeight="1" x14ac:dyDescent="0.25">
      <c r="A504" s="164"/>
      <c r="B504" s="157"/>
      <c r="C504" s="32"/>
      <c r="D504" s="32"/>
      <c r="E504" s="32"/>
      <c r="F504" s="32"/>
      <c r="G504" s="32"/>
      <c r="H504" s="63"/>
      <c r="I504" s="32"/>
      <c r="J504" s="32"/>
      <c r="K504" s="64"/>
      <c r="L504" s="65"/>
      <c r="M504" s="32"/>
      <c r="N504" s="64"/>
      <c r="O504" s="64"/>
      <c r="P504" s="32"/>
      <c r="Q504" s="32"/>
      <c r="R504" s="32"/>
      <c r="S504" s="65"/>
      <c r="T504" s="32"/>
      <c r="U504" s="9" t="s">
        <v>672</v>
      </c>
      <c r="V504" s="10">
        <v>41711</v>
      </c>
      <c r="W504" s="11">
        <v>11560</v>
      </c>
      <c r="X504" s="45" t="s">
        <v>1332</v>
      </c>
      <c r="Y504" s="10">
        <v>42077</v>
      </c>
      <c r="Z504" s="10">
        <v>42276</v>
      </c>
      <c r="AA504" s="1"/>
      <c r="AB504" s="1"/>
      <c r="AC504" s="8"/>
      <c r="AD504" s="8"/>
      <c r="AE504" s="65"/>
      <c r="AF504" s="65"/>
      <c r="AG504" s="65"/>
      <c r="AH504" s="65"/>
      <c r="AI504" s="3"/>
      <c r="AJ504" s="3"/>
      <c r="AK504" s="3"/>
      <c r="AL504" s="3"/>
      <c r="AM504" s="3"/>
      <c r="AN504" s="3"/>
      <c r="AO504" s="5"/>
      <c r="AP504" s="36"/>
      <c r="AQ504" s="5"/>
      <c r="AR504" s="3"/>
      <c r="AS504" s="9" t="s">
        <v>614</v>
      </c>
      <c r="AT504" s="9" t="s">
        <v>615</v>
      </c>
      <c r="AU504" s="6">
        <v>42077</v>
      </c>
      <c r="AV504" s="6">
        <v>42276</v>
      </c>
      <c r="AW504" s="7"/>
      <c r="AX504" s="7"/>
      <c r="AY504" s="6"/>
      <c r="AZ504" s="7"/>
      <c r="BA504" s="7"/>
      <c r="BB504" s="7"/>
      <c r="BC504" s="7"/>
      <c r="BD504" s="9"/>
    </row>
    <row r="505" spans="1:56" ht="29.25" customHeight="1" x14ac:dyDescent="0.25">
      <c r="A505" s="164"/>
      <c r="B505" s="157"/>
      <c r="C505" s="32"/>
      <c r="D505" s="32"/>
      <c r="E505" s="32"/>
      <c r="F505" s="32"/>
      <c r="G505" s="32"/>
      <c r="H505" s="63"/>
      <c r="I505" s="32"/>
      <c r="J505" s="32"/>
      <c r="K505" s="64"/>
      <c r="L505" s="65"/>
      <c r="M505" s="32"/>
      <c r="N505" s="64"/>
      <c r="O505" s="64"/>
      <c r="P505" s="32"/>
      <c r="Q505" s="32"/>
      <c r="R505" s="32"/>
      <c r="S505" s="65"/>
      <c r="T505" s="32"/>
      <c r="U505" s="9" t="s">
        <v>1432</v>
      </c>
      <c r="V505" s="10">
        <v>41869</v>
      </c>
      <c r="W505" s="11"/>
      <c r="X505" s="9" t="s">
        <v>709</v>
      </c>
      <c r="Y505" s="10"/>
      <c r="Z505" s="10"/>
      <c r="AA505" s="1"/>
      <c r="AB505" s="1"/>
      <c r="AC505" s="8">
        <v>88599.06</v>
      </c>
      <c r="AD505" s="8"/>
      <c r="AE505" s="65"/>
      <c r="AF505" s="65"/>
      <c r="AG505" s="65"/>
      <c r="AH505" s="65"/>
      <c r="AI505" s="3"/>
      <c r="AJ505" s="3"/>
      <c r="AK505" s="3"/>
      <c r="AL505" s="3"/>
      <c r="AM505" s="3"/>
      <c r="AN505" s="3"/>
      <c r="AO505" s="5"/>
      <c r="AP505" s="36"/>
      <c r="AQ505" s="5"/>
      <c r="AR505" s="3"/>
      <c r="AS505" s="9"/>
      <c r="AT505" s="9"/>
      <c r="AU505" s="6"/>
      <c r="AV505" s="6"/>
      <c r="AW505" s="7"/>
      <c r="AX505" s="7"/>
      <c r="AY505" s="6"/>
      <c r="AZ505" s="7"/>
      <c r="BA505" s="7"/>
      <c r="BB505" s="7"/>
      <c r="BC505" s="7"/>
      <c r="BD505" s="9"/>
    </row>
    <row r="506" spans="1:56" ht="29.25" customHeight="1" x14ac:dyDescent="0.25">
      <c r="A506" s="164"/>
      <c r="B506" s="157"/>
      <c r="C506" s="32"/>
      <c r="D506" s="32"/>
      <c r="E506" s="32"/>
      <c r="F506" s="32"/>
      <c r="G506" s="32"/>
      <c r="H506" s="63"/>
      <c r="I506" s="32"/>
      <c r="J506" s="32"/>
      <c r="K506" s="64"/>
      <c r="L506" s="65"/>
      <c r="M506" s="32"/>
      <c r="N506" s="64"/>
      <c r="O506" s="64"/>
      <c r="P506" s="32"/>
      <c r="Q506" s="32"/>
      <c r="R506" s="32"/>
      <c r="S506" s="65"/>
      <c r="T506" s="32"/>
      <c r="U506" s="9" t="s">
        <v>859</v>
      </c>
      <c r="V506" s="10">
        <v>42269</v>
      </c>
      <c r="W506" s="11">
        <v>11649</v>
      </c>
      <c r="X506" s="45" t="s">
        <v>1332</v>
      </c>
      <c r="Y506" s="10">
        <v>42277</v>
      </c>
      <c r="Z506" s="10">
        <v>42476</v>
      </c>
      <c r="AA506" s="1"/>
      <c r="AB506" s="1"/>
      <c r="AC506" s="8"/>
      <c r="AD506" s="8"/>
      <c r="AE506" s="65"/>
      <c r="AF506" s="65"/>
      <c r="AG506" s="65"/>
      <c r="AH506" s="65"/>
      <c r="AI506" s="3"/>
      <c r="AJ506" s="3"/>
      <c r="AK506" s="3"/>
      <c r="AL506" s="3"/>
      <c r="AM506" s="3"/>
      <c r="AN506" s="3"/>
      <c r="AO506" s="5"/>
      <c r="AP506" s="36"/>
      <c r="AQ506" s="5"/>
      <c r="AR506" s="3"/>
      <c r="AS506" s="9"/>
      <c r="AT506" s="9"/>
      <c r="AU506" s="6">
        <v>42277</v>
      </c>
      <c r="AV506" s="6">
        <v>42476</v>
      </c>
      <c r="AW506" s="7"/>
      <c r="AX506" s="7"/>
      <c r="AY506" s="6"/>
      <c r="AZ506" s="7"/>
      <c r="BA506" s="7"/>
      <c r="BB506" s="7"/>
      <c r="BC506" s="7"/>
      <c r="BD506" s="9"/>
    </row>
    <row r="507" spans="1:56" ht="29.25" customHeight="1" x14ac:dyDescent="0.25">
      <c r="A507" s="164"/>
      <c r="B507" s="157"/>
      <c r="C507" s="32"/>
      <c r="D507" s="32"/>
      <c r="E507" s="32"/>
      <c r="F507" s="32"/>
      <c r="G507" s="32"/>
      <c r="H507" s="63"/>
      <c r="I507" s="32"/>
      <c r="J507" s="32"/>
      <c r="K507" s="64"/>
      <c r="L507" s="65"/>
      <c r="M507" s="32"/>
      <c r="N507" s="64"/>
      <c r="O507" s="64"/>
      <c r="P507" s="32"/>
      <c r="Q507" s="32"/>
      <c r="R507" s="32"/>
      <c r="S507" s="65"/>
      <c r="T507" s="32"/>
      <c r="U507" s="9" t="s">
        <v>1402</v>
      </c>
      <c r="V507" s="10">
        <v>42474</v>
      </c>
      <c r="W507" s="11" t="s">
        <v>1420</v>
      </c>
      <c r="X507" s="45" t="s">
        <v>1332</v>
      </c>
      <c r="Y507" s="10">
        <v>42477</v>
      </c>
      <c r="Z507" s="10">
        <v>42685</v>
      </c>
      <c r="AA507" s="1"/>
      <c r="AB507" s="1"/>
      <c r="AC507" s="8"/>
      <c r="AD507" s="8"/>
      <c r="AE507" s="65"/>
      <c r="AF507" s="65"/>
      <c r="AG507" s="65"/>
      <c r="AH507" s="65"/>
      <c r="AI507" s="3"/>
      <c r="AJ507" s="3"/>
      <c r="AK507" s="3"/>
      <c r="AL507" s="3"/>
      <c r="AM507" s="3"/>
      <c r="AN507" s="3"/>
      <c r="AO507" s="5"/>
      <c r="AP507" s="36"/>
      <c r="AQ507" s="5"/>
      <c r="AR507" s="3"/>
      <c r="AS507" s="9"/>
      <c r="AT507" s="9"/>
      <c r="AU507" s="6">
        <v>42477</v>
      </c>
      <c r="AV507" s="6">
        <v>42683</v>
      </c>
      <c r="AW507" s="7"/>
      <c r="AX507" s="7"/>
      <c r="AY507" s="6"/>
      <c r="AZ507" s="7"/>
      <c r="BA507" s="7"/>
      <c r="BB507" s="7"/>
      <c r="BC507" s="7"/>
      <c r="BD507" s="9"/>
    </row>
    <row r="508" spans="1:56" ht="29.25" customHeight="1" x14ac:dyDescent="0.25">
      <c r="A508" s="164" t="s">
        <v>1992</v>
      </c>
      <c r="B508" s="157" t="s">
        <v>114</v>
      </c>
      <c r="C508" s="32" t="s">
        <v>115</v>
      </c>
      <c r="D508" s="32" t="s">
        <v>115</v>
      </c>
      <c r="E508" s="32" t="s">
        <v>287</v>
      </c>
      <c r="F508" s="32" t="s">
        <v>116</v>
      </c>
      <c r="G508" s="32">
        <v>11061</v>
      </c>
      <c r="H508" s="63" t="s">
        <v>117</v>
      </c>
      <c r="I508" s="32" t="s">
        <v>118</v>
      </c>
      <c r="J508" s="32" t="s">
        <v>402</v>
      </c>
      <c r="K508" s="64">
        <v>41474</v>
      </c>
      <c r="L508" s="65">
        <v>2377551.64</v>
      </c>
      <c r="M508" s="32">
        <v>11095</v>
      </c>
      <c r="N508" s="64">
        <v>41495</v>
      </c>
      <c r="O508" s="64">
        <v>42185</v>
      </c>
      <c r="P508" s="32" t="s">
        <v>19</v>
      </c>
      <c r="Q508" s="32" t="s">
        <v>452</v>
      </c>
      <c r="R508" s="32" t="s">
        <v>397</v>
      </c>
      <c r="S508" s="65">
        <v>162922.93</v>
      </c>
      <c r="T508" s="32">
        <v>44905100</v>
      </c>
      <c r="U508" s="5"/>
      <c r="V508" s="10"/>
      <c r="W508" s="11"/>
      <c r="X508" s="9"/>
      <c r="Y508" s="38"/>
      <c r="Z508" s="38"/>
      <c r="AA508" s="1">
        <f>AC508/L508</f>
        <v>0</v>
      </c>
      <c r="AB508" s="1">
        <v>0</v>
      </c>
      <c r="AC508" s="8">
        <f>SUM(AC509:AC510)</f>
        <v>0</v>
      </c>
      <c r="AD508" s="8">
        <f>SUM(AD509:AD511)</f>
        <v>0</v>
      </c>
      <c r="AE508" s="65">
        <f t="shared" ref="AE508:AE513" si="66">L508-AD508+AC508</f>
        <v>2377551.64</v>
      </c>
      <c r="AF508" s="65">
        <v>443358.3</v>
      </c>
      <c r="AG508" s="65">
        <v>337481.75</v>
      </c>
      <c r="AH508" s="65">
        <f t="shared" si="65"/>
        <v>780840.05</v>
      </c>
      <c r="AI508" s="3"/>
      <c r="AJ508" s="3"/>
      <c r="AK508" s="3"/>
      <c r="AL508" s="3"/>
      <c r="AM508" s="3"/>
      <c r="AN508" s="3"/>
      <c r="AO508" s="5"/>
      <c r="AP508" s="36"/>
      <c r="AQ508" s="5"/>
      <c r="AR508" s="3"/>
      <c r="AS508" s="9" t="s">
        <v>614</v>
      </c>
      <c r="AT508" s="9" t="s">
        <v>615</v>
      </c>
      <c r="AU508" s="6">
        <v>41495</v>
      </c>
      <c r="AV508" s="6">
        <v>41794</v>
      </c>
      <c r="AW508" s="7"/>
      <c r="AX508" s="7"/>
      <c r="AY508" s="6">
        <v>41495</v>
      </c>
      <c r="AZ508" s="7"/>
      <c r="BA508" s="7" t="s">
        <v>388</v>
      </c>
      <c r="BB508" s="7"/>
      <c r="BC508" s="7"/>
      <c r="BD508" s="9"/>
    </row>
    <row r="509" spans="1:56" ht="29.25" customHeight="1" x14ac:dyDescent="0.25">
      <c r="A509" s="164"/>
      <c r="B509" s="157"/>
      <c r="C509" s="32"/>
      <c r="D509" s="32"/>
      <c r="E509" s="32"/>
      <c r="F509" s="32"/>
      <c r="G509" s="32"/>
      <c r="H509" s="63"/>
      <c r="I509" s="32"/>
      <c r="J509" s="32"/>
      <c r="K509" s="64"/>
      <c r="L509" s="65"/>
      <c r="M509" s="32"/>
      <c r="N509" s="64"/>
      <c r="O509" s="64"/>
      <c r="P509" s="32"/>
      <c r="Q509" s="32"/>
      <c r="R509" s="32"/>
      <c r="S509" s="65"/>
      <c r="T509" s="32"/>
      <c r="U509" s="5" t="s">
        <v>272</v>
      </c>
      <c r="V509" s="10">
        <v>41793</v>
      </c>
      <c r="W509" s="11">
        <v>11353</v>
      </c>
      <c r="X509" s="5" t="s">
        <v>1336</v>
      </c>
      <c r="Y509" s="38">
        <v>41495</v>
      </c>
      <c r="Z509" s="38">
        <v>42185</v>
      </c>
      <c r="AA509" s="1"/>
      <c r="AB509" s="1"/>
      <c r="AC509" s="8">
        <v>0</v>
      </c>
      <c r="AD509" s="8"/>
      <c r="AE509" s="65"/>
      <c r="AF509" s="65">
        <v>0</v>
      </c>
      <c r="AG509" s="65"/>
      <c r="AH509" s="65">
        <f t="shared" si="65"/>
        <v>0</v>
      </c>
      <c r="AI509" s="3"/>
      <c r="AJ509" s="3"/>
      <c r="AK509" s="3"/>
      <c r="AL509" s="3"/>
      <c r="AM509" s="3"/>
      <c r="AN509" s="3"/>
      <c r="AO509" s="5"/>
      <c r="AP509" s="36"/>
      <c r="AQ509" s="5"/>
      <c r="AR509" s="3"/>
      <c r="AS509" s="9"/>
      <c r="AT509" s="9"/>
      <c r="AU509" s="6"/>
      <c r="AV509" s="6"/>
      <c r="AW509" s="7"/>
      <c r="AX509" s="7"/>
      <c r="AY509" s="6"/>
      <c r="AZ509" s="7"/>
      <c r="BA509" s="7"/>
      <c r="BB509" s="7"/>
      <c r="BC509" s="7"/>
      <c r="BD509" s="9"/>
    </row>
    <row r="510" spans="1:56" ht="29.25" customHeight="1" x14ac:dyDescent="0.25">
      <c r="A510" s="164"/>
      <c r="B510" s="157"/>
      <c r="C510" s="32"/>
      <c r="D510" s="32"/>
      <c r="E510" s="32"/>
      <c r="F510" s="32"/>
      <c r="G510" s="32"/>
      <c r="H510" s="63"/>
      <c r="I510" s="32"/>
      <c r="J510" s="32"/>
      <c r="K510" s="64"/>
      <c r="L510" s="65"/>
      <c r="M510" s="32"/>
      <c r="N510" s="64"/>
      <c r="O510" s="64"/>
      <c r="P510" s="32"/>
      <c r="Q510" s="32"/>
      <c r="R510" s="32"/>
      <c r="S510" s="65"/>
      <c r="T510" s="32"/>
      <c r="U510" s="5" t="s">
        <v>675</v>
      </c>
      <c r="V510" s="10">
        <v>42094</v>
      </c>
      <c r="W510" s="11">
        <v>11550</v>
      </c>
      <c r="X510" s="5" t="s">
        <v>1336</v>
      </c>
      <c r="Y510" s="38">
        <v>42185</v>
      </c>
      <c r="Z510" s="38">
        <v>42384</v>
      </c>
      <c r="AA510" s="1"/>
      <c r="AB510" s="1"/>
      <c r="AC510" s="8"/>
      <c r="AD510" s="8"/>
      <c r="AE510" s="65"/>
      <c r="AF510" s="65"/>
      <c r="AG510" s="65"/>
      <c r="AH510" s="65"/>
      <c r="AI510" s="3"/>
      <c r="AJ510" s="3"/>
      <c r="AK510" s="3"/>
      <c r="AL510" s="3"/>
      <c r="AM510" s="3"/>
      <c r="AN510" s="3"/>
      <c r="AO510" s="5"/>
      <c r="AP510" s="36"/>
      <c r="AQ510" s="5"/>
      <c r="AR510" s="3"/>
      <c r="AS510" s="9"/>
      <c r="AT510" s="9"/>
      <c r="AU510" s="6">
        <v>42095</v>
      </c>
      <c r="AV510" s="6">
        <v>42294</v>
      </c>
      <c r="AW510" s="7"/>
      <c r="AX510" s="7"/>
      <c r="AY510" s="6"/>
      <c r="AZ510" s="7"/>
      <c r="BA510" s="7"/>
      <c r="BB510" s="7"/>
      <c r="BC510" s="7"/>
      <c r="BD510" s="9"/>
    </row>
    <row r="511" spans="1:56" ht="29.25" customHeight="1" x14ac:dyDescent="0.25">
      <c r="A511" s="164"/>
      <c r="B511" s="157"/>
      <c r="C511" s="32"/>
      <c r="D511" s="32"/>
      <c r="E511" s="32"/>
      <c r="F511" s="32"/>
      <c r="G511" s="32"/>
      <c r="H511" s="63"/>
      <c r="I511" s="32"/>
      <c r="J511" s="32"/>
      <c r="K511" s="64"/>
      <c r="L511" s="65"/>
      <c r="M511" s="32"/>
      <c r="N511" s="64"/>
      <c r="O511" s="64"/>
      <c r="P511" s="32"/>
      <c r="Q511" s="32"/>
      <c r="R511" s="32"/>
      <c r="S511" s="65"/>
      <c r="T511" s="32"/>
      <c r="U511" s="5" t="s">
        <v>1432</v>
      </c>
      <c r="V511" s="10">
        <v>41852</v>
      </c>
      <c r="W511" s="11"/>
      <c r="X511" s="5" t="s">
        <v>709</v>
      </c>
      <c r="Y511" s="38"/>
      <c r="Z511" s="38"/>
      <c r="AA511" s="1"/>
      <c r="AB511" s="1"/>
      <c r="AC511" s="8">
        <v>160458</v>
      </c>
      <c r="AD511" s="8"/>
      <c r="AE511" s="65"/>
      <c r="AF511" s="65"/>
      <c r="AG511" s="65"/>
      <c r="AH511" s="65"/>
      <c r="AI511" s="3"/>
      <c r="AJ511" s="3"/>
      <c r="AK511" s="3"/>
      <c r="AL511" s="3"/>
      <c r="AM511" s="3"/>
      <c r="AN511" s="3"/>
      <c r="AO511" s="5"/>
      <c r="AP511" s="36"/>
      <c r="AQ511" s="5"/>
      <c r="AR511" s="3"/>
      <c r="AS511" s="9"/>
      <c r="AT511" s="9"/>
      <c r="AU511" s="6"/>
      <c r="AV511" s="6"/>
      <c r="AW511" s="7"/>
      <c r="AX511" s="7"/>
      <c r="AY511" s="6"/>
      <c r="AZ511" s="7"/>
      <c r="BA511" s="7"/>
      <c r="BB511" s="7"/>
      <c r="BC511" s="7"/>
      <c r="BD511" s="9"/>
    </row>
    <row r="512" spans="1:56" ht="29.25" customHeight="1" x14ac:dyDescent="0.25">
      <c r="A512" s="164"/>
      <c r="B512" s="157"/>
      <c r="C512" s="32"/>
      <c r="D512" s="32"/>
      <c r="E512" s="32"/>
      <c r="F512" s="32"/>
      <c r="G512" s="32"/>
      <c r="H512" s="63"/>
      <c r="I512" s="32"/>
      <c r="J512" s="32"/>
      <c r="K512" s="64"/>
      <c r="L512" s="65"/>
      <c r="M512" s="32"/>
      <c r="N512" s="64"/>
      <c r="O512" s="64"/>
      <c r="P512" s="32"/>
      <c r="Q512" s="32"/>
      <c r="R512" s="32"/>
      <c r="S512" s="65"/>
      <c r="T512" s="32"/>
      <c r="U512" s="5" t="s">
        <v>900</v>
      </c>
      <c r="V512" s="10">
        <v>42293</v>
      </c>
      <c r="W512" s="11">
        <v>11682</v>
      </c>
      <c r="X512" s="5" t="s">
        <v>1336</v>
      </c>
      <c r="Y512" s="38">
        <v>42385</v>
      </c>
      <c r="Z512" s="38">
        <v>42534</v>
      </c>
      <c r="AA512" s="1"/>
      <c r="AB512" s="1"/>
      <c r="AC512" s="8"/>
      <c r="AD512" s="8"/>
      <c r="AE512" s="65"/>
      <c r="AF512" s="65"/>
      <c r="AG512" s="65"/>
      <c r="AH512" s="65"/>
      <c r="AI512" s="3"/>
      <c r="AJ512" s="3"/>
      <c r="AK512" s="3"/>
      <c r="AL512" s="3"/>
      <c r="AM512" s="3"/>
      <c r="AN512" s="3"/>
      <c r="AO512" s="5"/>
      <c r="AP512" s="36"/>
      <c r="AQ512" s="5"/>
      <c r="AR512" s="3"/>
      <c r="AS512" s="9"/>
      <c r="AT512" s="9"/>
      <c r="AU512" s="6">
        <v>42295</v>
      </c>
      <c r="AV512" s="6">
        <v>42494</v>
      </c>
      <c r="AW512" s="7"/>
      <c r="AX512" s="7"/>
      <c r="AY512" s="6"/>
      <c r="AZ512" s="7"/>
      <c r="BA512" s="7"/>
      <c r="BB512" s="7"/>
      <c r="BC512" s="7"/>
      <c r="BD512" s="9"/>
    </row>
    <row r="513" spans="1:56" ht="29.25" customHeight="1" x14ac:dyDescent="0.25">
      <c r="A513" s="164" t="s">
        <v>1993</v>
      </c>
      <c r="B513" s="157" t="s">
        <v>119</v>
      </c>
      <c r="C513" s="32" t="s">
        <v>115</v>
      </c>
      <c r="D513" s="32" t="s">
        <v>115</v>
      </c>
      <c r="E513" s="32" t="s">
        <v>287</v>
      </c>
      <c r="F513" s="32" t="s">
        <v>120</v>
      </c>
      <c r="G513" s="32">
        <v>11061</v>
      </c>
      <c r="H513" s="63" t="s">
        <v>121</v>
      </c>
      <c r="I513" s="32" t="s">
        <v>122</v>
      </c>
      <c r="J513" s="32" t="s">
        <v>453</v>
      </c>
      <c r="K513" s="64">
        <v>41477</v>
      </c>
      <c r="L513" s="65">
        <v>12491735.58</v>
      </c>
      <c r="M513" s="32">
        <v>11096</v>
      </c>
      <c r="N513" s="64">
        <v>41495</v>
      </c>
      <c r="O513" s="64">
        <v>41885</v>
      </c>
      <c r="P513" s="32" t="s">
        <v>19</v>
      </c>
      <c r="Q513" s="32" t="s">
        <v>454</v>
      </c>
      <c r="R513" s="32" t="s">
        <v>397</v>
      </c>
      <c r="S513" s="65">
        <v>2255187.23</v>
      </c>
      <c r="T513" s="32">
        <v>44905100</v>
      </c>
      <c r="U513" s="9"/>
      <c r="V513" s="10"/>
      <c r="W513" s="11"/>
      <c r="X513" s="9"/>
      <c r="Y513" s="10"/>
      <c r="Z513" s="10"/>
      <c r="AA513" s="1">
        <f>AC513/L513</f>
        <v>6.6852584626995448E-2</v>
      </c>
      <c r="AB513" s="1">
        <v>0</v>
      </c>
      <c r="AC513" s="8">
        <f>SUM(AC514:AC516)</f>
        <v>835104.81</v>
      </c>
      <c r="AD513" s="8">
        <f>SUM(AD514:AD517)</f>
        <v>0</v>
      </c>
      <c r="AE513" s="65">
        <f t="shared" si="66"/>
        <v>13326840.390000001</v>
      </c>
      <c r="AF513" s="65">
        <v>2503795.31</v>
      </c>
      <c r="AG513" s="65">
        <v>2641858.77</v>
      </c>
      <c r="AH513" s="65">
        <f t="shared" si="65"/>
        <v>5145654.08</v>
      </c>
      <c r="AI513" s="3"/>
      <c r="AJ513" s="3"/>
      <c r="AK513" s="3"/>
      <c r="AL513" s="3"/>
      <c r="AM513" s="3"/>
      <c r="AN513" s="3"/>
      <c r="AO513" s="5"/>
      <c r="AP513" s="36"/>
      <c r="AQ513" s="5"/>
      <c r="AR513" s="3"/>
      <c r="AS513" s="9" t="s">
        <v>614</v>
      </c>
      <c r="AT513" s="9" t="s">
        <v>615</v>
      </c>
      <c r="AU513" s="6">
        <v>41495</v>
      </c>
      <c r="AV513" s="6">
        <v>41794</v>
      </c>
      <c r="AW513" s="7"/>
      <c r="AX513" s="7"/>
      <c r="AY513" s="6">
        <v>41495</v>
      </c>
      <c r="AZ513" s="7"/>
      <c r="BA513" s="7" t="s">
        <v>388</v>
      </c>
      <c r="BB513" s="7"/>
      <c r="BC513" s="7"/>
      <c r="BD513" s="9"/>
    </row>
    <row r="514" spans="1:56" ht="29.25" customHeight="1" x14ac:dyDescent="0.25">
      <c r="A514" s="164"/>
      <c r="B514" s="157"/>
      <c r="C514" s="32"/>
      <c r="D514" s="32"/>
      <c r="E514" s="32"/>
      <c r="F514" s="32"/>
      <c r="G514" s="32"/>
      <c r="H514" s="63"/>
      <c r="I514" s="32"/>
      <c r="J514" s="32"/>
      <c r="K514" s="64"/>
      <c r="L514" s="65"/>
      <c r="M514" s="32"/>
      <c r="N514" s="64"/>
      <c r="O514" s="64"/>
      <c r="P514" s="32"/>
      <c r="Q514" s="32"/>
      <c r="R514" s="32"/>
      <c r="S514" s="65"/>
      <c r="T514" s="32"/>
      <c r="U514" s="9" t="s">
        <v>271</v>
      </c>
      <c r="V514" s="10">
        <v>41794</v>
      </c>
      <c r="W514" s="11">
        <v>11353</v>
      </c>
      <c r="X514" s="41" t="s">
        <v>1336</v>
      </c>
      <c r="Y514" s="10">
        <v>41885</v>
      </c>
      <c r="Z514" s="10">
        <v>42184</v>
      </c>
      <c r="AA514" s="1"/>
      <c r="AB514" s="1"/>
      <c r="AC514" s="8"/>
      <c r="AD514" s="8"/>
      <c r="AE514" s="65"/>
      <c r="AF514" s="65">
        <v>0</v>
      </c>
      <c r="AG514" s="65"/>
      <c r="AH514" s="65">
        <f t="shared" si="65"/>
        <v>0</v>
      </c>
      <c r="AI514" s="3"/>
      <c r="AJ514" s="3"/>
      <c r="AK514" s="3"/>
      <c r="AL514" s="3"/>
      <c r="AM514" s="3"/>
      <c r="AN514" s="3"/>
      <c r="AO514" s="5"/>
      <c r="AP514" s="36"/>
      <c r="AQ514" s="5"/>
      <c r="AR514" s="3"/>
      <c r="AS514" s="9"/>
      <c r="AT514" s="9"/>
      <c r="AU514" s="6">
        <v>41795</v>
      </c>
      <c r="AV514" s="6">
        <v>42094</v>
      </c>
      <c r="AW514" s="7"/>
      <c r="AX514" s="7"/>
      <c r="AY514" s="6"/>
      <c r="AZ514" s="7"/>
      <c r="BA514" s="7"/>
      <c r="BB514" s="7"/>
      <c r="BC514" s="7"/>
      <c r="BD514" s="9"/>
    </row>
    <row r="515" spans="1:56" ht="29.25" customHeight="1" x14ac:dyDescent="0.25">
      <c r="A515" s="164"/>
      <c r="B515" s="157"/>
      <c r="C515" s="32"/>
      <c r="D515" s="32"/>
      <c r="E515" s="32"/>
      <c r="F515" s="32"/>
      <c r="G515" s="32"/>
      <c r="H515" s="63"/>
      <c r="I515" s="32"/>
      <c r="J515" s="32"/>
      <c r="K515" s="64"/>
      <c r="L515" s="65"/>
      <c r="M515" s="32"/>
      <c r="N515" s="64"/>
      <c r="O515" s="64"/>
      <c r="P515" s="32"/>
      <c r="Q515" s="32"/>
      <c r="R515" s="32"/>
      <c r="S515" s="65"/>
      <c r="T515" s="32"/>
      <c r="U515" s="9" t="s">
        <v>1432</v>
      </c>
      <c r="V515" s="10">
        <v>41918</v>
      </c>
      <c r="W515" s="11"/>
      <c r="X515" s="9" t="s">
        <v>709</v>
      </c>
      <c r="Y515" s="10"/>
      <c r="Z515" s="10"/>
      <c r="AA515" s="1"/>
      <c r="AB515" s="1"/>
      <c r="AC515" s="8">
        <v>835104.81</v>
      </c>
      <c r="AD515" s="8"/>
      <c r="AE515" s="65"/>
      <c r="AF515" s="65"/>
      <c r="AG515" s="65"/>
      <c r="AH515" s="65"/>
      <c r="AI515" s="3"/>
      <c r="AJ515" s="3"/>
      <c r="AK515" s="3"/>
      <c r="AL515" s="3"/>
      <c r="AM515" s="3"/>
      <c r="AN515" s="3"/>
      <c r="AO515" s="5"/>
      <c r="AP515" s="36"/>
      <c r="AQ515" s="5"/>
      <c r="AR515" s="3"/>
      <c r="AS515" s="9"/>
      <c r="AT515" s="9"/>
      <c r="AU515" s="6"/>
      <c r="AV515" s="6"/>
      <c r="AW515" s="7"/>
      <c r="AX515" s="7"/>
      <c r="AY515" s="6"/>
      <c r="AZ515" s="7"/>
      <c r="BA515" s="7"/>
      <c r="BB515" s="7"/>
      <c r="BC515" s="7"/>
      <c r="BD515" s="9"/>
    </row>
    <row r="516" spans="1:56" ht="29.25" customHeight="1" x14ac:dyDescent="0.25">
      <c r="A516" s="164"/>
      <c r="B516" s="157"/>
      <c r="C516" s="32"/>
      <c r="D516" s="32"/>
      <c r="E516" s="32"/>
      <c r="F516" s="32"/>
      <c r="G516" s="32"/>
      <c r="H516" s="63"/>
      <c r="I516" s="32"/>
      <c r="J516" s="32"/>
      <c r="K516" s="64"/>
      <c r="L516" s="65"/>
      <c r="M516" s="32"/>
      <c r="N516" s="64"/>
      <c r="O516" s="64"/>
      <c r="P516" s="32"/>
      <c r="Q516" s="32"/>
      <c r="R516" s="32"/>
      <c r="S516" s="65"/>
      <c r="T516" s="32"/>
      <c r="U516" s="9" t="s">
        <v>677</v>
      </c>
      <c r="V516" s="10">
        <v>42094</v>
      </c>
      <c r="W516" s="11">
        <v>11550</v>
      </c>
      <c r="X516" s="41" t="s">
        <v>1336</v>
      </c>
      <c r="Y516" s="10">
        <v>42185</v>
      </c>
      <c r="Z516" s="10">
        <v>42384</v>
      </c>
      <c r="AA516" s="1"/>
      <c r="AB516" s="1"/>
      <c r="AC516" s="8"/>
      <c r="AD516" s="8"/>
      <c r="AE516" s="65"/>
      <c r="AF516" s="65"/>
      <c r="AG516" s="65"/>
      <c r="AH516" s="65"/>
      <c r="AI516" s="3"/>
      <c r="AJ516" s="3"/>
      <c r="AK516" s="3"/>
      <c r="AL516" s="3"/>
      <c r="AM516" s="3"/>
      <c r="AN516" s="3"/>
      <c r="AO516" s="5"/>
      <c r="AP516" s="36"/>
      <c r="AQ516" s="5"/>
      <c r="AR516" s="3"/>
      <c r="AS516" s="9"/>
      <c r="AT516" s="9"/>
      <c r="AU516" s="6">
        <v>42095</v>
      </c>
      <c r="AV516" s="6">
        <v>42294</v>
      </c>
      <c r="AW516" s="7"/>
      <c r="AX516" s="7"/>
      <c r="AY516" s="6"/>
      <c r="AZ516" s="7"/>
      <c r="BA516" s="7"/>
      <c r="BB516" s="7"/>
      <c r="BC516" s="7"/>
      <c r="BD516" s="9"/>
    </row>
    <row r="517" spans="1:56" ht="29.25" customHeight="1" x14ac:dyDescent="0.25">
      <c r="A517" s="164"/>
      <c r="B517" s="157"/>
      <c r="C517" s="32"/>
      <c r="D517" s="32"/>
      <c r="E517" s="32"/>
      <c r="F517" s="32"/>
      <c r="G517" s="32"/>
      <c r="H517" s="63"/>
      <c r="I517" s="32"/>
      <c r="J517" s="32"/>
      <c r="K517" s="64"/>
      <c r="L517" s="65"/>
      <c r="M517" s="32"/>
      <c r="N517" s="64"/>
      <c r="O517" s="64"/>
      <c r="P517" s="32"/>
      <c r="Q517" s="32"/>
      <c r="R517" s="32"/>
      <c r="S517" s="65"/>
      <c r="T517" s="32"/>
      <c r="U517" s="9" t="s">
        <v>1432</v>
      </c>
      <c r="V517" s="10">
        <v>42240</v>
      </c>
      <c r="W517" s="11"/>
      <c r="X517" s="9" t="s">
        <v>709</v>
      </c>
      <c r="Y517" s="10"/>
      <c r="Z517" s="10"/>
      <c r="AA517" s="1"/>
      <c r="AB517" s="1"/>
      <c r="AC517" s="8">
        <v>707356.38</v>
      </c>
      <c r="AD517" s="8"/>
      <c r="AE517" s="65"/>
      <c r="AF517" s="65"/>
      <c r="AG517" s="65"/>
      <c r="AH517" s="65"/>
      <c r="AI517" s="3"/>
      <c r="AJ517" s="3"/>
      <c r="AK517" s="3"/>
      <c r="AL517" s="3"/>
      <c r="AM517" s="3"/>
      <c r="AN517" s="3"/>
      <c r="AO517" s="5"/>
      <c r="AP517" s="36"/>
      <c r="AQ517" s="5"/>
      <c r="AR517" s="3"/>
      <c r="AS517" s="9"/>
      <c r="AT517" s="9"/>
      <c r="AU517" s="6"/>
      <c r="AV517" s="6"/>
      <c r="AW517" s="7"/>
      <c r="AX517" s="7"/>
      <c r="AY517" s="6"/>
      <c r="AZ517" s="7"/>
      <c r="BA517" s="7"/>
      <c r="BB517" s="7"/>
      <c r="BC517" s="7"/>
      <c r="BD517" s="9"/>
    </row>
    <row r="518" spans="1:56" ht="29.25" customHeight="1" x14ac:dyDescent="0.25">
      <c r="A518" s="164"/>
      <c r="B518" s="157"/>
      <c r="C518" s="32"/>
      <c r="D518" s="32"/>
      <c r="E518" s="32"/>
      <c r="F518" s="32"/>
      <c r="G518" s="32"/>
      <c r="H518" s="63"/>
      <c r="I518" s="32"/>
      <c r="J518" s="32"/>
      <c r="K518" s="64"/>
      <c r="L518" s="65"/>
      <c r="M518" s="32"/>
      <c r="N518" s="64"/>
      <c r="O518" s="64"/>
      <c r="P518" s="32"/>
      <c r="Q518" s="32"/>
      <c r="R518" s="32"/>
      <c r="S518" s="65"/>
      <c r="T518" s="32"/>
      <c r="U518" s="9" t="s">
        <v>884</v>
      </c>
      <c r="V518" s="10">
        <v>42293</v>
      </c>
      <c r="W518" s="11">
        <v>11687</v>
      </c>
      <c r="X518" s="41" t="s">
        <v>1336</v>
      </c>
      <c r="Y518" s="10" t="s">
        <v>885</v>
      </c>
      <c r="Z518" s="10">
        <v>42535</v>
      </c>
      <c r="AA518" s="1"/>
      <c r="AB518" s="1"/>
      <c r="AC518" s="8"/>
      <c r="AD518" s="8"/>
      <c r="AE518" s="65"/>
      <c r="AF518" s="65"/>
      <c r="AG518" s="65"/>
      <c r="AH518" s="65"/>
      <c r="AI518" s="3"/>
      <c r="AJ518" s="3"/>
      <c r="AK518" s="3"/>
      <c r="AL518" s="3"/>
      <c r="AM518" s="3"/>
      <c r="AN518" s="3"/>
      <c r="AO518" s="5"/>
      <c r="AP518" s="36"/>
      <c r="AQ518" s="5"/>
      <c r="AR518" s="3"/>
      <c r="AS518" s="9"/>
      <c r="AT518" s="9"/>
      <c r="AU518" s="6">
        <v>42295</v>
      </c>
      <c r="AV518" s="6">
        <v>42494</v>
      </c>
      <c r="AW518" s="7"/>
      <c r="AX518" s="7"/>
      <c r="AY518" s="6"/>
      <c r="AZ518" s="7"/>
      <c r="BA518" s="7"/>
      <c r="BB518" s="7"/>
      <c r="BC518" s="7"/>
      <c r="BD518" s="9"/>
    </row>
    <row r="519" spans="1:56" ht="54" customHeight="1" x14ac:dyDescent="0.25">
      <c r="A519" s="164" t="s">
        <v>1994</v>
      </c>
      <c r="B519" s="157" t="s">
        <v>119</v>
      </c>
      <c r="C519" s="32" t="s">
        <v>123</v>
      </c>
      <c r="D519" s="32" t="s">
        <v>123</v>
      </c>
      <c r="E519" s="32" t="s">
        <v>287</v>
      </c>
      <c r="F519" s="32" t="s">
        <v>124</v>
      </c>
      <c r="G519" s="32">
        <v>11230</v>
      </c>
      <c r="H519" s="32" t="s">
        <v>125</v>
      </c>
      <c r="I519" s="32" t="s">
        <v>126</v>
      </c>
      <c r="J519" s="32" t="s">
        <v>455</v>
      </c>
      <c r="K519" s="64">
        <v>41716</v>
      </c>
      <c r="L519" s="65">
        <v>5245043.78</v>
      </c>
      <c r="M519" s="32">
        <v>11266</v>
      </c>
      <c r="N519" s="64">
        <v>41752</v>
      </c>
      <c r="O519" s="64">
        <v>42171</v>
      </c>
      <c r="P519" s="32" t="s">
        <v>96</v>
      </c>
      <c r="Q519" s="32" t="s">
        <v>456</v>
      </c>
      <c r="R519" s="32" t="s">
        <v>397</v>
      </c>
      <c r="S519" s="65">
        <v>462507.85</v>
      </c>
      <c r="T519" s="32">
        <v>44905100</v>
      </c>
      <c r="U519" s="5"/>
      <c r="V519" s="10"/>
      <c r="W519" s="11">
        <v>11266</v>
      </c>
      <c r="X519" s="9"/>
      <c r="Y519" s="38"/>
      <c r="Z519" s="38"/>
      <c r="AA519" s="1">
        <f>AC519/L519</f>
        <v>0.12118112768164538</v>
      </c>
      <c r="AB519" s="1">
        <f>AD519/L519</f>
        <v>7.0955079806788571E-2</v>
      </c>
      <c r="AC519" s="8">
        <f>SUM(AC520:AC523)</f>
        <v>635600.31999999995</v>
      </c>
      <c r="AD519" s="8">
        <f>SUM(AD520:AD523)</f>
        <v>372162.5</v>
      </c>
      <c r="AE519" s="65">
        <f>L519-AD519+AC519</f>
        <v>5508481.6000000006</v>
      </c>
      <c r="AF519" s="65">
        <v>3613120.14</v>
      </c>
      <c r="AG519" s="65">
        <v>818127.3</v>
      </c>
      <c r="AH519" s="65">
        <f>AF519+AG519</f>
        <v>4431247.4400000004</v>
      </c>
      <c r="AI519" s="3"/>
      <c r="AJ519" s="3"/>
      <c r="AK519" s="3"/>
      <c r="AL519" s="3"/>
      <c r="AM519" s="3"/>
      <c r="AN519" s="3"/>
      <c r="AO519" s="5"/>
      <c r="AP519" s="36"/>
      <c r="AQ519" s="5"/>
      <c r="AR519" s="3"/>
      <c r="AS519" s="9" t="s">
        <v>614</v>
      </c>
      <c r="AT519" s="9" t="s">
        <v>615</v>
      </c>
      <c r="AU519" s="6">
        <v>41752</v>
      </c>
      <c r="AV519" s="6">
        <v>42171</v>
      </c>
      <c r="AW519" s="7"/>
      <c r="AX519" s="7"/>
      <c r="AY519" s="6">
        <v>41752</v>
      </c>
      <c r="AZ519" s="7"/>
      <c r="BA519" s="7" t="s">
        <v>388</v>
      </c>
      <c r="BB519" s="7"/>
      <c r="BC519" s="7"/>
      <c r="BD519" s="9"/>
    </row>
    <row r="520" spans="1:56" ht="54" customHeight="1" x14ac:dyDescent="0.25">
      <c r="A520" s="164"/>
      <c r="B520" s="157"/>
      <c r="C520" s="32"/>
      <c r="D520" s="32"/>
      <c r="E520" s="32"/>
      <c r="F520" s="32"/>
      <c r="G520" s="32"/>
      <c r="H520" s="32"/>
      <c r="I520" s="32"/>
      <c r="J520" s="32"/>
      <c r="K520" s="64"/>
      <c r="L520" s="65"/>
      <c r="M520" s="32"/>
      <c r="N520" s="64"/>
      <c r="O520" s="64"/>
      <c r="P520" s="32"/>
      <c r="Q520" s="32"/>
      <c r="R520" s="32"/>
      <c r="S520" s="65"/>
      <c r="T520" s="32"/>
      <c r="U520" s="9" t="s">
        <v>763</v>
      </c>
      <c r="V520" s="10">
        <v>42170</v>
      </c>
      <c r="W520" s="11">
        <v>11593</v>
      </c>
      <c r="X520" s="5" t="s">
        <v>1338</v>
      </c>
      <c r="Y520" s="38">
        <v>42172</v>
      </c>
      <c r="Z520" s="38">
        <v>42571</v>
      </c>
      <c r="AA520" s="1"/>
      <c r="AB520" s="1"/>
      <c r="AC520" s="8"/>
      <c r="AD520" s="8"/>
      <c r="AE520" s="65"/>
      <c r="AF520" s="65"/>
      <c r="AG520" s="65"/>
      <c r="AH520" s="65"/>
      <c r="AI520" s="3"/>
      <c r="AJ520" s="3"/>
      <c r="AK520" s="3"/>
      <c r="AL520" s="3"/>
      <c r="AM520" s="3"/>
      <c r="AN520" s="3"/>
      <c r="AO520" s="5"/>
      <c r="AP520" s="36"/>
      <c r="AQ520" s="5"/>
      <c r="AR520" s="3"/>
      <c r="AS520" s="9"/>
      <c r="AT520" s="9"/>
      <c r="AU520" s="38">
        <v>42172</v>
      </c>
      <c r="AV520" s="38">
        <v>42571</v>
      </c>
      <c r="AW520" s="7"/>
      <c r="AX520" s="7"/>
      <c r="AY520" s="6"/>
      <c r="AZ520" s="7"/>
      <c r="BA520" s="7"/>
      <c r="BB520" s="7"/>
      <c r="BC520" s="7"/>
      <c r="BD520" s="9"/>
    </row>
    <row r="521" spans="1:56" ht="54" customHeight="1" x14ac:dyDescent="0.25">
      <c r="A521" s="164"/>
      <c r="B521" s="157"/>
      <c r="C521" s="32"/>
      <c r="D521" s="32"/>
      <c r="E521" s="32"/>
      <c r="F521" s="32"/>
      <c r="G521" s="32"/>
      <c r="H521" s="32"/>
      <c r="I521" s="32"/>
      <c r="J521" s="32"/>
      <c r="K521" s="64"/>
      <c r="L521" s="65"/>
      <c r="M521" s="32"/>
      <c r="N521" s="64"/>
      <c r="O521" s="64"/>
      <c r="P521" s="32"/>
      <c r="Q521" s="32"/>
      <c r="R521" s="32"/>
      <c r="S521" s="65"/>
      <c r="T521" s="32"/>
      <c r="U521" s="9" t="s">
        <v>968</v>
      </c>
      <c r="V521" s="10">
        <v>42286</v>
      </c>
      <c r="W521" s="11">
        <v>11660</v>
      </c>
      <c r="X521" s="5" t="s">
        <v>1306</v>
      </c>
      <c r="Y521" s="38"/>
      <c r="Z521" s="38"/>
      <c r="AA521" s="1"/>
      <c r="AB521" s="1"/>
      <c r="AC521" s="8"/>
      <c r="AD521" s="8">
        <v>372162.5</v>
      </c>
      <c r="AE521" s="65"/>
      <c r="AF521" s="65"/>
      <c r="AG521" s="65"/>
      <c r="AH521" s="65"/>
      <c r="AI521" s="3"/>
      <c r="AJ521" s="3"/>
      <c r="AK521" s="3"/>
      <c r="AL521" s="3"/>
      <c r="AM521" s="3"/>
      <c r="AN521" s="3"/>
      <c r="AO521" s="5"/>
      <c r="AP521" s="36"/>
      <c r="AQ521" s="5"/>
      <c r="AR521" s="3"/>
      <c r="AS521" s="9"/>
      <c r="AT521" s="9"/>
      <c r="AU521" s="38"/>
      <c r="AV521" s="38"/>
      <c r="AW521" s="7"/>
      <c r="AX521" s="7"/>
      <c r="AY521" s="6"/>
      <c r="AZ521" s="7"/>
      <c r="BA521" s="7"/>
      <c r="BB521" s="7"/>
      <c r="BC521" s="7"/>
      <c r="BD521" s="9"/>
    </row>
    <row r="522" spans="1:56" ht="54" customHeight="1" x14ac:dyDescent="0.25">
      <c r="A522" s="164"/>
      <c r="B522" s="157"/>
      <c r="C522" s="32"/>
      <c r="D522" s="32"/>
      <c r="E522" s="32"/>
      <c r="F522" s="32"/>
      <c r="G522" s="32"/>
      <c r="H522" s="32"/>
      <c r="I522" s="32"/>
      <c r="J522" s="32"/>
      <c r="K522" s="64"/>
      <c r="L522" s="65"/>
      <c r="M522" s="32"/>
      <c r="N522" s="64"/>
      <c r="O522" s="64"/>
      <c r="P522" s="32"/>
      <c r="Q522" s="32"/>
      <c r="R522" s="32"/>
      <c r="S522" s="65"/>
      <c r="T522" s="32"/>
      <c r="U522" s="9" t="s">
        <v>1526</v>
      </c>
      <c r="V522" s="10">
        <v>42551</v>
      </c>
      <c r="W522" s="11">
        <v>11844</v>
      </c>
      <c r="X522" s="5" t="s">
        <v>1527</v>
      </c>
      <c r="Y522" s="38">
        <v>42572</v>
      </c>
      <c r="Z522" s="38" t="s">
        <v>1528</v>
      </c>
      <c r="AA522" s="1"/>
      <c r="AB522" s="1"/>
      <c r="AC522" s="8"/>
      <c r="AD522" s="8"/>
      <c r="AE522" s="65"/>
      <c r="AF522" s="65"/>
      <c r="AG522" s="65"/>
      <c r="AH522" s="65"/>
      <c r="AI522" s="3"/>
      <c r="AJ522" s="3"/>
      <c r="AK522" s="3"/>
      <c r="AL522" s="3"/>
      <c r="AM522" s="3"/>
      <c r="AN522" s="3"/>
      <c r="AO522" s="5"/>
      <c r="AP522" s="36"/>
      <c r="AQ522" s="5"/>
      <c r="AR522" s="3"/>
      <c r="AS522" s="9"/>
      <c r="AT522" s="10"/>
      <c r="AU522" s="10">
        <v>42572</v>
      </c>
      <c r="AV522" s="38">
        <v>42735</v>
      </c>
      <c r="AW522" s="7"/>
      <c r="AX522" s="7"/>
      <c r="AY522" s="6"/>
      <c r="AZ522" s="7"/>
      <c r="BA522" s="7"/>
      <c r="BB522" s="7"/>
      <c r="BC522" s="7"/>
      <c r="BD522" s="9"/>
    </row>
    <row r="523" spans="1:56" ht="54" customHeight="1" x14ac:dyDescent="0.25">
      <c r="A523" s="164"/>
      <c r="B523" s="157"/>
      <c r="C523" s="32"/>
      <c r="D523" s="32"/>
      <c r="E523" s="32"/>
      <c r="F523" s="32"/>
      <c r="G523" s="32"/>
      <c r="H523" s="32"/>
      <c r="I523" s="32"/>
      <c r="J523" s="32"/>
      <c r="K523" s="64"/>
      <c r="L523" s="65"/>
      <c r="M523" s="32"/>
      <c r="N523" s="64"/>
      <c r="O523" s="64"/>
      <c r="P523" s="32"/>
      <c r="Q523" s="32"/>
      <c r="R523" s="32"/>
      <c r="S523" s="65"/>
      <c r="T523" s="32"/>
      <c r="U523" s="9" t="s">
        <v>1736</v>
      </c>
      <c r="V523" s="10">
        <v>42555</v>
      </c>
      <c r="W523" s="11">
        <v>11851</v>
      </c>
      <c r="X523" s="41" t="s">
        <v>1306</v>
      </c>
      <c r="Y523" s="38"/>
      <c r="Z523" s="38"/>
      <c r="AA523" s="1"/>
      <c r="AB523" s="1"/>
      <c r="AC523" s="8">
        <v>635600.31999999995</v>
      </c>
      <c r="AD523" s="8"/>
      <c r="AE523" s="65"/>
      <c r="AF523" s="65"/>
      <c r="AG523" s="65"/>
      <c r="AH523" s="65"/>
      <c r="AI523" s="3"/>
      <c r="AJ523" s="3"/>
      <c r="AK523" s="3"/>
      <c r="AL523" s="3"/>
      <c r="AM523" s="3"/>
      <c r="AN523" s="3"/>
      <c r="AO523" s="5"/>
      <c r="AP523" s="36"/>
      <c r="AQ523" s="5"/>
      <c r="AR523" s="3"/>
      <c r="AS523" s="9"/>
      <c r="AT523" s="10"/>
      <c r="AU523" s="10"/>
      <c r="AV523" s="38"/>
      <c r="AW523" s="7"/>
      <c r="AX523" s="7"/>
      <c r="AY523" s="6"/>
      <c r="AZ523" s="7"/>
      <c r="BA523" s="7"/>
      <c r="BB523" s="7"/>
      <c r="BC523" s="7"/>
      <c r="BD523" s="9"/>
    </row>
    <row r="524" spans="1:56" ht="51" customHeight="1" x14ac:dyDescent="0.25">
      <c r="A524" s="164" t="s">
        <v>1995</v>
      </c>
      <c r="B524" s="157" t="s">
        <v>585</v>
      </c>
      <c r="C524" s="32" t="s">
        <v>127</v>
      </c>
      <c r="D524" s="32" t="s">
        <v>127</v>
      </c>
      <c r="E524" s="32" t="s">
        <v>287</v>
      </c>
      <c r="F524" s="32" t="s">
        <v>128</v>
      </c>
      <c r="G524" s="32">
        <v>11236</v>
      </c>
      <c r="H524" s="63" t="s">
        <v>129</v>
      </c>
      <c r="I524" s="32" t="s">
        <v>130</v>
      </c>
      <c r="J524" s="32" t="s">
        <v>457</v>
      </c>
      <c r="K524" s="64">
        <v>41719</v>
      </c>
      <c r="L524" s="65">
        <v>7949544</v>
      </c>
      <c r="M524" s="32">
        <v>11270</v>
      </c>
      <c r="N524" s="64">
        <v>41779</v>
      </c>
      <c r="O524" s="64">
        <v>42318</v>
      </c>
      <c r="P524" s="32" t="s">
        <v>96</v>
      </c>
      <c r="Q524" s="32" t="s">
        <v>458</v>
      </c>
      <c r="R524" s="32" t="s">
        <v>397</v>
      </c>
      <c r="S524" s="65">
        <v>670315.55000000005</v>
      </c>
      <c r="T524" s="32">
        <v>44905100</v>
      </c>
      <c r="U524" s="9"/>
      <c r="V524" s="10"/>
      <c r="W524" s="11">
        <v>11270</v>
      </c>
      <c r="X524" s="45"/>
      <c r="Y524" s="10"/>
      <c r="Z524" s="10"/>
      <c r="AA524" s="1">
        <f>AC524/L524</f>
        <v>1.8472796678652259E-2</v>
      </c>
      <c r="AB524" s="1">
        <v>0</v>
      </c>
      <c r="AC524" s="8">
        <f>SUM(AC525)</f>
        <v>146850.31</v>
      </c>
      <c r="AD524" s="8">
        <f>SUM(AD525)</f>
        <v>0</v>
      </c>
      <c r="AE524" s="65">
        <f t="shared" ref="AE524:AE577" si="67">L524-AD524+AC524</f>
        <v>8096394.3099999996</v>
      </c>
      <c r="AF524" s="65">
        <v>4052729.46</v>
      </c>
      <c r="AG524" s="65">
        <v>1054420.94</v>
      </c>
      <c r="AH524" s="65">
        <f t="shared" ref="AH524:AH577" si="68">AF524+AG524</f>
        <v>5107150.4000000004</v>
      </c>
      <c r="AI524" s="3"/>
      <c r="AJ524" s="3"/>
      <c r="AK524" s="3"/>
      <c r="AL524" s="3"/>
      <c r="AM524" s="3"/>
      <c r="AN524" s="3"/>
      <c r="AO524" s="5"/>
      <c r="AP524" s="36"/>
      <c r="AQ524" s="5"/>
      <c r="AR524" s="3"/>
      <c r="AS524" s="9" t="s">
        <v>614</v>
      </c>
      <c r="AT524" s="9" t="s">
        <v>615</v>
      </c>
      <c r="AU524" s="6">
        <v>41779</v>
      </c>
      <c r="AV524" s="6">
        <v>42318</v>
      </c>
      <c r="AW524" s="7"/>
      <c r="AX524" s="7"/>
      <c r="AY524" s="6">
        <v>41779</v>
      </c>
      <c r="AZ524" s="7"/>
      <c r="BA524" s="7" t="s">
        <v>388</v>
      </c>
      <c r="BB524" s="7"/>
      <c r="BC524" s="7"/>
      <c r="BD524" s="9"/>
    </row>
    <row r="525" spans="1:56" ht="51" customHeight="1" x14ac:dyDescent="0.25">
      <c r="A525" s="164"/>
      <c r="B525" s="157"/>
      <c r="C525" s="32"/>
      <c r="D525" s="32"/>
      <c r="E525" s="32"/>
      <c r="F525" s="32"/>
      <c r="G525" s="32"/>
      <c r="H525" s="63"/>
      <c r="I525" s="32"/>
      <c r="J525" s="32"/>
      <c r="K525" s="64"/>
      <c r="L525" s="65"/>
      <c r="M525" s="32"/>
      <c r="N525" s="64"/>
      <c r="O525" s="64"/>
      <c r="P525" s="32"/>
      <c r="Q525" s="32"/>
      <c r="R525" s="32"/>
      <c r="S525" s="65"/>
      <c r="T525" s="32"/>
      <c r="U525" s="9" t="s">
        <v>969</v>
      </c>
      <c r="V525" s="10">
        <v>11660</v>
      </c>
      <c r="W525" s="11">
        <v>11660</v>
      </c>
      <c r="X525" s="41" t="s">
        <v>1339</v>
      </c>
      <c r="Y525" s="10"/>
      <c r="Z525" s="10"/>
      <c r="AA525" s="1"/>
      <c r="AB525" s="1"/>
      <c r="AC525" s="8">
        <v>146850.31</v>
      </c>
      <c r="AD525" s="8"/>
      <c r="AE525" s="65"/>
      <c r="AF525" s="65"/>
      <c r="AG525" s="65"/>
      <c r="AH525" s="65"/>
      <c r="AI525" s="3"/>
      <c r="AJ525" s="3"/>
      <c r="AK525" s="3"/>
      <c r="AL525" s="3"/>
      <c r="AM525" s="3"/>
      <c r="AN525" s="3"/>
      <c r="AO525" s="5"/>
      <c r="AP525" s="36"/>
      <c r="AQ525" s="5"/>
      <c r="AR525" s="3"/>
      <c r="AS525" s="9"/>
      <c r="AT525" s="9"/>
      <c r="AU525" s="6"/>
      <c r="AV525" s="6"/>
      <c r="AW525" s="7"/>
      <c r="AX525" s="7"/>
      <c r="AY525" s="6"/>
      <c r="AZ525" s="7"/>
      <c r="BA525" s="7"/>
      <c r="BB525" s="7"/>
      <c r="BC525" s="7"/>
      <c r="BD525" s="9"/>
    </row>
    <row r="526" spans="1:56" ht="49.5" customHeight="1" x14ac:dyDescent="0.25">
      <c r="A526" s="164" t="s">
        <v>1996</v>
      </c>
      <c r="B526" s="157" t="s">
        <v>583</v>
      </c>
      <c r="C526" s="32" t="s">
        <v>131</v>
      </c>
      <c r="D526" s="32" t="s">
        <v>131</v>
      </c>
      <c r="E526" s="32" t="s">
        <v>287</v>
      </c>
      <c r="F526" s="32" t="s">
        <v>132</v>
      </c>
      <c r="G526" s="32">
        <v>11232</v>
      </c>
      <c r="H526" s="32" t="s">
        <v>133</v>
      </c>
      <c r="I526" s="32" t="s">
        <v>134</v>
      </c>
      <c r="J526" s="32" t="s">
        <v>425</v>
      </c>
      <c r="K526" s="64">
        <v>41724</v>
      </c>
      <c r="L526" s="65">
        <v>2440242.7799999998</v>
      </c>
      <c r="M526" s="32" t="s">
        <v>635</v>
      </c>
      <c r="N526" s="64">
        <v>41753</v>
      </c>
      <c r="O526" s="64">
        <v>42052</v>
      </c>
      <c r="P526" s="32" t="s">
        <v>96</v>
      </c>
      <c r="Q526" s="32" t="s">
        <v>459</v>
      </c>
      <c r="R526" s="32" t="s">
        <v>397</v>
      </c>
      <c r="S526" s="65">
        <v>202558.94</v>
      </c>
      <c r="T526" s="32">
        <v>44905100</v>
      </c>
      <c r="U526" s="5"/>
      <c r="V526" s="10"/>
      <c r="W526" s="11"/>
      <c r="X526" s="9"/>
      <c r="Y526" s="38"/>
      <c r="Z526" s="38"/>
      <c r="AA526" s="1">
        <f>AC526/L526</f>
        <v>0.17504440685201003</v>
      </c>
      <c r="AB526" s="1">
        <v>0</v>
      </c>
      <c r="AC526" s="8">
        <f>SUM(AC527:AC529)</f>
        <v>427150.85</v>
      </c>
      <c r="AD526" s="8"/>
      <c r="AE526" s="65">
        <f t="shared" si="67"/>
        <v>2867393.63</v>
      </c>
      <c r="AF526" s="65">
        <v>1889539.46</v>
      </c>
      <c r="AG526" s="65">
        <v>519527.49</v>
      </c>
      <c r="AH526" s="65">
        <f t="shared" si="68"/>
        <v>2409066.9500000002</v>
      </c>
      <c r="AI526" s="3"/>
      <c r="AJ526" s="3"/>
      <c r="AK526" s="3"/>
      <c r="AL526" s="3"/>
      <c r="AM526" s="3"/>
      <c r="AN526" s="3"/>
      <c r="AO526" s="5"/>
      <c r="AP526" s="36"/>
      <c r="AQ526" s="5"/>
      <c r="AR526" s="3"/>
      <c r="AS526" s="9" t="s">
        <v>614</v>
      </c>
      <c r="AT526" s="9" t="s">
        <v>615</v>
      </c>
      <c r="AU526" s="6">
        <v>41753</v>
      </c>
      <c r="AV526" s="6">
        <v>42052</v>
      </c>
      <c r="AW526" s="7"/>
      <c r="AX526" s="7"/>
      <c r="AY526" s="6">
        <v>41753</v>
      </c>
      <c r="AZ526" s="7"/>
      <c r="BA526" s="7" t="s">
        <v>388</v>
      </c>
      <c r="BB526" s="7"/>
      <c r="BC526" s="7"/>
      <c r="BD526" s="9"/>
    </row>
    <row r="527" spans="1:56" ht="42" customHeight="1" x14ac:dyDescent="0.25">
      <c r="A527" s="164"/>
      <c r="B527" s="157"/>
      <c r="C527" s="32"/>
      <c r="D527" s="32"/>
      <c r="E527" s="32"/>
      <c r="F527" s="32"/>
      <c r="G527" s="32"/>
      <c r="H527" s="32"/>
      <c r="I527" s="32"/>
      <c r="J527" s="32"/>
      <c r="K527" s="64"/>
      <c r="L527" s="65"/>
      <c r="M527" s="32"/>
      <c r="N527" s="64"/>
      <c r="O527" s="64"/>
      <c r="P527" s="32"/>
      <c r="Q527" s="32"/>
      <c r="R527" s="32"/>
      <c r="S527" s="65"/>
      <c r="T527" s="32"/>
      <c r="U527" s="5" t="s">
        <v>549</v>
      </c>
      <c r="V527" s="10">
        <v>42048</v>
      </c>
      <c r="W527" s="11">
        <v>11534</v>
      </c>
      <c r="X527" s="5" t="s">
        <v>1304</v>
      </c>
      <c r="Y527" s="10">
        <v>42053</v>
      </c>
      <c r="Z527" s="10">
        <v>42352</v>
      </c>
      <c r="AA527" s="1"/>
      <c r="AB527" s="1"/>
      <c r="AC527" s="8"/>
      <c r="AD527" s="8"/>
      <c r="AE527" s="65"/>
      <c r="AF527" s="65"/>
      <c r="AG527" s="65"/>
      <c r="AH527" s="65"/>
      <c r="AI527" s="3"/>
      <c r="AJ527" s="3"/>
      <c r="AK527" s="3"/>
      <c r="AL527" s="3"/>
      <c r="AM527" s="3"/>
      <c r="AN527" s="3"/>
      <c r="AO527" s="5"/>
      <c r="AP527" s="36"/>
      <c r="AQ527" s="5"/>
      <c r="AR527" s="3"/>
      <c r="AS527" s="9"/>
      <c r="AT527" s="9"/>
      <c r="AU527" s="6">
        <v>42053</v>
      </c>
      <c r="AV527" s="6">
        <v>42352</v>
      </c>
      <c r="AW527" s="7"/>
      <c r="AX527" s="7"/>
      <c r="AY527" s="6"/>
      <c r="AZ527" s="7"/>
      <c r="BA527" s="7"/>
      <c r="BB527" s="7"/>
      <c r="BC527" s="7"/>
      <c r="BD527" s="9"/>
    </row>
    <row r="528" spans="1:56" ht="42" customHeight="1" x14ac:dyDescent="0.25">
      <c r="A528" s="164"/>
      <c r="B528" s="157"/>
      <c r="C528" s="32"/>
      <c r="D528" s="32"/>
      <c r="E528" s="32"/>
      <c r="F528" s="32"/>
      <c r="G528" s="32"/>
      <c r="H528" s="32"/>
      <c r="I528" s="32"/>
      <c r="J528" s="32"/>
      <c r="K528" s="64"/>
      <c r="L528" s="65"/>
      <c r="M528" s="32"/>
      <c r="N528" s="64"/>
      <c r="O528" s="64"/>
      <c r="P528" s="32"/>
      <c r="Q528" s="32"/>
      <c r="R528" s="32"/>
      <c r="S528" s="65"/>
      <c r="T528" s="32"/>
      <c r="U528" s="5" t="s">
        <v>950</v>
      </c>
      <c r="V528" s="10">
        <v>42286</v>
      </c>
      <c r="W528" s="11">
        <v>11660</v>
      </c>
      <c r="X528" s="5" t="s">
        <v>1340</v>
      </c>
      <c r="Y528" s="10"/>
      <c r="Z528" s="10"/>
      <c r="AA528" s="1"/>
      <c r="AB528" s="1"/>
      <c r="AC528" s="8">
        <v>427150.85</v>
      </c>
      <c r="AD528" s="8"/>
      <c r="AE528" s="65"/>
      <c r="AF528" s="65"/>
      <c r="AG528" s="65"/>
      <c r="AH528" s="65"/>
      <c r="AI528" s="3"/>
      <c r="AJ528" s="3"/>
      <c r="AK528" s="3"/>
      <c r="AL528" s="3"/>
      <c r="AM528" s="3"/>
      <c r="AN528" s="3"/>
      <c r="AO528" s="5"/>
      <c r="AP528" s="36"/>
      <c r="AQ528" s="5"/>
      <c r="AR528" s="3"/>
      <c r="AS528" s="9"/>
      <c r="AT528" s="9"/>
      <c r="AU528" s="6"/>
      <c r="AV528" s="6"/>
      <c r="AW528" s="7"/>
      <c r="AX528" s="7"/>
      <c r="AY528" s="6"/>
      <c r="AZ528" s="7"/>
      <c r="BA528" s="7"/>
      <c r="BB528" s="7"/>
      <c r="BC528" s="7"/>
      <c r="BD528" s="9"/>
    </row>
    <row r="529" spans="1:56" ht="42" customHeight="1" x14ac:dyDescent="0.25">
      <c r="A529" s="164"/>
      <c r="B529" s="157"/>
      <c r="C529" s="32"/>
      <c r="D529" s="32"/>
      <c r="E529" s="32"/>
      <c r="F529" s="32"/>
      <c r="G529" s="32"/>
      <c r="H529" s="32"/>
      <c r="I529" s="32"/>
      <c r="J529" s="32"/>
      <c r="K529" s="64"/>
      <c r="L529" s="65"/>
      <c r="M529" s="32"/>
      <c r="N529" s="64"/>
      <c r="O529" s="64"/>
      <c r="P529" s="32"/>
      <c r="Q529" s="32"/>
      <c r="R529" s="32"/>
      <c r="S529" s="65"/>
      <c r="T529" s="32"/>
      <c r="U529" s="5" t="s">
        <v>951</v>
      </c>
      <c r="V529" s="10">
        <v>42349</v>
      </c>
      <c r="W529" s="11">
        <v>11705</v>
      </c>
      <c r="X529" s="5" t="s">
        <v>1304</v>
      </c>
      <c r="Y529" s="10">
        <v>42353</v>
      </c>
      <c r="Z529" s="10">
        <v>42551</v>
      </c>
      <c r="AA529" s="1"/>
      <c r="AB529" s="1"/>
      <c r="AC529" s="8"/>
      <c r="AD529" s="8"/>
      <c r="AE529" s="65"/>
      <c r="AF529" s="65"/>
      <c r="AG529" s="65"/>
      <c r="AH529" s="65"/>
      <c r="AI529" s="3"/>
      <c r="AJ529" s="3"/>
      <c r="AK529" s="3"/>
      <c r="AL529" s="3"/>
      <c r="AM529" s="3"/>
      <c r="AN529" s="3"/>
      <c r="AO529" s="5"/>
      <c r="AP529" s="36"/>
      <c r="AQ529" s="5"/>
      <c r="AR529" s="3"/>
      <c r="AS529" s="9"/>
      <c r="AT529" s="9"/>
      <c r="AU529" s="6">
        <v>42353</v>
      </c>
      <c r="AV529" s="6">
        <v>42551</v>
      </c>
      <c r="AW529" s="7"/>
      <c r="AX529" s="7"/>
      <c r="AY529" s="6"/>
      <c r="AZ529" s="7"/>
      <c r="BA529" s="7"/>
      <c r="BB529" s="7"/>
      <c r="BC529" s="7"/>
      <c r="BD529" s="9"/>
    </row>
    <row r="530" spans="1:56" ht="42" customHeight="1" x14ac:dyDescent="0.25">
      <c r="A530" s="164"/>
      <c r="B530" s="157"/>
      <c r="C530" s="32"/>
      <c r="D530" s="32"/>
      <c r="E530" s="32"/>
      <c r="F530" s="32"/>
      <c r="G530" s="32"/>
      <c r="H530" s="32"/>
      <c r="I530" s="32"/>
      <c r="J530" s="32"/>
      <c r="K530" s="64"/>
      <c r="L530" s="65"/>
      <c r="M530" s="32"/>
      <c r="N530" s="64"/>
      <c r="O530" s="64"/>
      <c r="P530" s="32"/>
      <c r="Q530" s="32"/>
      <c r="R530" s="32"/>
      <c r="S530" s="65"/>
      <c r="T530" s="32"/>
      <c r="U530" s="5" t="s">
        <v>1529</v>
      </c>
      <c r="V530" s="10">
        <v>42549</v>
      </c>
      <c r="W530" s="11">
        <v>11844</v>
      </c>
      <c r="X530" s="5" t="s">
        <v>1530</v>
      </c>
      <c r="Y530" s="10">
        <v>42552</v>
      </c>
      <c r="Z530" s="10">
        <v>42735</v>
      </c>
      <c r="AA530" s="1"/>
      <c r="AB530" s="1"/>
      <c r="AC530" s="8"/>
      <c r="AD530" s="8"/>
      <c r="AE530" s="65"/>
      <c r="AF530" s="65"/>
      <c r="AG530" s="65"/>
      <c r="AH530" s="65"/>
      <c r="AI530" s="3"/>
      <c r="AJ530" s="3"/>
      <c r="AK530" s="3"/>
      <c r="AL530" s="3"/>
      <c r="AM530" s="3"/>
      <c r="AN530" s="3"/>
      <c r="AO530" s="5"/>
      <c r="AP530" s="36"/>
      <c r="AQ530" s="5"/>
      <c r="AR530" s="3"/>
      <c r="AS530" s="9"/>
      <c r="AT530" s="9"/>
      <c r="AU530" s="6">
        <v>42552</v>
      </c>
      <c r="AV530" s="6">
        <v>42735</v>
      </c>
      <c r="AW530" s="7"/>
      <c r="AX530" s="7"/>
      <c r="AY530" s="6"/>
      <c r="AZ530" s="7"/>
      <c r="BA530" s="7"/>
      <c r="BB530" s="7"/>
      <c r="BC530" s="7"/>
      <c r="BD530" s="9"/>
    </row>
    <row r="531" spans="1:56" ht="42" customHeight="1" x14ac:dyDescent="0.25">
      <c r="A531" s="164" t="s">
        <v>1997</v>
      </c>
      <c r="B531" s="157" t="s">
        <v>584</v>
      </c>
      <c r="C531" s="32" t="s">
        <v>135</v>
      </c>
      <c r="D531" s="32" t="s">
        <v>135</v>
      </c>
      <c r="E531" s="32" t="s">
        <v>287</v>
      </c>
      <c r="F531" s="32" t="s">
        <v>136</v>
      </c>
      <c r="G531" s="32">
        <v>11227</v>
      </c>
      <c r="H531" s="32" t="s">
        <v>137</v>
      </c>
      <c r="I531" s="32" t="s">
        <v>138</v>
      </c>
      <c r="J531" s="32" t="s">
        <v>460</v>
      </c>
      <c r="K531" s="64">
        <v>41726</v>
      </c>
      <c r="L531" s="65">
        <v>7379047.2199999997</v>
      </c>
      <c r="M531" s="32">
        <v>11276</v>
      </c>
      <c r="N531" s="64">
        <v>41753</v>
      </c>
      <c r="O531" s="64">
        <v>42292</v>
      </c>
      <c r="P531" s="32" t="s">
        <v>96</v>
      </c>
      <c r="Q531" s="32" t="s">
        <v>459</v>
      </c>
      <c r="R531" s="32" t="s">
        <v>397</v>
      </c>
      <c r="S531" s="65">
        <v>621824.72</v>
      </c>
      <c r="T531" s="32">
        <v>44905100</v>
      </c>
      <c r="U531" s="9"/>
      <c r="V531" s="10"/>
      <c r="W531" s="11"/>
      <c r="X531" s="9"/>
      <c r="Y531" s="10"/>
      <c r="Z531" s="10"/>
      <c r="AA531" s="1">
        <f>AC531/L531</f>
        <v>0.10393102756157725</v>
      </c>
      <c r="AB531" s="1">
        <v>0</v>
      </c>
      <c r="AC531" s="8">
        <f>SUM(AC532)</f>
        <v>766911.96</v>
      </c>
      <c r="AD531" s="8">
        <f>SUM(AD532)</f>
        <v>0</v>
      </c>
      <c r="AE531" s="65">
        <f t="shared" si="67"/>
        <v>8145959.1799999997</v>
      </c>
      <c r="AF531" s="65">
        <v>4207549.75</v>
      </c>
      <c r="AG531" s="65">
        <v>979088.46</v>
      </c>
      <c r="AH531" s="65">
        <f t="shared" si="68"/>
        <v>5186638.21</v>
      </c>
      <c r="AI531" s="3"/>
      <c r="AJ531" s="3"/>
      <c r="AK531" s="3"/>
      <c r="AL531" s="3"/>
      <c r="AM531" s="3"/>
      <c r="AN531" s="3"/>
      <c r="AO531" s="5"/>
      <c r="AP531" s="36"/>
      <c r="AQ531" s="5"/>
      <c r="AR531" s="3"/>
      <c r="AS531" s="9" t="s">
        <v>614</v>
      </c>
      <c r="AT531" s="9" t="s">
        <v>615</v>
      </c>
      <c r="AU531" s="6">
        <v>41753</v>
      </c>
      <c r="AV531" s="6">
        <v>42292</v>
      </c>
      <c r="AW531" s="7"/>
      <c r="AX531" s="7"/>
      <c r="AY531" s="6">
        <v>41753</v>
      </c>
      <c r="AZ531" s="7"/>
      <c r="BA531" s="7" t="s">
        <v>388</v>
      </c>
      <c r="BB531" s="7"/>
      <c r="BC531" s="7"/>
      <c r="BD531" s="9"/>
    </row>
    <row r="532" spans="1:56" ht="42" customHeight="1" x14ac:dyDescent="0.25">
      <c r="A532" s="164"/>
      <c r="B532" s="157"/>
      <c r="C532" s="32"/>
      <c r="D532" s="32"/>
      <c r="E532" s="32"/>
      <c r="F532" s="32"/>
      <c r="G532" s="32"/>
      <c r="H532" s="32"/>
      <c r="I532" s="32"/>
      <c r="J532" s="32"/>
      <c r="K532" s="64"/>
      <c r="L532" s="65"/>
      <c r="M532" s="32"/>
      <c r="N532" s="64"/>
      <c r="O532" s="64"/>
      <c r="P532" s="32"/>
      <c r="Q532" s="32"/>
      <c r="R532" s="32"/>
      <c r="S532" s="65"/>
      <c r="T532" s="32"/>
      <c r="U532" s="9" t="s">
        <v>970</v>
      </c>
      <c r="V532" s="10">
        <v>42286</v>
      </c>
      <c r="W532" s="11">
        <v>11660</v>
      </c>
      <c r="X532" s="45" t="s">
        <v>1341</v>
      </c>
      <c r="Y532" s="10">
        <v>42292</v>
      </c>
      <c r="Z532" s="10">
        <v>42551</v>
      </c>
      <c r="AA532" s="1"/>
      <c r="AB532" s="1"/>
      <c r="AC532" s="8">
        <v>766911.96</v>
      </c>
      <c r="AD532" s="8"/>
      <c r="AE532" s="65"/>
      <c r="AF532" s="65"/>
      <c r="AG532" s="65"/>
      <c r="AH532" s="65"/>
      <c r="AI532" s="3"/>
      <c r="AJ532" s="3"/>
      <c r="AK532" s="3"/>
      <c r="AL532" s="3"/>
      <c r="AM532" s="3"/>
      <c r="AN532" s="3"/>
      <c r="AO532" s="5"/>
      <c r="AP532" s="36"/>
      <c r="AQ532" s="5"/>
      <c r="AR532" s="3"/>
      <c r="AS532" s="9"/>
      <c r="AT532" s="9"/>
      <c r="AU532" s="6">
        <v>42292</v>
      </c>
      <c r="AV532" s="6">
        <v>42551</v>
      </c>
      <c r="AW532" s="7"/>
      <c r="AX532" s="7"/>
      <c r="AY532" s="6"/>
      <c r="AZ532" s="7"/>
      <c r="BA532" s="7"/>
      <c r="BB532" s="7"/>
      <c r="BC532" s="7"/>
      <c r="BD532" s="9"/>
    </row>
    <row r="533" spans="1:56" ht="42" customHeight="1" x14ac:dyDescent="0.25">
      <c r="A533" s="164"/>
      <c r="B533" s="157"/>
      <c r="C533" s="32"/>
      <c r="D533" s="32"/>
      <c r="E533" s="32"/>
      <c r="F533" s="32"/>
      <c r="G533" s="32"/>
      <c r="H533" s="32"/>
      <c r="I533" s="32"/>
      <c r="J533" s="32"/>
      <c r="K533" s="64"/>
      <c r="L533" s="65"/>
      <c r="M533" s="32"/>
      <c r="N533" s="64"/>
      <c r="O533" s="64"/>
      <c r="P533" s="32"/>
      <c r="Q533" s="32"/>
      <c r="R533" s="32"/>
      <c r="S533" s="65"/>
      <c r="T533" s="32"/>
      <c r="U533" s="9" t="s">
        <v>1531</v>
      </c>
      <c r="V533" s="10">
        <v>42549</v>
      </c>
      <c r="W533" s="11">
        <v>11844</v>
      </c>
      <c r="X533" s="5" t="s">
        <v>1530</v>
      </c>
      <c r="Y533" s="10">
        <v>42552</v>
      </c>
      <c r="Z533" s="10">
        <v>42735</v>
      </c>
      <c r="AA533" s="1"/>
      <c r="AB533" s="1"/>
      <c r="AC533" s="8"/>
      <c r="AD533" s="8"/>
      <c r="AE533" s="65"/>
      <c r="AF533" s="65"/>
      <c r="AG533" s="65"/>
      <c r="AH533" s="65"/>
      <c r="AI533" s="3"/>
      <c r="AJ533" s="3"/>
      <c r="AK533" s="3"/>
      <c r="AL533" s="3"/>
      <c r="AM533" s="3"/>
      <c r="AN533" s="3"/>
      <c r="AO533" s="5"/>
      <c r="AP533" s="36"/>
      <c r="AQ533" s="5"/>
      <c r="AR533" s="3"/>
      <c r="AS533" s="9"/>
      <c r="AT533" s="9"/>
      <c r="AU533" s="6">
        <v>42552</v>
      </c>
      <c r="AV533" s="6">
        <v>42735</v>
      </c>
      <c r="AW533" s="7"/>
      <c r="AX533" s="7"/>
      <c r="AY533" s="6"/>
      <c r="AZ533" s="7"/>
      <c r="BA533" s="7"/>
      <c r="BB533" s="7"/>
      <c r="BC533" s="7"/>
      <c r="BD533" s="9"/>
    </row>
    <row r="534" spans="1:56" ht="42" customHeight="1" x14ac:dyDescent="0.25">
      <c r="A534" s="164" t="s">
        <v>1998</v>
      </c>
      <c r="B534" s="157" t="s">
        <v>461</v>
      </c>
      <c r="C534" s="32" t="s">
        <v>139</v>
      </c>
      <c r="D534" s="32" t="s">
        <v>139</v>
      </c>
      <c r="E534" s="32" t="s">
        <v>287</v>
      </c>
      <c r="F534" s="32" t="s">
        <v>140</v>
      </c>
      <c r="G534" s="32">
        <v>11239</v>
      </c>
      <c r="H534" s="32" t="s">
        <v>141</v>
      </c>
      <c r="I534" s="32" t="s">
        <v>142</v>
      </c>
      <c r="J534" s="32" t="s">
        <v>462</v>
      </c>
      <c r="K534" s="64">
        <v>41744</v>
      </c>
      <c r="L534" s="65">
        <v>7338778.04</v>
      </c>
      <c r="M534" s="32">
        <v>11288</v>
      </c>
      <c r="N534" s="64">
        <v>41753</v>
      </c>
      <c r="O534" s="64">
        <v>42292</v>
      </c>
      <c r="P534" s="32" t="s">
        <v>96</v>
      </c>
      <c r="Q534" s="32" t="s">
        <v>458</v>
      </c>
      <c r="R534" s="32" t="s">
        <v>397</v>
      </c>
      <c r="S534" s="65">
        <v>621481.32999999996</v>
      </c>
      <c r="T534" s="32">
        <v>44905100</v>
      </c>
      <c r="U534" s="5"/>
      <c r="V534" s="10"/>
      <c r="W534" s="11"/>
      <c r="X534" s="5"/>
      <c r="Y534" s="38"/>
      <c r="Z534" s="38"/>
      <c r="AA534" s="1">
        <v>0</v>
      </c>
      <c r="AB534" s="1">
        <f>AD534/L534</f>
        <v>2.9628437979028997E-2</v>
      </c>
      <c r="AC534" s="8">
        <f>SUM(AC535)</f>
        <v>0</v>
      </c>
      <c r="AD534" s="8">
        <f>SUM(AD535)</f>
        <v>217436.53</v>
      </c>
      <c r="AE534" s="65">
        <f t="shared" si="67"/>
        <v>7121341.5099999998</v>
      </c>
      <c r="AF534" s="65">
        <v>3325474.58</v>
      </c>
      <c r="AG534" s="65">
        <v>1357837.5</v>
      </c>
      <c r="AH534" s="65">
        <f t="shared" si="68"/>
        <v>4683312.08</v>
      </c>
      <c r="AI534" s="3"/>
      <c r="AJ534" s="3"/>
      <c r="AK534" s="3"/>
      <c r="AL534" s="3"/>
      <c r="AM534" s="3"/>
      <c r="AN534" s="3"/>
      <c r="AO534" s="5"/>
      <c r="AP534" s="36"/>
      <c r="AQ534" s="5"/>
      <c r="AR534" s="3"/>
      <c r="AS534" s="9" t="s">
        <v>614</v>
      </c>
      <c r="AT534" s="9" t="s">
        <v>615</v>
      </c>
      <c r="AU534" s="6">
        <v>41753</v>
      </c>
      <c r="AV534" s="6">
        <v>42292</v>
      </c>
      <c r="AW534" s="7"/>
      <c r="AX534" s="7"/>
      <c r="AY534" s="6">
        <v>41753</v>
      </c>
      <c r="AZ534" s="7"/>
      <c r="BA534" s="7" t="s">
        <v>388</v>
      </c>
      <c r="BB534" s="7"/>
      <c r="BC534" s="7"/>
      <c r="BD534" s="9"/>
    </row>
    <row r="535" spans="1:56" ht="42" customHeight="1" x14ac:dyDescent="0.25">
      <c r="A535" s="164"/>
      <c r="B535" s="157"/>
      <c r="C535" s="32"/>
      <c r="D535" s="32"/>
      <c r="E535" s="32"/>
      <c r="F535" s="32"/>
      <c r="G535" s="32"/>
      <c r="H535" s="32"/>
      <c r="I535" s="32"/>
      <c r="J535" s="32"/>
      <c r="K535" s="64"/>
      <c r="L535" s="65"/>
      <c r="M535" s="32"/>
      <c r="N535" s="64"/>
      <c r="O535" s="64"/>
      <c r="P535" s="32"/>
      <c r="Q535" s="32"/>
      <c r="R535" s="32"/>
      <c r="S535" s="65"/>
      <c r="T535" s="32"/>
      <c r="U535" s="5" t="s">
        <v>971</v>
      </c>
      <c r="V535" s="10">
        <v>42286</v>
      </c>
      <c r="W535" s="11">
        <v>11660</v>
      </c>
      <c r="X535" s="5" t="s">
        <v>1339</v>
      </c>
      <c r="Y535" s="38">
        <v>42293</v>
      </c>
      <c r="Z535" s="38">
        <v>42551</v>
      </c>
      <c r="AA535" s="1"/>
      <c r="AB535" s="1"/>
      <c r="AC535" s="8"/>
      <c r="AD535" s="8">
        <v>217436.53</v>
      </c>
      <c r="AE535" s="65"/>
      <c r="AF535" s="65"/>
      <c r="AG535" s="65"/>
      <c r="AH535" s="65"/>
      <c r="AI535" s="3"/>
      <c r="AJ535" s="3"/>
      <c r="AK535" s="3"/>
      <c r="AL535" s="3"/>
      <c r="AM535" s="3"/>
      <c r="AN535" s="3"/>
      <c r="AO535" s="5"/>
      <c r="AP535" s="36"/>
      <c r="AQ535" s="5"/>
      <c r="AR535" s="3"/>
      <c r="AS535" s="9"/>
      <c r="AT535" s="9"/>
      <c r="AU535" s="6"/>
      <c r="AV535" s="6"/>
      <c r="AW535" s="7"/>
      <c r="AX535" s="7"/>
      <c r="AY535" s="6"/>
      <c r="AZ535" s="7"/>
      <c r="BA535" s="7"/>
      <c r="BB535" s="7"/>
      <c r="BC535" s="7"/>
      <c r="BD535" s="9"/>
    </row>
    <row r="536" spans="1:56" ht="48" customHeight="1" x14ac:dyDescent="0.25">
      <c r="A536" s="164"/>
      <c r="B536" s="157"/>
      <c r="C536" s="32"/>
      <c r="D536" s="32"/>
      <c r="E536" s="32"/>
      <c r="F536" s="32"/>
      <c r="G536" s="32"/>
      <c r="H536" s="32"/>
      <c r="I536" s="32"/>
      <c r="J536" s="32"/>
      <c r="K536" s="64"/>
      <c r="L536" s="65"/>
      <c r="M536" s="32"/>
      <c r="N536" s="64"/>
      <c r="O536" s="64"/>
      <c r="P536" s="32"/>
      <c r="Q536" s="32"/>
      <c r="R536" s="32"/>
      <c r="S536" s="65"/>
      <c r="T536" s="32"/>
      <c r="U536" s="5" t="s">
        <v>1533</v>
      </c>
      <c r="V536" s="10">
        <v>42534</v>
      </c>
      <c r="W536" s="11"/>
      <c r="X536" s="5"/>
      <c r="Y536" s="38"/>
      <c r="Z536" s="38"/>
      <c r="AA536" s="1"/>
      <c r="AB536" s="1"/>
      <c r="AC536" s="153">
        <v>290940.71999999997</v>
      </c>
      <c r="AD536" s="8"/>
      <c r="AE536" s="65"/>
      <c r="AF536" s="65"/>
      <c r="AG536" s="65"/>
      <c r="AH536" s="65"/>
      <c r="AI536" s="3"/>
      <c r="AJ536" s="3"/>
      <c r="AK536" s="3"/>
      <c r="AL536" s="3"/>
      <c r="AM536" s="3"/>
      <c r="AN536" s="3"/>
      <c r="AO536" s="5"/>
      <c r="AP536" s="36"/>
      <c r="AQ536" s="5"/>
      <c r="AR536" s="3"/>
      <c r="AS536" s="9"/>
      <c r="AT536" s="9"/>
      <c r="AU536" s="6">
        <v>42659</v>
      </c>
      <c r="AV536" s="6">
        <v>42551</v>
      </c>
      <c r="AW536" s="7"/>
      <c r="AX536" s="7"/>
      <c r="AY536" s="6"/>
      <c r="AZ536" s="7"/>
      <c r="BA536" s="7"/>
      <c r="BB536" s="7"/>
      <c r="BC536" s="7"/>
      <c r="BD536" s="9"/>
    </row>
    <row r="537" spans="1:56" ht="42" customHeight="1" x14ac:dyDescent="0.25">
      <c r="A537" s="164"/>
      <c r="B537" s="157"/>
      <c r="C537" s="32"/>
      <c r="D537" s="32"/>
      <c r="E537" s="32"/>
      <c r="F537" s="32"/>
      <c r="G537" s="32"/>
      <c r="H537" s="32"/>
      <c r="I537" s="32"/>
      <c r="J537" s="32"/>
      <c r="K537" s="64"/>
      <c r="L537" s="65"/>
      <c r="M537" s="32"/>
      <c r="N537" s="64"/>
      <c r="O537" s="64"/>
      <c r="P537" s="32"/>
      <c r="Q537" s="32"/>
      <c r="R537" s="32"/>
      <c r="S537" s="65"/>
      <c r="T537" s="32"/>
      <c r="U537" s="5" t="s">
        <v>1532</v>
      </c>
      <c r="V537" s="10">
        <v>42549</v>
      </c>
      <c r="W537" s="11">
        <v>11844</v>
      </c>
      <c r="X537" s="5" t="s">
        <v>1530</v>
      </c>
      <c r="Y537" s="38">
        <v>42552</v>
      </c>
      <c r="Z537" s="38">
        <v>42735</v>
      </c>
      <c r="AA537" s="1"/>
      <c r="AB537" s="1"/>
      <c r="AC537" s="8"/>
      <c r="AD537" s="8"/>
      <c r="AE537" s="65"/>
      <c r="AF537" s="65"/>
      <c r="AG537" s="65"/>
      <c r="AH537" s="65"/>
      <c r="AI537" s="3"/>
      <c r="AJ537" s="3"/>
      <c r="AK537" s="3"/>
      <c r="AL537" s="3"/>
      <c r="AM537" s="3"/>
      <c r="AN537" s="3"/>
      <c r="AO537" s="5"/>
      <c r="AP537" s="36"/>
      <c r="AQ537" s="5"/>
      <c r="AR537" s="3"/>
      <c r="AS537" s="9"/>
      <c r="AT537" s="9"/>
      <c r="AU537" s="6">
        <v>42552</v>
      </c>
      <c r="AV537" s="6">
        <v>42735</v>
      </c>
      <c r="AW537" s="7"/>
      <c r="AX537" s="7"/>
      <c r="AY537" s="6"/>
      <c r="AZ537" s="7"/>
      <c r="BA537" s="7"/>
      <c r="BB537" s="7"/>
      <c r="BC537" s="7"/>
      <c r="BD537" s="9"/>
    </row>
    <row r="538" spans="1:56" ht="42" customHeight="1" x14ac:dyDescent="0.25">
      <c r="A538" s="164" t="s">
        <v>1999</v>
      </c>
      <c r="B538" s="157" t="s">
        <v>463</v>
      </c>
      <c r="C538" s="32" t="s">
        <v>143</v>
      </c>
      <c r="D538" s="32" t="s">
        <v>143</v>
      </c>
      <c r="E538" s="32" t="s">
        <v>287</v>
      </c>
      <c r="F538" s="32" t="s">
        <v>144</v>
      </c>
      <c r="G538" s="32">
        <v>11230</v>
      </c>
      <c r="H538" s="32" t="s">
        <v>145</v>
      </c>
      <c r="I538" s="32" t="s">
        <v>146</v>
      </c>
      <c r="J538" s="32" t="s">
        <v>464</v>
      </c>
      <c r="K538" s="64">
        <v>41744</v>
      </c>
      <c r="L538" s="65">
        <v>8477282.5800000001</v>
      </c>
      <c r="M538" s="32">
        <v>11289</v>
      </c>
      <c r="N538" s="64">
        <v>41753</v>
      </c>
      <c r="O538" s="64">
        <v>42292</v>
      </c>
      <c r="P538" s="32" t="s">
        <v>96</v>
      </c>
      <c r="Q538" s="32" t="s">
        <v>459</v>
      </c>
      <c r="R538" s="32" t="s">
        <v>397</v>
      </c>
      <c r="S538" s="65">
        <v>1849710.32</v>
      </c>
      <c r="T538" s="32">
        <v>44905100</v>
      </c>
      <c r="U538" s="9"/>
      <c r="V538" s="10"/>
      <c r="W538" s="11"/>
      <c r="X538" s="9"/>
      <c r="Y538" s="10"/>
      <c r="Z538" s="10"/>
      <c r="AA538" s="1">
        <f>AC538/L538</f>
        <v>0.24945061109429242</v>
      </c>
      <c r="AB538" s="1">
        <v>0</v>
      </c>
      <c r="AC538" s="8">
        <f>SUM(AC539:AC541)</f>
        <v>2114663.3199999998</v>
      </c>
      <c r="AD538" s="8"/>
      <c r="AE538" s="65">
        <f t="shared" si="67"/>
        <v>10591945.9</v>
      </c>
      <c r="AF538" s="65">
        <v>6726097.1200000001</v>
      </c>
      <c r="AG538" s="65">
        <v>2483796.2400000002</v>
      </c>
      <c r="AH538" s="65">
        <f t="shared" si="68"/>
        <v>9209893.3599999994</v>
      </c>
      <c r="AI538" s="3"/>
      <c r="AJ538" s="3"/>
      <c r="AK538" s="3"/>
      <c r="AL538" s="3"/>
      <c r="AM538" s="3"/>
      <c r="AN538" s="3"/>
      <c r="AO538" s="5"/>
      <c r="AP538" s="36"/>
      <c r="AQ538" s="5"/>
      <c r="AR538" s="3"/>
      <c r="AS538" s="9" t="s">
        <v>614</v>
      </c>
      <c r="AT538" s="9" t="s">
        <v>615</v>
      </c>
      <c r="AU538" s="6">
        <v>41753</v>
      </c>
      <c r="AV538" s="6">
        <v>42292</v>
      </c>
      <c r="AW538" s="7"/>
      <c r="AX538" s="7"/>
      <c r="AY538" s="6">
        <v>41753</v>
      </c>
      <c r="AZ538" s="7"/>
      <c r="BA538" s="7" t="s">
        <v>388</v>
      </c>
      <c r="BB538" s="7"/>
      <c r="BC538" s="7"/>
      <c r="BD538" s="9"/>
    </row>
    <row r="539" spans="1:56" ht="42" customHeight="1" x14ac:dyDescent="0.25">
      <c r="A539" s="164"/>
      <c r="B539" s="157"/>
      <c r="C539" s="32"/>
      <c r="D539" s="32"/>
      <c r="E539" s="32"/>
      <c r="F539" s="32"/>
      <c r="G539" s="32"/>
      <c r="H539" s="32"/>
      <c r="I539" s="32"/>
      <c r="J539" s="32"/>
      <c r="K539" s="64"/>
      <c r="L539" s="65"/>
      <c r="M539" s="32"/>
      <c r="N539" s="64"/>
      <c r="O539" s="64"/>
      <c r="P539" s="32"/>
      <c r="Q539" s="32"/>
      <c r="R539" s="32"/>
      <c r="S539" s="65"/>
      <c r="T539" s="32"/>
      <c r="U539" s="9" t="s">
        <v>972</v>
      </c>
      <c r="V539" s="10">
        <v>42286</v>
      </c>
      <c r="W539" s="11">
        <v>11660</v>
      </c>
      <c r="X539" s="41" t="s">
        <v>1339</v>
      </c>
      <c r="Y539" s="10">
        <v>42659</v>
      </c>
      <c r="Z539" s="10">
        <v>42551</v>
      </c>
      <c r="AA539" s="1"/>
      <c r="AB539" s="1"/>
      <c r="AC539" s="8">
        <v>1382542.98</v>
      </c>
      <c r="AD539" s="8"/>
      <c r="AE539" s="65"/>
      <c r="AF539" s="65"/>
      <c r="AG539" s="65"/>
      <c r="AH539" s="65"/>
      <c r="AI539" s="3"/>
      <c r="AJ539" s="3"/>
      <c r="AK539" s="3"/>
      <c r="AL539" s="3"/>
      <c r="AM539" s="3"/>
      <c r="AN539" s="3"/>
      <c r="AO539" s="5"/>
      <c r="AP539" s="36"/>
      <c r="AQ539" s="5"/>
      <c r="AR539" s="3"/>
      <c r="AS539" s="9"/>
      <c r="AT539" s="9"/>
      <c r="AU539" s="6">
        <v>42659</v>
      </c>
      <c r="AV539" s="6">
        <v>42551</v>
      </c>
      <c r="AW539" s="7"/>
      <c r="AX539" s="7"/>
      <c r="AY539" s="6"/>
      <c r="AZ539" s="7"/>
      <c r="BA539" s="7"/>
      <c r="BB539" s="7"/>
      <c r="BC539" s="7"/>
      <c r="BD539" s="9"/>
    </row>
    <row r="540" spans="1:56" ht="42" customHeight="1" x14ac:dyDescent="0.25">
      <c r="A540" s="164"/>
      <c r="B540" s="157"/>
      <c r="C540" s="32"/>
      <c r="D540" s="32"/>
      <c r="E540" s="32"/>
      <c r="F540" s="32"/>
      <c r="G540" s="32"/>
      <c r="H540" s="32"/>
      <c r="I540" s="32"/>
      <c r="J540" s="32"/>
      <c r="K540" s="64"/>
      <c r="L540" s="65"/>
      <c r="M540" s="32"/>
      <c r="N540" s="64"/>
      <c r="O540" s="64"/>
      <c r="P540" s="32"/>
      <c r="Q540" s="32"/>
      <c r="R540" s="32"/>
      <c r="S540" s="65"/>
      <c r="T540" s="32"/>
      <c r="U540" s="9" t="s">
        <v>1534</v>
      </c>
      <c r="V540" s="10">
        <v>42531</v>
      </c>
      <c r="W540" s="11">
        <v>11825</v>
      </c>
      <c r="X540" s="5" t="s">
        <v>1306</v>
      </c>
      <c r="Y540" s="10"/>
      <c r="Z540" s="10"/>
      <c r="AA540" s="1"/>
      <c r="AB540" s="1"/>
      <c r="AC540" s="8">
        <v>732120.34</v>
      </c>
      <c r="AD540" s="8"/>
      <c r="AE540" s="65"/>
      <c r="AF540" s="65"/>
      <c r="AG540" s="65"/>
      <c r="AH540" s="65"/>
      <c r="AI540" s="3"/>
      <c r="AJ540" s="3"/>
      <c r="AK540" s="3"/>
      <c r="AL540" s="3"/>
      <c r="AM540" s="3"/>
      <c r="AN540" s="3"/>
      <c r="AO540" s="5"/>
      <c r="AP540" s="36"/>
      <c r="AQ540" s="5"/>
      <c r="AR540" s="3"/>
      <c r="AS540" s="9"/>
      <c r="AT540" s="9"/>
      <c r="AU540" s="6"/>
      <c r="AV540" s="6"/>
      <c r="AW540" s="7"/>
      <c r="AX540" s="7"/>
      <c r="AY540" s="6"/>
      <c r="AZ540" s="7"/>
      <c r="BA540" s="7"/>
      <c r="BB540" s="7"/>
      <c r="BC540" s="7"/>
      <c r="BD540" s="9"/>
    </row>
    <row r="541" spans="1:56" ht="42" customHeight="1" x14ac:dyDescent="0.25">
      <c r="A541" s="164"/>
      <c r="B541" s="157"/>
      <c r="C541" s="32"/>
      <c r="D541" s="32"/>
      <c r="E541" s="32"/>
      <c r="F541" s="32"/>
      <c r="G541" s="32"/>
      <c r="H541" s="32"/>
      <c r="I541" s="32"/>
      <c r="J541" s="32"/>
      <c r="K541" s="64"/>
      <c r="L541" s="65"/>
      <c r="M541" s="32"/>
      <c r="N541" s="64"/>
      <c r="O541" s="64"/>
      <c r="P541" s="32"/>
      <c r="Q541" s="32"/>
      <c r="R541" s="32"/>
      <c r="S541" s="65"/>
      <c r="T541" s="32"/>
      <c r="U541" s="9" t="s">
        <v>1558</v>
      </c>
      <c r="V541" s="10">
        <v>42549</v>
      </c>
      <c r="W541" s="11">
        <v>11844</v>
      </c>
      <c r="X541" s="5" t="s">
        <v>1530</v>
      </c>
      <c r="Y541" s="10">
        <v>42552</v>
      </c>
      <c r="Z541" s="10">
        <v>42735</v>
      </c>
      <c r="AA541" s="1"/>
      <c r="AB541" s="1"/>
      <c r="AC541" s="8"/>
      <c r="AD541" s="8"/>
      <c r="AE541" s="65"/>
      <c r="AF541" s="65"/>
      <c r="AG541" s="65"/>
      <c r="AH541" s="65"/>
      <c r="AI541" s="3"/>
      <c r="AJ541" s="3"/>
      <c r="AK541" s="3"/>
      <c r="AL541" s="3"/>
      <c r="AM541" s="3"/>
      <c r="AN541" s="3"/>
      <c r="AO541" s="5"/>
      <c r="AP541" s="36"/>
      <c r="AQ541" s="5"/>
      <c r="AR541" s="3"/>
      <c r="AS541" s="9"/>
      <c r="AT541" s="9"/>
      <c r="AU541" s="6">
        <v>42552</v>
      </c>
      <c r="AV541" s="6">
        <v>42735</v>
      </c>
      <c r="AW541" s="7"/>
      <c r="AX541" s="7"/>
      <c r="AY541" s="6"/>
      <c r="AZ541" s="7"/>
      <c r="BA541" s="7"/>
      <c r="BB541" s="7"/>
      <c r="BC541" s="7"/>
      <c r="BD541" s="9"/>
    </row>
    <row r="542" spans="1:56" ht="42" customHeight="1" x14ac:dyDescent="0.25">
      <c r="A542" s="164" t="s">
        <v>2000</v>
      </c>
      <c r="B542" s="157" t="s">
        <v>702</v>
      </c>
      <c r="C542" s="32" t="s">
        <v>703</v>
      </c>
      <c r="D542" s="32" t="s">
        <v>703</v>
      </c>
      <c r="E542" s="32" t="s">
        <v>287</v>
      </c>
      <c r="F542" s="32" t="s">
        <v>740</v>
      </c>
      <c r="G542" s="32">
        <v>11535</v>
      </c>
      <c r="H542" s="32" t="s">
        <v>705</v>
      </c>
      <c r="I542" s="32" t="s">
        <v>704</v>
      </c>
      <c r="J542" s="32" t="s">
        <v>706</v>
      </c>
      <c r="K542" s="64">
        <v>42145</v>
      </c>
      <c r="L542" s="65">
        <v>13471244.84</v>
      </c>
      <c r="M542" s="32">
        <v>11568</v>
      </c>
      <c r="N542" s="64">
        <v>42445</v>
      </c>
      <c r="O542" s="64">
        <v>42595</v>
      </c>
      <c r="P542" s="32" t="s">
        <v>96</v>
      </c>
      <c r="Q542" s="32" t="s">
        <v>711</v>
      </c>
      <c r="R542" s="32" t="s">
        <v>397</v>
      </c>
      <c r="S542" s="65">
        <v>1439201.61</v>
      </c>
      <c r="T542" s="32">
        <v>44905100</v>
      </c>
      <c r="U542" s="9"/>
      <c r="V542" s="10"/>
      <c r="W542" s="11"/>
      <c r="X542" s="9"/>
      <c r="Y542" s="10"/>
      <c r="Z542" s="10"/>
      <c r="AA542" s="1">
        <v>0</v>
      </c>
      <c r="AB542" s="1">
        <f>AD542/L542</f>
        <v>0.12325166454327469</v>
      </c>
      <c r="AC542" s="8"/>
      <c r="AD542" s="8">
        <f>SUM(AD543:AD544)</f>
        <v>1660353.35</v>
      </c>
      <c r="AE542" s="65">
        <f t="shared" si="67"/>
        <v>11810891.49</v>
      </c>
      <c r="AF542" s="65">
        <v>3739846.25</v>
      </c>
      <c r="AG542" s="65">
        <v>664017.18999999994</v>
      </c>
      <c r="AH542" s="65">
        <f t="shared" si="68"/>
        <v>4403863.4399999995</v>
      </c>
      <c r="AI542" s="3"/>
      <c r="AJ542" s="3"/>
      <c r="AK542" s="3"/>
      <c r="AL542" s="3"/>
      <c r="AM542" s="3"/>
      <c r="AN542" s="3"/>
      <c r="AO542" s="5"/>
      <c r="AP542" s="36"/>
      <c r="AQ542" s="5"/>
      <c r="AR542" s="3"/>
      <c r="AS542" s="9"/>
      <c r="AT542" s="9"/>
      <c r="AU542" s="6">
        <v>42171</v>
      </c>
      <c r="AV542" s="6">
        <v>42535</v>
      </c>
      <c r="AW542" s="7"/>
      <c r="AX542" s="7"/>
      <c r="AY542" s="6">
        <v>42171</v>
      </c>
      <c r="AZ542" s="7"/>
      <c r="BA542" s="7" t="s">
        <v>388</v>
      </c>
      <c r="BB542" s="7"/>
      <c r="BC542" s="7"/>
      <c r="BD542" s="9"/>
    </row>
    <row r="543" spans="1:56" ht="42" customHeight="1" x14ac:dyDescent="0.25">
      <c r="A543" s="164"/>
      <c r="B543" s="157"/>
      <c r="C543" s="32"/>
      <c r="D543" s="32"/>
      <c r="E543" s="32"/>
      <c r="F543" s="32"/>
      <c r="G543" s="32"/>
      <c r="H543" s="32"/>
      <c r="I543" s="32"/>
      <c r="J543" s="32"/>
      <c r="K543" s="64"/>
      <c r="L543" s="65"/>
      <c r="M543" s="32"/>
      <c r="N543" s="64"/>
      <c r="O543" s="64"/>
      <c r="P543" s="32"/>
      <c r="Q543" s="32"/>
      <c r="R543" s="32"/>
      <c r="S543" s="65"/>
      <c r="T543" s="32"/>
      <c r="U543" s="5" t="s">
        <v>823</v>
      </c>
      <c r="V543" s="10">
        <v>42221</v>
      </c>
      <c r="W543" s="11">
        <v>11614</v>
      </c>
      <c r="X543" s="5" t="s">
        <v>1306</v>
      </c>
      <c r="Y543" s="10"/>
      <c r="Z543" s="10"/>
      <c r="AA543" s="1"/>
      <c r="AB543" s="1"/>
      <c r="AC543" s="8"/>
      <c r="AD543" s="8">
        <v>58711.54</v>
      </c>
      <c r="AE543" s="65"/>
      <c r="AF543" s="65"/>
      <c r="AG543" s="65"/>
      <c r="AH543" s="65"/>
      <c r="AI543" s="3"/>
      <c r="AJ543" s="3"/>
      <c r="AK543" s="3"/>
      <c r="AL543" s="3"/>
      <c r="AM543" s="3"/>
      <c r="AN543" s="3"/>
      <c r="AO543" s="5"/>
      <c r="AP543" s="36"/>
      <c r="AQ543" s="5"/>
      <c r="AR543" s="3"/>
      <c r="AS543" s="9"/>
      <c r="AT543" s="9"/>
      <c r="AU543" s="6"/>
      <c r="AV543" s="6"/>
      <c r="AW543" s="7"/>
      <c r="AX543" s="7"/>
      <c r="AY543" s="6"/>
      <c r="AZ543" s="7"/>
      <c r="BA543" s="7"/>
      <c r="BB543" s="7"/>
      <c r="BC543" s="7"/>
      <c r="BD543" s="9"/>
    </row>
    <row r="544" spans="1:56" ht="42" customHeight="1" x14ac:dyDescent="0.25">
      <c r="A544" s="164"/>
      <c r="B544" s="157"/>
      <c r="C544" s="32"/>
      <c r="D544" s="32"/>
      <c r="E544" s="32"/>
      <c r="F544" s="32"/>
      <c r="G544" s="32"/>
      <c r="H544" s="32"/>
      <c r="I544" s="32"/>
      <c r="J544" s="32"/>
      <c r="K544" s="64"/>
      <c r="L544" s="65"/>
      <c r="M544" s="32"/>
      <c r="N544" s="64"/>
      <c r="O544" s="64"/>
      <c r="P544" s="32"/>
      <c r="Q544" s="32"/>
      <c r="R544" s="32"/>
      <c r="S544" s="65"/>
      <c r="T544" s="32"/>
      <c r="U544" s="5" t="s">
        <v>875</v>
      </c>
      <c r="V544" s="10">
        <v>42286</v>
      </c>
      <c r="W544" s="11">
        <v>11660</v>
      </c>
      <c r="X544" s="5" t="s">
        <v>1306</v>
      </c>
      <c r="Y544" s="10"/>
      <c r="Z544" s="10"/>
      <c r="AA544" s="1"/>
      <c r="AB544" s="1"/>
      <c r="AC544" s="8"/>
      <c r="AD544" s="68">
        <v>1601641.81</v>
      </c>
      <c r="AE544" s="65"/>
      <c r="AF544" s="65"/>
      <c r="AG544" s="65"/>
      <c r="AH544" s="65"/>
      <c r="AI544" s="3"/>
      <c r="AJ544" s="3"/>
      <c r="AK544" s="3"/>
      <c r="AL544" s="3"/>
      <c r="AM544" s="3"/>
      <c r="AN544" s="3"/>
      <c r="AO544" s="5"/>
      <c r="AP544" s="36"/>
      <c r="AQ544" s="5"/>
      <c r="AR544" s="3"/>
      <c r="AS544" s="9"/>
      <c r="AT544" s="9"/>
      <c r="AU544" s="6"/>
      <c r="AV544" s="6"/>
      <c r="AW544" s="7"/>
      <c r="AX544" s="7"/>
      <c r="AY544" s="6"/>
      <c r="AZ544" s="7"/>
      <c r="BA544" s="7"/>
      <c r="BB544" s="7"/>
      <c r="BC544" s="7"/>
      <c r="BD544" s="9"/>
    </row>
    <row r="545" spans="1:56" ht="42" customHeight="1" x14ac:dyDescent="0.25">
      <c r="A545" s="164"/>
      <c r="B545" s="157"/>
      <c r="C545" s="32"/>
      <c r="D545" s="32"/>
      <c r="E545" s="32"/>
      <c r="F545" s="32"/>
      <c r="G545" s="32"/>
      <c r="H545" s="32"/>
      <c r="I545" s="32"/>
      <c r="J545" s="32"/>
      <c r="K545" s="64"/>
      <c r="L545" s="65"/>
      <c r="M545" s="32"/>
      <c r="N545" s="64"/>
      <c r="O545" s="64"/>
      <c r="P545" s="32"/>
      <c r="Q545" s="32"/>
      <c r="R545" s="32"/>
      <c r="S545" s="65"/>
      <c r="T545" s="32"/>
      <c r="U545" s="5" t="s">
        <v>1570</v>
      </c>
      <c r="V545" s="10">
        <v>42535</v>
      </c>
      <c r="W545" s="11">
        <v>11847</v>
      </c>
      <c r="X545" s="5" t="s">
        <v>1571</v>
      </c>
      <c r="Y545" s="10">
        <v>42596</v>
      </c>
      <c r="Z545" s="10">
        <v>42735</v>
      </c>
      <c r="AA545" s="1"/>
      <c r="AB545" s="1"/>
      <c r="AC545" s="8"/>
      <c r="AD545" s="68"/>
      <c r="AE545" s="65"/>
      <c r="AF545" s="65"/>
      <c r="AG545" s="65"/>
      <c r="AH545" s="65"/>
      <c r="AI545" s="3"/>
      <c r="AJ545" s="3"/>
      <c r="AK545" s="3"/>
      <c r="AL545" s="3"/>
      <c r="AM545" s="3"/>
      <c r="AN545" s="3"/>
      <c r="AO545" s="5"/>
      <c r="AP545" s="36"/>
      <c r="AQ545" s="5"/>
      <c r="AR545" s="3"/>
      <c r="AS545" s="9"/>
      <c r="AT545" s="9"/>
      <c r="AU545" s="6">
        <v>42536</v>
      </c>
      <c r="AV545" s="6">
        <v>42725</v>
      </c>
      <c r="AW545" s="7"/>
      <c r="AX545" s="7"/>
      <c r="AY545" s="6"/>
      <c r="AZ545" s="7"/>
      <c r="BA545" s="7"/>
      <c r="BB545" s="7"/>
      <c r="BC545" s="7"/>
      <c r="BD545" s="9"/>
    </row>
    <row r="546" spans="1:56" ht="50.25" customHeight="1" x14ac:dyDescent="0.25">
      <c r="A546" s="164" t="s">
        <v>2001</v>
      </c>
      <c r="B546" s="157" t="s">
        <v>912</v>
      </c>
      <c r="C546" s="32" t="s">
        <v>925</v>
      </c>
      <c r="D546" s="32" t="s">
        <v>913</v>
      </c>
      <c r="E546" s="32" t="s">
        <v>287</v>
      </c>
      <c r="F546" s="32" t="s">
        <v>914</v>
      </c>
      <c r="G546" s="32" t="s">
        <v>915</v>
      </c>
      <c r="H546" s="32" t="s">
        <v>911</v>
      </c>
      <c r="I546" s="32" t="s">
        <v>916</v>
      </c>
      <c r="J546" s="32" t="s">
        <v>917</v>
      </c>
      <c r="K546" s="64">
        <v>42339</v>
      </c>
      <c r="L546" s="65">
        <v>535538.42000000004</v>
      </c>
      <c r="M546" s="32" t="s">
        <v>918</v>
      </c>
      <c r="N546" s="64">
        <v>42339</v>
      </c>
      <c r="O546" s="64">
        <v>42458</v>
      </c>
      <c r="P546" s="32" t="s">
        <v>96</v>
      </c>
      <c r="Q546" s="32" t="s">
        <v>1209</v>
      </c>
      <c r="R546" s="32" t="s">
        <v>397</v>
      </c>
      <c r="S546" s="65">
        <v>26776.92</v>
      </c>
      <c r="T546" s="32">
        <v>44905100</v>
      </c>
      <c r="U546" s="5"/>
      <c r="V546" s="10"/>
      <c r="W546" s="11"/>
      <c r="X546" s="9"/>
      <c r="Y546" s="10"/>
      <c r="Z546" s="10"/>
      <c r="AA546" s="1">
        <f>AC546/L546</f>
        <v>0</v>
      </c>
      <c r="AB546" s="1">
        <f>AD546/L546</f>
        <v>2.1120240075399258E-3</v>
      </c>
      <c r="AC546" s="8">
        <f>SUM(AC547:AC549)</f>
        <v>0</v>
      </c>
      <c r="AD546" s="8">
        <f>SUM(AD547:AD549)</f>
        <v>1131.07</v>
      </c>
      <c r="AE546" s="65">
        <f>L546-AD546+AC546</f>
        <v>534407.35000000009</v>
      </c>
      <c r="AF546" s="65">
        <v>151842.82999999999</v>
      </c>
      <c r="AG546" s="65">
        <v>256859.07</v>
      </c>
      <c r="AH546" s="65">
        <f>AF546+AG546</f>
        <v>408701.9</v>
      </c>
      <c r="AI546" s="3"/>
      <c r="AJ546" s="3"/>
      <c r="AK546" s="3"/>
      <c r="AL546" s="3"/>
      <c r="AM546" s="3"/>
      <c r="AN546" s="3"/>
      <c r="AO546" s="5"/>
      <c r="AP546" s="36"/>
      <c r="AQ546" s="5"/>
      <c r="AR546" s="3"/>
      <c r="AS546" s="9"/>
      <c r="AT546" s="9"/>
      <c r="AU546" s="6">
        <v>42339</v>
      </c>
      <c r="AV546" s="6">
        <v>42428</v>
      </c>
      <c r="AW546" s="7"/>
      <c r="AX546" s="7"/>
      <c r="AY546" s="6">
        <v>42339</v>
      </c>
      <c r="AZ546" s="7"/>
      <c r="BA546" s="7" t="s">
        <v>388</v>
      </c>
      <c r="BB546" s="7"/>
      <c r="BC546" s="7"/>
      <c r="BD546" s="9"/>
    </row>
    <row r="547" spans="1:56" ht="50.25" customHeight="1" x14ac:dyDescent="0.25">
      <c r="A547" s="164"/>
      <c r="B547" s="157"/>
      <c r="C547" s="32"/>
      <c r="D547" s="32"/>
      <c r="E547" s="32"/>
      <c r="F547" s="32"/>
      <c r="G547" s="32"/>
      <c r="H547" s="32"/>
      <c r="I547" s="32"/>
      <c r="J547" s="32"/>
      <c r="K547" s="64"/>
      <c r="L547" s="65"/>
      <c r="M547" s="32"/>
      <c r="N547" s="64"/>
      <c r="O547" s="64"/>
      <c r="P547" s="32"/>
      <c r="Q547" s="32"/>
      <c r="R547" s="32"/>
      <c r="S547" s="65"/>
      <c r="T547" s="32"/>
      <c r="U547" s="5" t="s">
        <v>1054</v>
      </c>
      <c r="V547" s="10">
        <v>42425</v>
      </c>
      <c r="W547" s="11">
        <v>11755</v>
      </c>
      <c r="X547" s="9" t="s">
        <v>1187</v>
      </c>
      <c r="Y547" s="10">
        <v>42430</v>
      </c>
      <c r="Z547" s="10">
        <v>42578</v>
      </c>
      <c r="AA547" s="1"/>
      <c r="AB547" s="1"/>
      <c r="AC547" s="8"/>
      <c r="AD547" s="68"/>
      <c r="AE547" s="65"/>
      <c r="AF547" s="65"/>
      <c r="AG547" s="65"/>
      <c r="AH547" s="65"/>
      <c r="AI547" s="3"/>
      <c r="AJ547" s="3"/>
      <c r="AK547" s="3"/>
      <c r="AL547" s="3"/>
      <c r="AM547" s="3"/>
      <c r="AN547" s="3"/>
      <c r="AO547" s="5"/>
      <c r="AP547" s="36"/>
      <c r="AQ547" s="5"/>
      <c r="AR547" s="3"/>
      <c r="AS547" s="9"/>
      <c r="AT547" s="9"/>
      <c r="AU547" s="6">
        <v>42429</v>
      </c>
      <c r="AV547" s="6">
        <v>42518</v>
      </c>
      <c r="AW547" s="7"/>
      <c r="AX547" s="7"/>
      <c r="AY547" s="6"/>
      <c r="AZ547" s="7"/>
      <c r="BA547" s="7"/>
      <c r="BB547" s="7"/>
      <c r="BC547" s="7"/>
      <c r="BD547" s="9"/>
    </row>
    <row r="548" spans="1:56" ht="50.25" customHeight="1" x14ac:dyDescent="0.25">
      <c r="A548" s="164"/>
      <c r="B548" s="157"/>
      <c r="C548" s="32"/>
      <c r="D548" s="32"/>
      <c r="E548" s="32"/>
      <c r="F548" s="32"/>
      <c r="G548" s="32"/>
      <c r="H548" s="32"/>
      <c r="I548" s="32"/>
      <c r="J548" s="32"/>
      <c r="K548" s="64"/>
      <c r="L548" s="65"/>
      <c r="M548" s="32"/>
      <c r="N548" s="64"/>
      <c r="O548" s="64"/>
      <c r="P548" s="32"/>
      <c r="Q548" s="32"/>
      <c r="R548" s="32"/>
      <c r="S548" s="65"/>
      <c r="T548" s="32"/>
      <c r="U548" s="5" t="s">
        <v>1557</v>
      </c>
      <c r="V548" s="10">
        <v>42517</v>
      </c>
      <c r="W548" s="11">
        <v>11830</v>
      </c>
      <c r="X548" s="9" t="s">
        <v>1540</v>
      </c>
      <c r="Y548" s="10">
        <v>42579</v>
      </c>
      <c r="Z548" s="10">
        <v>42668</v>
      </c>
      <c r="AA548" s="1"/>
      <c r="AB548" s="1"/>
      <c r="AC548" s="8"/>
      <c r="AD548" s="68"/>
      <c r="AE548" s="65"/>
      <c r="AF548" s="65"/>
      <c r="AG548" s="65"/>
      <c r="AH548" s="65"/>
      <c r="AI548" s="3"/>
      <c r="AJ548" s="3"/>
      <c r="AK548" s="3"/>
      <c r="AL548" s="3"/>
      <c r="AM548" s="3"/>
      <c r="AN548" s="3"/>
      <c r="AO548" s="5"/>
      <c r="AP548" s="36"/>
      <c r="AQ548" s="5"/>
      <c r="AR548" s="3"/>
      <c r="AS548" s="9"/>
      <c r="AT548" s="9"/>
      <c r="AU548" s="6">
        <v>42519</v>
      </c>
      <c r="AV548" s="6">
        <v>42608</v>
      </c>
      <c r="AW548" s="7"/>
      <c r="AX548" s="7"/>
      <c r="AY548" s="6"/>
      <c r="AZ548" s="7"/>
      <c r="BA548" s="7"/>
      <c r="BB548" s="7"/>
      <c r="BC548" s="7"/>
      <c r="BD548" s="9"/>
    </row>
    <row r="549" spans="1:56" ht="50.25" customHeight="1" x14ac:dyDescent="0.25">
      <c r="A549" s="164"/>
      <c r="B549" s="157"/>
      <c r="C549" s="32"/>
      <c r="D549" s="32"/>
      <c r="E549" s="32"/>
      <c r="F549" s="32"/>
      <c r="G549" s="32"/>
      <c r="H549" s="32"/>
      <c r="I549" s="32"/>
      <c r="J549" s="32"/>
      <c r="K549" s="64"/>
      <c r="L549" s="65"/>
      <c r="M549" s="32"/>
      <c r="N549" s="64"/>
      <c r="O549" s="64"/>
      <c r="P549" s="32"/>
      <c r="Q549" s="32"/>
      <c r="R549" s="32"/>
      <c r="S549" s="65"/>
      <c r="T549" s="32"/>
      <c r="U549" s="5" t="s">
        <v>1788</v>
      </c>
      <c r="V549" s="10">
        <v>42601</v>
      </c>
      <c r="W549" s="11">
        <v>11876</v>
      </c>
      <c r="X549" s="45" t="s">
        <v>1789</v>
      </c>
      <c r="Y549" s="10"/>
      <c r="Z549" s="10"/>
      <c r="AA549" s="1"/>
      <c r="AB549" s="1"/>
      <c r="AC549" s="8"/>
      <c r="AD549" s="154">
        <v>1131.07</v>
      </c>
      <c r="AE549" s="65"/>
      <c r="AF549" s="65"/>
      <c r="AG549" s="65"/>
      <c r="AH549" s="65"/>
      <c r="AI549" s="3"/>
      <c r="AJ549" s="3"/>
      <c r="AK549" s="3"/>
      <c r="AL549" s="3"/>
      <c r="AM549" s="3"/>
      <c r="AN549" s="3"/>
      <c r="AO549" s="5"/>
      <c r="AP549" s="36"/>
      <c r="AQ549" s="5"/>
      <c r="AR549" s="3"/>
      <c r="AS549" s="9"/>
      <c r="AT549" s="9"/>
      <c r="AU549" s="6"/>
      <c r="AV549" s="6"/>
      <c r="AW549" s="7"/>
      <c r="AX549" s="7"/>
      <c r="AY549" s="6"/>
      <c r="AZ549" s="7"/>
      <c r="BA549" s="7"/>
      <c r="BB549" s="7"/>
      <c r="BC549" s="7"/>
      <c r="BD549" s="9"/>
    </row>
    <row r="550" spans="1:56" ht="50.25" customHeight="1" x14ac:dyDescent="0.25">
      <c r="A550" s="164" t="s">
        <v>2002</v>
      </c>
      <c r="B550" s="157" t="s">
        <v>926</v>
      </c>
      <c r="C550" s="32" t="s">
        <v>924</v>
      </c>
      <c r="D550" s="32" t="s">
        <v>923</v>
      </c>
      <c r="E550" s="32"/>
      <c r="F550" s="32" t="s">
        <v>922</v>
      </c>
      <c r="G550" s="32" t="s">
        <v>920</v>
      </c>
      <c r="H550" s="32" t="s">
        <v>921</v>
      </c>
      <c r="I550" s="32" t="s">
        <v>916</v>
      </c>
      <c r="J550" s="32" t="s">
        <v>917</v>
      </c>
      <c r="K550" s="64">
        <v>42349</v>
      </c>
      <c r="L550" s="65">
        <v>1053219.8</v>
      </c>
      <c r="M550" s="32" t="s">
        <v>927</v>
      </c>
      <c r="N550" s="64">
        <v>42349</v>
      </c>
      <c r="O550" s="64">
        <v>42552</v>
      </c>
      <c r="P550" s="32" t="s">
        <v>96</v>
      </c>
      <c r="Q550" s="32" t="s">
        <v>1208</v>
      </c>
      <c r="R550" s="32" t="s">
        <v>397</v>
      </c>
      <c r="S550" s="65">
        <v>52660.99</v>
      </c>
      <c r="T550" s="32" t="s">
        <v>516</v>
      </c>
      <c r="U550" s="5"/>
      <c r="V550" s="10"/>
      <c r="W550" s="11"/>
      <c r="X550" s="9"/>
      <c r="Y550" s="10"/>
      <c r="Z550" s="10"/>
      <c r="AA550" s="1">
        <f>AC550/L550</f>
        <v>2.3898886063478866E-2</v>
      </c>
      <c r="AB550" s="1">
        <f>AD550/L550</f>
        <v>0</v>
      </c>
      <c r="AC550" s="8">
        <f>SUM(AC551:AC552)</f>
        <v>25170.78</v>
      </c>
      <c r="AD550" s="8">
        <f>SUM(AD551:AD552)</f>
        <v>0</v>
      </c>
      <c r="AE550" s="65">
        <f>L550-AD550+AC550</f>
        <v>1078390.58</v>
      </c>
      <c r="AF550" s="65">
        <v>0</v>
      </c>
      <c r="AG550" s="65">
        <v>609311.93999999994</v>
      </c>
      <c r="AH550" s="65">
        <f>AF550+AG550</f>
        <v>609311.93999999994</v>
      </c>
      <c r="AI550" s="3"/>
      <c r="AJ550" s="3"/>
      <c r="AK550" s="3"/>
      <c r="AL550" s="3"/>
      <c r="AM550" s="3"/>
      <c r="AN550" s="3"/>
      <c r="AO550" s="5"/>
      <c r="AP550" s="36"/>
      <c r="AQ550" s="5"/>
      <c r="AR550" s="3"/>
      <c r="AS550" s="9"/>
      <c r="AT550" s="9"/>
      <c r="AU550" s="6"/>
      <c r="AV550" s="6"/>
      <c r="AW550" s="7"/>
      <c r="AX550" s="7"/>
      <c r="AY550" s="6">
        <v>42373</v>
      </c>
      <c r="AZ550" s="7"/>
      <c r="BA550" s="7" t="s">
        <v>388</v>
      </c>
      <c r="BB550" s="7"/>
      <c r="BC550" s="7"/>
      <c r="BD550" s="9"/>
    </row>
    <row r="551" spans="1:56" ht="50.25" customHeight="1" x14ac:dyDescent="0.25">
      <c r="A551" s="164"/>
      <c r="B551" s="157"/>
      <c r="C551" s="32"/>
      <c r="D551" s="32"/>
      <c r="E551" s="32"/>
      <c r="F551" s="32"/>
      <c r="G551" s="32"/>
      <c r="H551" s="32"/>
      <c r="I551" s="32"/>
      <c r="J551" s="32"/>
      <c r="K551" s="64"/>
      <c r="L551" s="65"/>
      <c r="M551" s="32"/>
      <c r="N551" s="64"/>
      <c r="O551" s="64"/>
      <c r="P551" s="32"/>
      <c r="Q551" s="32"/>
      <c r="R551" s="32"/>
      <c r="S551" s="65"/>
      <c r="T551" s="32"/>
      <c r="U551" s="5" t="s">
        <v>1556</v>
      </c>
      <c r="V551" s="10">
        <v>42517</v>
      </c>
      <c r="W551" s="11">
        <v>11830</v>
      </c>
      <c r="X551" s="9" t="s">
        <v>1540</v>
      </c>
      <c r="Y551" s="10">
        <v>42579</v>
      </c>
      <c r="Z551" s="10">
        <v>42698</v>
      </c>
      <c r="AA551" s="1"/>
      <c r="AB551" s="1"/>
      <c r="AC551" s="8"/>
      <c r="AD551" s="68"/>
      <c r="AE551" s="65"/>
      <c r="AF551" s="65"/>
      <c r="AG551" s="65"/>
      <c r="AH551" s="65"/>
      <c r="AI551" s="3"/>
      <c r="AJ551" s="3"/>
      <c r="AK551" s="3"/>
      <c r="AL551" s="3"/>
      <c r="AM551" s="3"/>
      <c r="AN551" s="3"/>
      <c r="AO551" s="5"/>
      <c r="AP551" s="36"/>
      <c r="AQ551" s="5"/>
      <c r="AR551" s="3"/>
      <c r="AS551" s="9"/>
      <c r="AT551" s="9"/>
      <c r="AU551" s="6">
        <v>42519</v>
      </c>
      <c r="AV551" s="6">
        <v>42638</v>
      </c>
      <c r="AW551" s="7"/>
      <c r="AX551" s="7"/>
      <c r="AY551" s="6"/>
      <c r="AZ551" s="7"/>
      <c r="BA551" s="7"/>
      <c r="BB551" s="7"/>
      <c r="BC551" s="7"/>
      <c r="BD551" s="9"/>
    </row>
    <row r="552" spans="1:56" ht="50.25" customHeight="1" x14ac:dyDescent="0.25">
      <c r="A552" s="164"/>
      <c r="B552" s="157"/>
      <c r="C552" s="32"/>
      <c r="D552" s="32"/>
      <c r="E552" s="32"/>
      <c r="F552" s="32"/>
      <c r="G552" s="32"/>
      <c r="H552" s="32"/>
      <c r="I552" s="32"/>
      <c r="J552" s="32"/>
      <c r="K552" s="64"/>
      <c r="L552" s="65"/>
      <c r="M552" s="32"/>
      <c r="N552" s="64"/>
      <c r="O552" s="64"/>
      <c r="P552" s="32"/>
      <c r="Q552" s="32"/>
      <c r="R552" s="32"/>
      <c r="S552" s="65"/>
      <c r="T552" s="32"/>
      <c r="U552" s="5" t="s">
        <v>1787</v>
      </c>
      <c r="V552" s="10">
        <v>42601</v>
      </c>
      <c r="W552" s="11">
        <v>11876</v>
      </c>
      <c r="X552" s="45" t="s">
        <v>1781</v>
      </c>
      <c r="Y552" s="10"/>
      <c r="Z552" s="10"/>
      <c r="AA552" s="1"/>
      <c r="AB552" s="1"/>
      <c r="AC552" s="154">
        <v>25170.78</v>
      </c>
      <c r="AD552" s="68"/>
      <c r="AE552" s="65"/>
      <c r="AF552" s="65"/>
      <c r="AG552" s="65"/>
      <c r="AH552" s="65"/>
      <c r="AI552" s="3"/>
      <c r="AJ552" s="3"/>
      <c r="AK552" s="3"/>
      <c r="AL552" s="3"/>
      <c r="AM552" s="3"/>
      <c r="AN552" s="3"/>
      <c r="AO552" s="5"/>
      <c r="AP552" s="36"/>
      <c r="AQ552" s="5"/>
      <c r="AR552" s="3"/>
      <c r="AS552" s="9"/>
      <c r="AT552" s="9"/>
      <c r="AU552" s="6"/>
      <c r="AV552" s="6"/>
      <c r="AW552" s="7"/>
      <c r="AX552" s="7"/>
      <c r="AY552" s="6"/>
      <c r="AZ552" s="7"/>
      <c r="BA552" s="7"/>
      <c r="BB552" s="7"/>
      <c r="BC552" s="7"/>
      <c r="BD552" s="9"/>
    </row>
    <row r="553" spans="1:56" ht="50.25" customHeight="1" x14ac:dyDescent="0.25">
      <c r="A553" s="164" t="s">
        <v>2003</v>
      </c>
      <c r="B553" s="157" t="s">
        <v>1119</v>
      </c>
      <c r="C553" s="32" t="s">
        <v>1120</v>
      </c>
      <c r="D553" s="32" t="s">
        <v>1120</v>
      </c>
      <c r="E553" s="32"/>
      <c r="F553" s="32" t="s">
        <v>1055</v>
      </c>
      <c r="G553" s="32" t="s">
        <v>1121</v>
      </c>
      <c r="H553" s="32" t="s">
        <v>1058</v>
      </c>
      <c r="I553" s="32" t="s">
        <v>1061</v>
      </c>
      <c r="J553" s="32" t="s">
        <v>405</v>
      </c>
      <c r="K553" s="64">
        <v>42417</v>
      </c>
      <c r="L553" s="65">
        <v>401707.07</v>
      </c>
      <c r="M553" s="32" t="s">
        <v>1122</v>
      </c>
      <c r="N553" s="64">
        <v>42417</v>
      </c>
      <c r="O553" s="64">
        <v>42536</v>
      </c>
      <c r="P553" s="32" t="s">
        <v>96</v>
      </c>
      <c r="Q553" s="32" t="s">
        <v>1208</v>
      </c>
      <c r="R553" s="32" t="s">
        <v>397</v>
      </c>
      <c r="S553" s="65">
        <v>20085.349999999999</v>
      </c>
      <c r="T553" s="32" t="s">
        <v>516</v>
      </c>
      <c r="U553" s="5"/>
      <c r="V553" s="10"/>
      <c r="W553" s="11"/>
      <c r="X553" s="9"/>
      <c r="Y553" s="10"/>
      <c r="Z553" s="10"/>
      <c r="AA553" s="1">
        <f>AC553/L553</f>
        <v>0</v>
      </c>
      <c r="AB553" s="1">
        <f>AD553/L553</f>
        <v>2.6398415143651818E-2</v>
      </c>
      <c r="AC553" s="8">
        <f>SUM(AC554:AC555)</f>
        <v>0</v>
      </c>
      <c r="AD553" s="8">
        <f>SUM(AD554:AD555)</f>
        <v>10604.43</v>
      </c>
      <c r="AE553" s="65">
        <f t="shared" ref="AE553:AE558" si="69">L553-AD553+AC553</f>
        <v>391102.64</v>
      </c>
      <c r="AF553" s="65">
        <v>0</v>
      </c>
      <c r="AG553" s="65">
        <v>239540.06</v>
      </c>
      <c r="AH553" s="65">
        <f t="shared" ref="AH553:AH558" si="70">AF553+AG553</f>
        <v>239540.06</v>
      </c>
      <c r="AI553" s="3"/>
      <c r="AJ553" s="3"/>
      <c r="AK553" s="3"/>
      <c r="AL553" s="3"/>
      <c r="AM553" s="3"/>
      <c r="AN553" s="3"/>
      <c r="AO553" s="5"/>
      <c r="AP553" s="36"/>
      <c r="AQ553" s="5"/>
      <c r="AR553" s="3"/>
      <c r="AS553" s="9"/>
      <c r="AT553" s="9"/>
      <c r="AU553" s="6"/>
      <c r="AV553" s="6"/>
      <c r="AW553" s="7"/>
      <c r="AX553" s="7"/>
      <c r="AY553" s="6" t="s">
        <v>1352</v>
      </c>
      <c r="AZ553" s="7"/>
      <c r="BA553" s="7"/>
      <c r="BB553" s="7"/>
      <c r="BC553" s="7"/>
      <c r="BD553" s="9"/>
    </row>
    <row r="554" spans="1:56" ht="50.25" customHeight="1" x14ac:dyDescent="0.25">
      <c r="A554" s="164"/>
      <c r="B554" s="157"/>
      <c r="C554" s="32"/>
      <c r="D554" s="32"/>
      <c r="E554" s="32"/>
      <c r="F554" s="32"/>
      <c r="G554" s="32"/>
      <c r="H554" s="32"/>
      <c r="I554" s="32"/>
      <c r="J554" s="32"/>
      <c r="K554" s="64"/>
      <c r="L554" s="65"/>
      <c r="M554" s="32"/>
      <c r="N554" s="64"/>
      <c r="O554" s="64"/>
      <c r="P554" s="32"/>
      <c r="Q554" s="32"/>
      <c r="R554" s="32"/>
      <c r="S554" s="65"/>
      <c r="T554" s="32"/>
      <c r="U554" s="5" t="s">
        <v>1541</v>
      </c>
      <c r="V554" s="10">
        <v>42536</v>
      </c>
      <c r="W554" s="11">
        <v>11843</v>
      </c>
      <c r="X554" s="9" t="s">
        <v>1540</v>
      </c>
      <c r="Y554" s="10">
        <v>42569</v>
      </c>
      <c r="Z554" s="10">
        <v>42658</v>
      </c>
      <c r="AA554" s="1"/>
      <c r="AB554" s="1"/>
      <c r="AC554" s="8"/>
      <c r="AD554" s="68"/>
      <c r="AE554" s="65"/>
      <c r="AF554" s="65"/>
      <c r="AG554" s="65"/>
      <c r="AH554" s="65"/>
      <c r="AI554" s="3"/>
      <c r="AJ554" s="3"/>
      <c r="AK554" s="3"/>
      <c r="AL554" s="3"/>
      <c r="AM554" s="3"/>
      <c r="AN554" s="3"/>
      <c r="AO554" s="5"/>
      <c r="AP554" s="36"/>
      <c r="AQ554" s="5"/>
      <c r="AR554" s="3"/>
      <c r="AS554" s="9"/>
      <c r="AT554" s="9"/>
      <c r="AU554" s="6">
        <v>42537</v>
      </c>
      <c r="AV554" s="6">
        <v>42656</v>
      </c>
      <c r="AW554" s="7"/>
      <c r="AX554" s="7"/>
      <c r="AY554" s="6"/>
      <c r="AZ554" s="7"/>
      <c r="BA554" s="7"/>
      <c r="BB554" s="7"/>
      <c r="BC554" s="7"/>
      <c r="BD554" s="9"/>
    </row>
    <row r="555" spans="1:56" ht="50.25" customHeight="1" x14ac:dyDescent="0.25">
      <c r="A555" s="164"/>
      <c r="B555" s="157"/>
      <c r="C555" s="32"/>
      <c r="D555" s="32"/>
      <c r="E555" s="32"/>
      <c r="F555" s="32"/>
      <c r="G555" s="32"/>
      <c r="H555" s="32"/>
      <c r="I555" s="32"/>
      <c r="J555" s="32"/>
      <c r="K555" s="64"/>
      <c r="L555" s="65"/>
      <c r="M555" s="32"/>
      <c r="N555" s="64"/>
      <c r="O555" s="64"/>
      <c r="P555" s="32"/>
      <c r="Q555" s="32"/>
      <c r="R555" s="32"/>
      <c r="S555" s="65"/>
      <c r="T555" s="32"/>
      <c r="U555" s="5" t="s">
        <v>1780</v>
      </c>
      <c r="V555" s="10">
        <v>42601</v>
      </c>
      <c r="W555" s="34">
        <v>11876</v>
      </c>
      <c r="X555" s="45" t="s">
        <v>1781</v>
      </c>
      <c r="Y555" s="10"/>
      <c r="Z555" s="10"/>
      <c r="AA555" s="1"/>
      <c r="AB555" s="1"/>
      <c r="AC555" s="8"/>
      <c r="AD555" s="68">
        <v>10604.43</v>
      </c>
      <c r="AE555" s="65"/>
      <c r="AF555" s="65"/>
      <c r="AG555" s="65"/>
      <c r="AH555" s="65"/>
      <c r="AI555" s="3"/>
      <c r="AJ555" s="3"/>
      <c r="AK555" s="3"/>
      <c r="AL555" s="3"/>
      <c r="AM555" s="3"/>
      <c r="AN555" s="3"/>
      <c r="AO555" s="5"/>
      <c r="AP555" s="36"/>
      <c r="AQ555" s="5"/>
      <c r="AR555" s="3"/>
      <c r="AS555" s="9"/>
      <c r="AT555" s="9"/>
      <c r="AU555" s="6"/>
      <c r="AV555" s="6"/>
      <c r="AW555" s="7"/>
      <c r="AX555" s="7"/>
      <c r="AY555" s="6"/>
      <c r="AZ555" s="7"/>
      <c r="BA555" s="7"/>
      <c r="BB555" s="7"/>
      <c r="BC555" s="7"/>
      <c r="BD555" s="9"/>
    </row>
    <row r="556" spans="1:56" ht="50.25" customHeight="1" x14ac:dyDescent="0.25">
      <c r="A556" s="164" t="s">
        <v>2004</v>
      </c>
      <c r="B556" s="157" t="s">
        <v>1124</v>
      </c>
      <c r="C556" s="32" t="s">
        <v>1123</v>
      </c>
      <c r="D556" s="32" t="s">
        <v>1123</v>
      </c>
      <c r="E556" s="32"/>
      <c r="F556" s="32" t="s">
        <v>1056</v>
      </c>
      <c r="G556" s="32" t="s">
        <v>1121</v>
      </c>
      <c r="H556" s="63" t="s">
        <v>1059</v>
      </c>
      <c r="I556" s="32" t="s">
        <v>1062</v>
      </c>
      <c r="J556" s="32" t="s">
        <v>1125</v>
      </c>
      <c r="K556" s="64">
        <v>42423</v>
      </c>
      <c r="L556" s="65">
        <v>4339688.55</v>
      </c>
      <c r="M556" s="32" t="s">
        <v>1092</v>
      </c>
      <c r="N556" s="64">
        <v>42423</v>
      </c>
      <c r="O556" s="64">
        <v>42752</v>
      </c>
      <c r="P556" s="32" t="s">
        <v>96</v>
      </c>
      <c r="Q556" s="32" t="s">
        <v>1208</v>
      </c>
      <c r="R556" s="32" t="s">
        <v>397</v>
      </c>
      <c r="S556" s="65">
        <v>216984.43</v>
      </c>
      <c r="T556" s="32" t="s">
        <v>516</v>
      </c>
      <c r="U556" s="5"/>
      <c r="V556" s="10"/>
      <c r="W556" s="11"/>
      <c r="X556" s="45"/>
      <c r="Y556" s="10"/>
      <c r="Z556" s="10"/>
      <c r="AA556" s="1">
        <f>AC556/L556</f>
        <v>9.6546421516815993E-3</v>
      </c>
      <c r="AB556" s="1">
        <f>AD556/L556</f>
        <v>0</v>
      </c>
      <c r="AC556" s="8">
        <f>SUM(AC557)</f>
        <v>41898.14</v>
      </c>
      <c r="AD556" s="8">
        <f>SUM(AD557)</f>
        <v>0</v>
      </c>
      <c r="AE556" s="65">
        <f t="shared" si="69"/>
        <v>4381586.6899999995</v>
      </c>
      <c r="AF556" s="65">
        <v>0</v>
      </c>
      <c r="AG556" s="65">
        <v>465132.94</v>
      </c>
      <c r="AH556" s="65">
        <f t="shared" si="70"/>
        <v>465132.94</v>
      </c>
      <c r="AI556" s="3"/>
      <c r="AJ556" s="3"/>
      <c r="AK556" s="3"/>
      <c r="AL556" s="3"/>
      <c r="AM556" s="3"/>
      <c r="AN556" s="3"/>
      <c r="AO556" s="5"/>
      <c r="AP556" s="36"/>
      <c r="AQ556" s="5"/>
      <c r="AR556" s="3"/>
      <c r="AS556" s="9"/>
      <c r="AT556" s="9"/>
      <c r="AU556" s="6"/>
      <c r="AV556" s="6"/>
      <c r="AW556" s="7"/>
      <c r="AX556" s="7"/>
      <c r="AY556" s="6">
        <v>42430</v>
      </c>
      <c r="AZ556" s="7"/>
      <c r="BA556" s="7" t="s">
        <v>388</v>
      </c>
      <c r="BB556" s="7"/>
      <c r="BC556" s="7"/>
      <c r="BD556" s="9"/>
    </row>
    <row r="557" spans="1:56" ht="50.25" customHeight="1" x14ac:dyDescent="0.25">
      <c r="A557" s="164"/>
      <c r="B557" s="157"/>
      <c r="C557" s="32"/>
      <c r="D557" s="32"/>
      <c r="E557" s="32"/>
      <c r="F557" s="32"/>
      <c r="G557" s="32"/>
      <c r="H557" s="63"/>
      <c r="I557" s="32"/>
      <c r="J557" s="32"/>
      <c r="K557" s="64"/>
      <c r="L557" s="65"/>
      <c r="M557" s="32"/>
      <c r="N557" s="64"/>
      <c r="O557" s="64"/>
      <c r="P557" s="32"/>
      <c r="Q557" s="32"/>
      <c r="R557" s="32"/>
      <c r="S557" s="65"/>
      <c r="T557" s="32"/>
      <c r="U557" s="5" t="s">
        <v>1386</v>
      </c>
      <c r="V557" s="10">
        <v>42464</v>
      </c>
      <c r="W557" s="11" t="s">
        <v>1387</v>
      </c>
      <c r="X557" s="45" t="s">
        <v>1388</v>
      </c>
      <c r="Y557" s="10"/>
      <c r="Z557" s="10"/>
      <c r="AA557" s="1"/>
      <c r="AB557" s="1"/>
      <c r="AC557" s="8">
        <v>41898.14</v>
      </c>
      <c r="AD557" s="68"/>
      <c r="AE557" s="65"/>
      <c r="AF557" s="65"/>
      <c r="AG557" s="65"/>
      <c r="AH557" s="65"/>
      <c r="AI557" s="3"/>
      <c r="AJ557" s="3"/>
      <c r="AK557" s="3"/>
      <c r="AL557" s="3"/>
      <c r="AM557" s="3"/>
      <c r="AN557" s="3"/>
      <c r="AO557" s="5"/>
      <c r="AP557" s="36"/>
      <c r="AQ557" s="5"/>
      <c r="AR557" s="3"/>
      <c r="AS557" s="9"/>
      <c r="AT557" s="9"/>
      <c r="AU557" s="6"/>
      <c r="AV557" s="6"/>
      <c r="AW557" s="7"/>
      <c r="AX557" s="7"/>
      <c r="AY557" s="6"/>
      <c r="AZ557" s="7"/>
      <c r="BA557" s="7"/>
      <c r="BB557" s="7"/>
      <c r="BC557" s="7"/>
      <c r="BD557" s="9"/>
    </row>
    <row r="558" spans="1:56" ht="50.25" customHeight="1" x14ac:dyDescent="0.25">
      <c r="A558" s="165" t="s">
        <v>2005</v>
      </c>
      <c r="B558" s="158" t="s">
        <v>1127</v>
      </c>
      <c r="C558" s="5" t="s">
        <v>1128</v>
      </c>
      <c r="D558" s="5" t="s">
        <v>1128</v>
      </c>
      <c r="E558" s="5"/>
      <c r="F558" s="69" t="s">
        <v>1057</v>
      </c>
      <c r="G558" s="10" t="s">
        <v>1126</v>
      </c>
      <c r="H558" s="34" t="s">
        <v>1060</v>
      </c>
      <c r="I558" s="5" t="s">
        <v>1062</v>
      </c>
      <c r="J558" s="7" t="s">
        <v>1125</v>
      </c>
      <c r="K558" s="10">
        <v>42424</v>
      </c>
      <c r="L558" s="8">
        <v>3638772.36</v>
      </c>
      <c r="M558" s="5" t="s">
        <v>1129</v>
      </c>
      <c r="N558" s="10">
        <v>42424</v>
      </c>
      <c r="O558" s="6">
        <v>42753</v>
      </c>
      <c r="P558" s="5" t="s">
        <v>96</v>
      </c>
      <c r="Q558" s="5" t="s">
        <v>1208</v>
      </c>
      <c r="R558" s="5" t="s">
        <v>397</v>
      </c>
      <c r="S558" s="8">
        <v>181938.62</v>
      </c>
      <c r="T558" s="5" t="s">
        <v>516</v>
      </c>
      <c r="U558" s="5"/>
      <c r="V558" s="10"/>
      <c r="W558" s="11"/>
      <c r="X558" s="9"/>
      <c r="Y558" s="10"/>
      <c r="Z558" s="10"/>
      <c r="AA558" s="1"/>
      <c r="AB558" s="1"/>
      <c r="AC558" s="8"/>
      <c r="AD558" s="68"/>
      <c r="AE558" s="8">
        <f t="shared" si="69"/>
        <v>3638772.36</v>
      </c>
      <c r="AF558" s="8"/>
      <c r="AG558" s="8">
        <v>0</v>
      </c>
      <c r="AH558" s="8">
        <f t="shared" si="70"/>
        <v>0</v>
      </c>
      <c r="AI558" s="3"/>
      <c r="AJ558" s="3"/>
      <c r="AK558" s="3"/>
      <c r="AL558" s="3"/>
      <c r="AM558" s="3"/>
      <c r="AN558" s="3"/>
      <c r="AO558" s="5"/>
      <c r="AP558" s="36"/>
      <c r="AQ558" s="5"/>
      <c r="AR558" s="3"/>
      <c r="AS558" s="9"/>
      <c r="AT558" s="9"/>
      <c r="AU558" s="6"/>
      <c r="AV558" s="6"/>
      <c r="AW558" s="7"/>
      <c r="AX558" s="7"/>
      <c r="AY558" s="6">
        <v>42430</v>
      </c>
      <c r="AZ558" s="7"/>
      <c r="BA558" s="7" t="s">
        <v>388</v>
      </c>
      <c r="BB558" s="7"/>
      <c r="BC558" s="7"/>
      <c r="BD558" s="9"/>
    </row>
    <row r="559" spans="1:56" ht="50.25" customHeight="1" x14ac:dyDescent="0.25">
      <c r="A559" s="164" t="s">
        <v>2006</v>
      </c>
      <c r="B559" s="157" t="s">
        <v>1161</v>
      </c>
      <c r="C559" s="32" t="s">
        <v>489</v>
      </c>
      <c r="D559" s="32" t="s">
        <v>1162</v>
      </c>
      <c r="E559" s="32"/>
      <c r="F559" s="32" t="s">
        <v>1163</v>
      </c>
      <c r="G559" s="32">
        <v>11630</v>
      </c>
      <c r="H559" s="32" t="s">
        <v>1160</v>
      </c>
      <c r="I559" s="32" t="s">
        <v>1164</v>
      </c>
      <c r="J559" s="32" t="s">
        <v>415</v>
      </c>
      <c r="K559" s="64">
        <v>42457</v>
      </c>
      <c r="L559" s="65">
        <v>341584.3</v>
      </c>
      <c r="M559" s="32" t="s">
        <v>1165</v>
      </c>
      <c r="N559" s="64">
        <v>42457</v>
      </c>
      <c r="O559" s="64">
        <v>42576</v>
      </c>
      <c r="P559" s="32" t="s">
        <v>96</v>
      </c>
      <c r="Q559" s="32" t="s">
        <v>1166</v>
      </c>
      <c r="R559" s="32" t="s">
        <v>397</v>
      </c>
      <c r="S559" s="65">
        <v>17079.22</v>
      </c>
      <c r="T559" s="32" t="s">
        <v>516</v>
      </c>
      <c r="U559" s="5"/>
      <c r="V559" s="10"/>
      <c r="W559" s="11"/>
      <c r="X559" s="9"/>
      <c r="Y559" s="10"/>
      <c r="Z559" s="10"/>
      <c r="AA559" s="1"/>
      <c r="AB559" s="1"/>
      <c r="AC559" s="8"/>
      <c r="AD559" s="68"/>
      <c r="AE559" s="65">
        <f t="shared" ref="AE559:AE561" si="71">L559-AD559+AC559</f>
        <v>341584.3</v>
      </c>
      <c r="AF559" s="65"/>
      <c r="AG559" s="65">
        <v>0</v>
      </c>
      <c r="AH559" s="65">
        <f t="shared" ref="AH559:AH561" si="72">AF559+AG559</f>
        <v>0</v>
      </c>
      <c r="AI559" s="3"/>
      <c r="AJ559" s="3"/>
      <c r="AK559" s="3"/>
      <c r="AL559" s="3"/>
      <c r="AM559" s="3"/>
      <c r="AN559" s="3"/>
      <c r="AO559" s="5"/>
      <c r="AP559" s="36"/>
      <c r="AQ559" s="5"/>
      <c r="AR559" s="3"/>
      <c r="AS559" s="9"/>
      <c r="AT559" s="9"/>
      <c r="AU559" s="6">
        <v>42459</v>
      </c>
      <c r="AV559" s="6">
        <v>42548</v>
      </c>
      <c r="AW559" s="7"/>
      <c r="AX559" s="7"/>
      <c r="AY559" s="6">
        <v>42459</v>
      </c>
      <c r="AZ559" s="7"/>
      <c r="BA559" s="7"/>
      <c r="BB559" s="7"/>
      <c r="BC559" s="7"/>
      <c r="BD559" s="9"/>
    </row>
    <row r="560" spans="1:56" ht="50.25" customHeight="1" x14ac:dyDescent="0.25">
      <c r="A560" s="164"/>
      <c r="B560" s="157"/>
      <c r="C560" s="32"/>
      <c r="D560" s="32"/>
      <c r="E560" s="32" t="s">
        <v>287</v>
      </c>
      <c r="F560" s="32"/>
      <c r="G560" s="32"/>
      <c r="H560" s="32"/>
      <c r="I560" s="32"/>
      <c r="J560" s="32"/>
      <c r="K560" s="64"/>
      <c r="L560" s="65"/>
      <c r="M560" s="32"/>
      <c r="N560" s="64"/>
      <c r="O560" s="64"/>
      <c r="P560" s="32"/>
      <c r="Q560" s="32"/>
      <c r="R560" s="32"/>
      <c r="S560" s="65"/>
      <c r="T560" s="32"/>
      <c r="U560" s="5" t="s">
        <v>1539</v>
      </c>
      <c r="V560" s="10">
        <v>42545</v>
      </c>
      <c r="W560" s="11">
        <v>11843</v>
      </c>
      <c r="X560" s="9" t="s">
        <v>1540</v>
      </c>
      <c r="Y560" s="10">
        <v>42577</v>
      </c>
      <c r="Z560" s="10">
        <v>42696</v>
      </c>
      <c r="AA560" s="1"/>
      <c r="AB560" s="1"/>
      <c r="AC560" s="8"/>
      <c r="AD560" s="68"/>
      <c r="AE560" s="65"/>
      <c r="AF560" s="65"/>
      <c r="AG560" s="65"/>
      <c r="AH560" s="65"/>
      <c r="AI560" s="3"/>
      <c r="AJ560" s="3"/>
      <c r="AK560" s="3"/>
      <c r="AL560" s="3"/>
      <c r="AM560" s="3"/>
      <c r="AN560" s="3"/>
      <c r="AO560" s="5"/>
      <c r="AP560" s="36"/>
      <c r="AQ560" s="5"/>
      <c r="AR560" s="3"/>
      <c r="AS560" s="9"/>
      <c r="AT560" s="9"/>
      <c r="AU560" s="6">
        <v>42549</v>
      </c>
      <c r="AV560" s="6">
        <v>42638</v>
      </c>
      <c r="AW560" s="7"/>
      <c r="AX560" s="7"/>
      <c r="AY560" s="6"/>
      <c r="AZ560" s="7"/>
      <c r="BA560" s="7"/>
      <c r="BB560" s="7"/>
      <c r="BC560" s="7"/>
      <c r="BD560" s="9"/>
    </row>
    <row r="561" spans="1:56" ht="50.25" customHeight="1" x14ac:dyDescent="0.25">
      <c r="A561" s="165" t="s">
        <v>2007</v>
      </c>
      <c r="B561" s="158" t="s">
        <v>1167</v>
      </c>
      <c r="C561" s="5" t="s">
        <v>527</v>
      </c>
      <c r="D561" s="5" t="s">
        <v>1168</v>
      </c>
      <c r="E561" s="5"/>
      <c r="F561" s="9" t="s">
        <v>1169</v>
      </c>
      <c r="G561" s="37">
        <v>11630</v>
      </c>
      <c r="H561" s="34" t="s">
        <v>1147</v>
      </c>
      <c r="I561" s="70" t="s">
        <v>1164</v>
      </c>
      <c r="J561" s="7" t="s">
        <v>415</v>
      </c>
      <c r="K561" s="42">
        <v>42457</v>
      </c>
      <c r="L561" s="55">
        <v>431250.51</v>
      </c>
      <c r="M561" s="5" t="s">
        <v>1165</v>
      </c>
      <c r="N561" s="42">
        <v>42457</v>
      </c>
      <c r="O561" s="6">
        <v>42576</v>
      </c>
      <c r="P561" s="5" t="s">
        <v>96</v>
      </c>
      <c r="Q561" s="5" t="s">
        <v>1208</v>
      </c>
      <c r="R561" s="5" t="s">
        <v>397</v>
      </c>
      <c r="S561" s="8">
        <v>215562.53</v>
      </c>
      <c r="T561" s="5" t="s">
        <v>516</v>
      </c>
      <c r="U561" s="5"/>
      <c r="V561" s="10"/>
      <c r="W561" s="11"/>
      <c r="X561" s="9"/>
      <c r="Y561" s="10"/>
      <c r="Z561" s="10"/>
      <c r="AA561" s="1"/>
      <c r="AB561" s="1"/>
      <c r="AC561" s="8"/>
      <c r="AD561" s="68"/>
      <c r="AE561" s="8">
        <f t="shared" si="71"/>
        <v>431250.51</v>
      </c>
      <c r="AF561" s="8"/>
      <c r="AG561" s="8">
        <v>0</v>
      </c>
      <c r="AH561" s="8">
        <f t="shared" si="72"/>
        <v>0</v>
      </c>
      <c r="AI561" s="3"/>
      <c r="AJ561" s="3"/>
      <c r="AK561" s="3"/>
      <c r="AL561" s="3"/>
      <c r="AM561" s="3"/>
      <c r="AN561" s="3"/>
      <c r="AO561" s="5"/>
      <c r="AP561" s="36"/>
      <c r="AQ561" s="5"/>
      <c r="AR561" s="3"/>
      <c r="AS561" s="9"/>
      <c r="AT561" s="9"/>
      <c r="AU561" s="6">
        <v>42457</v>
      </c>
      <c r="AV561" s="6">
        <v>42546</v>
      </c>
      <c r="AW561" s="7"/>
      <c r="AX561" s="7"/>
      <c r="AY561" s="6">
        <v>42457</v>
      </c>
      <c r="AZ561" s="7"/>
      <c r="BA561" s="7"/>
      <c r="BB561" s="7"/>
      <c r="BC561" s="7"/>
      <c r="BD561" s="57"/>
    </row>
    <row r="562" spans="1:56" ht="50.25" customHeight="1" x14ac:dyDescent="0.25">
      <c r="A562" s="164" t="s">
        <v>2008</v>
      </c>
      <c r="B562" s="157" t="s">
        <v>1592</v>
      </c>
      <c r="C562" s="32" t="s">
        <v>486</v>
      </c>
      <c r="D562" s="32" t="s">
        <v>1591</v>
      </c>
      <c r="E562" s="32" t="s">
        <v>287</v>
      </c>
      <c r="F562" s="32" t="s">
        <v>1474</v>
      </c>
      <c r="G562" s="32" t="s">
        <v>1593</v>
      </c>
      <c r="H562" s="32" t="s">
        <v>1176</v>
      </c>
      <c r="I562" s="32" t="s">
        <v>916</v>
      </c>
      <c r="J562" s="32" t="s">
        <v>917</v>
      </c>
      <c r="K562" s="64">
        <v>42492</v>
      </c>
      <c r="L562" s="65">
        <v>697634.45</v>
      </c>
      <c r="M562" s="32" t="s">
        <v>1594</v>
      </c>
      <c r="N562" s="64">
        <v>42492</v>
      </c>
      <c r="O562" s="64">
        <v>42611</v>
      </c>
      <c r="P562" s="32" t="s">
        <v>96</v>
      </c>
      <c r="Q562" s="32"/>
      <c r="R562" s="32"/>
      <c r="S562" s="65">
        <v>34881.72</v>
      </c>
      <c r="T562" s="32" t="s">
        <v>516</v>
      </c>
      <c r="U562" s="5"/>
      <c r="V562" s="10"/>
      <c r="W562" s="11"/>
      <c r="X562" s="9"/>
      <c r="Y562" s="10"/>
      <c r="Z562" s="10"/>
      <c r="AA562" s="1">
        <f>AC562/L562</f>
        <v>0</v>
      </c>
      <c r="AB562" s="1">
        <f>AD562/L562</f>
        <v>5.7205747221915435E-3</v>
      </c>
      <c r="AC562" s="68">
        <f>SUM(AC563:AC564)</f>
        <v>0</v>
      </c>
      <c r="AD562" s="68">
        <f>SUM(AD563:AD564)</f>
        <v>3990.87</v>
      </c>
      <c r="AE562" s="65">
        <f t="shared" ref="AE562" si="73">L562-AD562+AC562</f>
        <v>693643.58</v>
      </c>
      <c r="AF562" s="65"/>
      <c r="AG562" s="65">
        <v>121017.76</v>
      </c>
      <c r="AH562" s="65">
        <f t="shared" ref="AH562" si="74">AF562+AG562</f>
        <v>121017.76</v>
      </c>
      <c r="AI562" s="3"/>
      <c r="AJ562" s="3"/>
      <c r="AK562" s="3"/>
      <c r="AL562" s="3"/>
      <c r="AM562" s="3"/>
      <c r="AN562" s="3"/>
      <c r="AO562" s="5"/>
      <c r="AP562" s="36"/>
      <c r="AQ562" s="5"/>
      <c r="AR562" s="3"/>
      <c r="AS562" s="9"/>
      <c r="AT562" s="9"/>
      <c r="AU562" s="6"/>
      <c r="AV562" s="6"/>
      <c r="AW562" s="7"/>
      <c r="AX562" s="7"/>
      <c r="AY562" s="6"/>
      <c r="AZ562" s="7"/>
      <c r="BA562" s="7"/>
      <c r="BB562" s="7"/>
      <c r="BC562" s="7"/>
      <c r="BD562" s="9"/>
    </row>
    <row r="563" spans="1:56" ht="50.25" customHeight="1" x14ac:dyDescent="0.25">
      <c r="A563" s="164"/>
      <c r="B563" s="157"/>
      <c r="C563" s="32"/>
      <c r="D563" s="32"/>
      <c r="E563" s="32"/>
      <c r="F563" s="32"/>
      <c r="G563" s="32"/>
      <c r="H563" s="32"/>
      <c r="I563" s="32"/>
      <c r="J563" s="32"/>
      <c r="K563" s="64"/>
      <c r="L563" s="65"/>
      <c r="M563" s="32"/>
      <c r="N563" s="64"/>
      <c r="O563" s="64"/>
      <c r="P563" s="32"/>
      <c r="Q563" s="32"/>
      <c r="R563" s="32"/>
      <c r="S563" s="65"/>
      <c r="T563" s="32"/>
      <c r="U563" s="5" t="s">
        <v>1726</v>
      </c>
      <c r="V563" s="10">
        <v>42579</v>
      </c>
      <c r="W563" s="11">
        <v>11864</v>
      </c>
      <c r="X563" s="45" t="s">
        <v>1530</v>
      </c>
      <c r="Y563" s="10">
        <v>42612</v>
      </c>
      <c r="Z563" s="10">
        <v>42731</v>
      </c>
      <c r="AA563" s="1"/>
      <c r="AB563" s="1"/>
      <c r="AC563" s="8"/>
      <c r="AD563" s="68"/>
      <c r="AE563" s="65"/>
      <c r="AF563" s="65"/>
      <c r="AG563" s="65"/>
      <c r="AH563" s="65"/>
      <c r="AI563" s="3"/>
      <c r="AJ563" s="3"/>
      <c r="AK563" s="3"/>
      <c r="AL563" s="3"/>
      <c r="AM563" s="3"/>
      <c r="AN563" s="3"/>
      <c r="AO563" s="5"/>
      <c r="AP563" s="36"/>
      <c r="AQ563" s="5"/>
      <c r="AR563" s="3"/>
      <c r="AS563" s="9"/>
      <c r="AT563" s="9"/>
      <c r="AU563" s="6">
        <v>42582</v>
      </c>
      <c r="AV563" s="6">
        <v>42671</v>
      </c>
      <c r="AW563" s="7"/>
      <c r="AX563" s="7"/>
      <c r="AY563" s="6"/>
      <c r="AZ563" s="7"/>
      <c r="BA563" s="7"/>
      <c r="BB563" s="7"/>
      <c r="BC563" s="7"/>
      <c r="BD563" s="9"/>
    </row>
    <row r="564" spans="1:56" ht="50.25" customHeight="1" x14ac:dyDescent="0.25">
      <c r="A564" s="164"/>
      <c r="B564" s="157"/>
      <c r="C564" s="32"/>
      <c r="D564" s="32"/>
      <c r="E564" s="32"/>
      <c r="F564" s="32"/>
      <c r="G564" s="32"/>
      <c r="H564" s="32"/>
      <c r="I564" s="32"/>
      <c r="J564" s="32"/>
      <c r="K564" s="64"/>
      <c r="L564" s="65"/>
      <c r="M564" s="32"/>
      <c r="N564" s="64"/>
      <c r="O564" s="64"/>
      <c r="P564" s="32"/>
      <c r="Q564" s="32"/>
      <c r="R564" s="32"/>
      <c r="S564" s="65"/>
      <c r="T564" s="32"/>
      <c r="U564" s="5" t="s">
        <v>1786</v>
      </c>
      <c r="V564" s="10">
        <v>42601</v>
      </c>
      <c r="W564" s="11">
        <v>11876</v>
      </c>
      <c r="X564" s="45" t="s">
        <v>1306</v>
      </c>
      <c r="Y564" s="10"/>
      <c r="Z564" s="10"/>
      <c r="AA564" s="1"/>
      <c r="AB564" s="1"/>
      <c r="AC564" s="8"/>
      <c r="AD564" s="154">
        <v>3990.87</v>
      </c>
      <c r="AE564" s="65"/>
      <c r="AF564" s="65"/>
      <c r="AG564" s="65"/>
      <c r="AH564" s="65"/>
      <c r="AI564" s="3"/>
      <c r="AJ564" s="3"/>
      <c r="AK564" s="3"/>
      <c r="AL564" s="3"/>
      <c r="AM564" s="3"/>
      <c r="AN564" s="3"/>
      <c r="AO564" s="5"/>
      <c r="AP564" s="36"/>
      <c r="AQ564" s="5"/>
      <c r="AR564" s="3"/>
      <c r="AS564" s="9"/>
      <c r="AT564" s="9"/>
      <c r="AU564" s="6"/>
      <c r="AV564" s="6"/>
      <c r="AW564" s="7"/>
      <c r="AX564" s="7"/>
      <c r="AY564" s="6"/>
      <c r="AZ564" s="7"/>
      <c r="BA564" s="7"/>
      <c r="BB564" s="7"/>
      <c r="BC564" s="7"/>
      <c r="BD564" s="9"/>
    </row>
    <row r="565" spans="1:56" ht="50.25" customHeight="1" x14ac:dyDescent="0.25">
      <c r="A565" s="165" t="s">
        <v>2009</v>
      </c>
      <c r="B565" s="161" t="s">
        <v>1641</v>
      </c>
      <c r="C565" s="5" t="s">
        <v>1004</v>
      </c>
      <c r="D565" s="9" t="s">
        <v>1640</v>
      </c>
      <c r="E565" s="5" t="s">
        <v>287</v>
      </c>
      <c r="F565" s="41" t="s">
        <v>1642</v>
      </c>
      <c r="G565" s="5" t="s">
        <v>1322</v>
      </c>
      <c r="H565" s="34" t="s">
        <v>1643</v>
      </c>
      <c r="I565" s="41" t="s">
        <v>1644</v>
      </c>
      <c r="J565" s="7" t="s">
        <v>1645</v>
      </c>
      <c r="K565" s="42"/>
      <c r="L565" s="71">
        <v>5636792.29</v>
      </c>
      <c r="M565" s="5" t="s">
        <v>1646</v>
      </c>
      <c r="N565" s="10">
        <v>42534</v>
      </c>
      <c r="O565" s="10">
        <v>42923</v>
      </c>
      <c r="P565" s="5" t="s">
        <v>96</v>
      </c>
      <c r="Q565" s="45" t="s">
        <v>1647</v>
      </c>
      <c r="R565" s="5"/>
      <c r="S565" s="71">
        <v>856915.45</v>
      </c>
      <c r="T565" s="7">
        <v>44905100</v>
      </c>
      <c r="U565" s="5"/>
      <c r="V565" s="10"/>
      <c r="W565" s="11"/>
      <c r="X565" s="89"/>
      <c r="Y565" s="10"/>
      <c r="Z565" s="10"/>
      <c r="AA565" s="1"/>
      <c r="AB565" s="1"/>
      <c r="AC565" s="8"/>
      <c r="AD565" s="68"/>
      <c r="AE565" s="8">
        <f t="shared" ref="AE565:AE570" si="75">L565-AD565+AC565</f>
        <v>5636792.29</v>
      </c>
      <c r="AF565" s="8"/>
      <c r="AG565" s="8">
        <v>275369.94</v>
      </c>
      <c r="AH565" s="8">
        <f>AF565+AG565</f>
        <v>275369.94</v>
      </c>
      <c r="AI565" s="3"/>
      <c r="AJ565" s="3"/>
      <c r="AK565" s="3"/>
      <c r="AL565" s="3"/>
      <c r="AM565" s="3"/>
      <c r="AN565" s="3"/>
      <c r="AO565" s="5"/>
      <c r="AP565" s="36"/>
      <c r="AQ565" s="5"/>
      <c r="AR565" s="3"/>
      <c r="AS565" s="9"/>
      <c r="AT565" s="9"/>
      <c r="AU565" s="6">
        <v>42534</v>
      </c>
      <c r="AV565" s="6">
        <v>42898</v>
      </c>
      <c r="AW565" s="7"/>
      <c r="AX565" s="7"/>
      <c r="AY565" s="6">
        <v>42534</v>
      </c>
      <c r="AZ565" s="7"/>
      <c r="BA565" s="7"/>
      <c r="BB565" s="7"/>
      <c r="BC565" s="7"/>
      <c r="BD565" s="9"/>
    </row>
    <row r="566" spans="1:56" ht="50.25" customHeight="1" x14ac:dyDescent="0.25">
      <c r="A566" s="165" t="s">
        <v>2010</v>
      </c>
      <c r="B566" s="161" t="s">
        <v>1657</v>
      </c>
      <c r="C566" s="5" t="s">
        <v>1003</v>
      </c>
      <c r="D566" s="9" t="s">
        <v>1658</v>
      </c>
      <c r="E566" s="5"/>
      <c r="F566" s="45" t="s">
        <v>1660</v>
      </c>
      <c r="G566" s="5" t="s">
        <v>1659</v>
      </c>
      <c r="H566" s="34" t="s">
        <v>1656</v>
      </c>
      <c r="I566" s="7" t="s">
        <v>1661</v>
      </c>
      <c r="J566" s="40" t="s">
        <v>1125</v>
      </c>
      <c r="K566" s="42">
        <v>42550</v>
      </c>
      <c r="L566" s="68">
        <v>5850487.1900000004</v>
      </c>
      <c r="M566" s="5" t="s">
        <v>1663</v>
      </c>
      <c r="N566" s="10">
        <v>42550</v>
      </c>
      <c r="O566" s="10">
        <v>42879</v>
      </c>
      <c r="P566" s="5" t="s">
        <v>96</v>
      </c>
      <c r="Q566" s="41" t="s">
        <v>1662</v>
      </c>
      <c r="R566" s="5"/>
      <c r="S566" s="68">
        <v>292524.36</v>
      </c>
      <c r="T566" s="7">
        <v>44905100</v>
      </c>
      <c r="U566" s="5"/>
      <c r="V566" s="10"/>
      <c r="W566" s="11"/>
      <c r="X566" s="9"/>
      <c r="Y566" s="10"/>
      <c r="Z566" s="10"/>
      <c r="AA566" s="1"/>
      <c r="AB566" s="1"/>
      <c r="AC566" s="8"/>
      <c r="AD566" s="68"/>
      <c r="AE566" s="8">
        <f t="shared" si="75"/>
        <v>5850487.1900000004</v>
      </c>
      <c r="AF566" s="8"/>
      <c r="AG566" s="8"/>
      <c r="AH566" s="8">
        <f t="shared" ref="AH566:AH570" si="76">AF566+AG566</f>
        <v>0</v>
      </c>
      <c r="AI566" s="3"/>
      <c r="AJ566" s="3"/>
      <c r="AK566" s="3"/>
      <c r="AL566" s="3"/>
      <c r="AM566" s="3"/>
      <c r="AN566" s="3"/>
      <c r="AO566" s="5"/>
      <c r="AP566" s="36"/>
      <c r="AQ566" s="5"/>
      <c r="AR566" s="3"/>
      <c r="AS566" s="9"/>
      <c r="AT566" s="9"/>
      <c r="AU566" s="6">
        <v>42550</v>
      </c>
      <c r="AV566" s="6">
        <v>42849</v>
      </c>
      <c r="AW566" s="7"/>
      <c r="AX566" s="7"/>
      <c r="AY566" s="6">
        <v>42576</v>
      </c>
      <c r="AZ566" s="7"/>
      <c r="BA566" s="7"/>
      <c r="BB566" s="7"/>
      <c r="BC566" s="7"/>
      <c r="BD566" s="9"/>
    </row>
    <row r="567" spans="1:56" ht="84" customHeight="1" x14ac:dyDescent="0.25">
      <c r="A567" s="168">
        <v>157</v>
      </c>
      <c r="B567" s="162" t="s">
        <v>1704</v>
      </c>
      <c r="C567" s="33" t="s">
        <v>1041</v>
      </c>
      <c r="D567" s="33" t="s">
        <v>1703</v>
      </c>
      <c r="E567" s="33"/>
      <c r="F567" s="33" t="s">
        <v>1705</v>
      </c>
      <c r="G567" s="33" t="s">
        <v>1706</v>
      </c>
      <c r="H567" s="33" t="s">
        <v>1519</v>
      </c>
      <c r="I567" s="33" t="s">
        <v>1707</v>
      </c>
      <c r="J567" s="33" t="s">
        <v>1179</v>
      </c>
      <c r="K567" s="151">
        <v>42558</v>
      </c>
      <c r="L567" s="152">
        <v>4495490.0999999996</v>
      </c>
      <c r="M567" s="33">
        <v>11845</v>
      </c>
      <c r="N567" s="151">
        <v>42558</v>
      </c>
      <c r="O567" s="151">
        <v>42952</v>
      </c>
      <c r="P567" s="33" t="s">
        <v>19</v>
      </c>
      <c r="Q567" s="33" t="s">
        <v>1708</v>
      </c>
      <c r="R567" s="33"/>
      <c r="S567" s="152">
        <v>2886.12</v>
      </c>
      <c r="T567" s="33">
        <v>44905100</v>
      </c>
      <c r="U567" s="5"/>
      <c r="V567" s="10"/>
      <c r="W567" s="11"/>
      <c r="X567" s="9"/>
      <c r="Y567" s="10"/>
      <c r="Z567" s="10"/>
      <c r="AA567" s="1"/>
      <c r="AB567" s="1"/>
      <c r="AC567" s="8"/>
      <c r="AD567" s="68"/>
      <c r="AE567" s="65">
        <f t="shared" si="75"/>
        <v>4495490.0999999996</v>
      </c>
      <c r="AF567" s="65"/>
      <c r="AG567" s="65">
        <v>600000</v>
      </c>
      <c r="AH567" s="65">
        <f t="shared" si="76"/>
        <v>600000</v>
      </c>
      <c r="AI567" s="3"/>
      <c r="AJ567" s="3"/>
      <c r="AK567" s="3"/>
      <c r="AL567" s="3"/>
      <c r="AM567" s="3"/>
      <c r="AN567" s="3"/>
      <c r="AO567" s="5"/>
      <c r="AP567" s="36"/>
      <c r="AQ567" s="5"/>
      <c r="AR567" s="3"/>
      <c r="AS567" s="9"/>
      <c r="AT567" s="9"/>
      <c r="AU567" s="42">
        <v>42559</v>
      </c>
      <c r="AV567" s="6">
        <v>42923</v>
      </c>
      <c r="AW567" s="7"/>
      <c r="AX567" s="7"/>
      <c r="AY567" s="42">
        <v>42559</v>
      </c>
      <c r="AZ567" s="7"/>
      <c r="BA567" s="7"/>
      <c r="BB567" s="7"/>
      <c r="BC567" s="7"/>
      <c r="BD567" s="9"/>
    </row>
    <row r="568" spans="1:56" ht="84" customHeight="1" x14ac:dyDescent="0.25">
      <c r="A568" s="168"/>
      <c r="B568" s="162"/>
      <c r="C568" s="33"/>
      <c r="D568" s="33"/>
      <c r="E568" s="33"/>
      <c r="F568" s="33"/>
      <c r="G568" s="33"/>
      <c r="H568" s="33"/>
      <c r="I568" s="33"/>
      <c r="J568" s="33"/>
      <c r="K568" s="151"/>
      <c r="L568" s="152"/>
      <c r="M568" s="33"/>
      <c r="N568" s="151"/>
      <c r="O568" s="151"/>
      <c r="P568" s="33"/>
      <c r="Q568" s="33"/>
      <c r="R568" s="33"/>
      <c r="S568" s="152"/>
      <c r="T568" s="33"/>
      <c r="U568" s="5" t="s">
        <v>1782</v>
      </c>
      <c r="V568" s="10">
        <v>42598</v>
      </c>
      <c r="W568" s="11">
        <v>11873</v>
      </c>
      <c r="X568" s="9" t="s">
        <v>1783</v>
      </c>
      <c r="Y568" s="10"/>
      <c r="Z568" s="10"/>
      <c r="AA568" s="1"/>
      <c r="AB568" s="1"/>
      <c r="AC568" s="8"/>
      <c r="AD568" s="68">
        <v>81542.460000000006</v>
      </c>
      <c r="AE568" s="65">
        <f t="shared" si="75"/>
        <v>-81542.460000000006</v>
      </c>
      <c r="AF568" s="65"/>
      <c r="AG568" s="65"/>
      <c r="AH568" s="65">
        <f t="shared" si="76"/>
        <v>0</v>
      </c>
      <c r="AI568" s="3"/>
      <c r="AJ568" s="3"/>
      <c r="AK568" s="3"/>
      <c r="AL568" s="3"/>
      <c r="AM568" s="3"/>
      <c r="AN568" s="3"/>
      <c r="AO568" s="5"/>
      <c r="AP568" s="36"/>
      <c r="AQ568" s="5"/>
      <c r="AR568" s="3"/>
      <c r="AS568" s="9"/>
      <c r="AT568" s="9"/>
      <c r="AU568" s="42"/>
      <c r="AV568" s="6"/>
      <c r="AW568" s="7"/>
      <c r="AX568" s="7"/>
      <c r="AY568" s="42"/>
      <c r="AZ568" s="7"/>
      <c r="BA568" s="7"/>
      <c r="BB568" s="7"/>
      <c r="BC568" s="7"/>
      <c r="BD568" s="9"/>
    </row>
    <row r="569" spans="1:56" ht="93" customHeight="1" x14ac:dyDescent="0.25">
      <c r="A569" s="168">
        <v>158</v>
      </c>
      <c r="B569" s="162" t="s">
        <v>1711</v>
      </c>
      <c r="C569" s="33" t="s">
        <v>1042</v>
      </c>
      <c r="D569" s="33" t="s">
        <v>1709</v>
      </c>
      <c r="E569" s="33"/>
      <c r="F569" s="33" t="s">
        <v>1710</v>
      </c>
      <c r="G569" s="33">
        <v>11816</v>
      </c>
      <c r="H569" s="33" t="s">
        <v>1152</v>
      </c>
      <c r="I569" s="33" t="s">
        <v>722</v>
      </c>
      <c r="J569" s="33" t="s">
        <v>1179</v>
      </c>
      <c r="K569" s="151">
        <v>42558</v>
      </c>
      <c r="L569" s="152">
        <v>1242447.3899999999</v>
      </c>
      <c r="M569" s="33" t="s">
        <v>1712</v>
      </c>
      <c r="N569" s="151">
        <v>42558</v>
      </c>
      <c r="O569" s="151">
        <v>42952</v>
      </c>
      <c r="P569" s="33" t="s">
        <v>19</v>
      </c>
      <c r="Q569" s="33" t="s">
        <v>1708</v>
      </c>
      <c r="R569" s="33"/>
      <c r="S569" s="152">
        <v>25540.25</v>
      </c>
      <c r="T569" s="33">
        <v>44905100</v>
      </c>
      <c r="U569" s="5"/>
      <c r="V569" s="10"/>
      <c r="W569" s="11"/>
      <c r="X569" s="9"/>
      <c r="Y569" s="10"/>
      <c r="Z569" s="10"/>
      <c r="AA569" s="1"/>
      <c r="AB569" s="1"/>
      <c r="AC569" s="8"/>
      <c r="AD569" s="68"/>
      <c r="AE569" s="65">
        <f t="shared" si="75"/>
        <v>1242447.3899999999</v>
      </c>
      <c r="AF569" s="65"/>
      <c r="AG569" s="65"/>
      <c r="AH569" s="65">
        <f t="shared" si="76"/>
        <v>0</v>
      </c>
      <c r="AI569" s="3"/>
      <c r="AJ569" s="3"/>
      <c r="AK569" s="3"/>
      <c r="AL569" s="3"/>
      <c r="AM569" s="3"/>
      <c r="AN569" s="3"/>
      <c r="AO569" s="5"/>
      <c r="AP569" s="36"/>
      <c r="AQ569" s="5"/>
      <c r="AR569" s="3"/>
      <c r="AS569" s="9"/>
      <c r="AT569" s="9"/>
      <c r="AU569" s="42">
        <v>42559</v>
      </c>
      <c r="AV569" s="6">
        <v>42923</v>
      </c>
      <c r="AW569" s="7"/>
      <c r="AX569" s="7"/>
      <c r="AY569" s="42">
        <v>42559</v>
      </c>
      <c r="AZ569" s="7"/>
      <c r="BA569" s="7"/>
      <c r="BB569" s="7"/>
      <c r="BC569" s="7"/>
      <c r="BD569" s="9"/>
    </row>
    <row r="570" spans="1:56" ht="93" customHeight="1" x14ac:dyDescent="0.25">
      <c r="A570" s="168"/>
      <c r="B570" s="162"/>
      <c r="C570" s="33"/>
      <c r="D570" s="33"/>
      <c r="E570" s="33"/>
      <c r="F570" s="33"/>
      <c r="G570" s="33"/>
      <c r="H570" s="33"/>
      <c r="I570" s="33"/>
      <c r="J570" s="33"/>
      <c r="K570" s="151"/>
      <c r="L570" s="152"/>
      <c r="M570" s="33"/>
      <c r="N570" s="151"/>
      <c r="O570" s="151"/>
      <c r="P570" s="33"/>
      <c r="Q570" s="33"/>
      <c r="R570" s="33"/>
      <c r="S570" s="152"/>
      <c r="T570" s="33"/>
      <c r="U570" s="5" t="s">
        <v>1765</v>
      </c>
      <c r="V570" s="10">
        <v>42612</v>
      </c>
      <c r="W570" s="11">
        <v>11882</v>
      </c>
      <c r="X570" s="45" t="s">
        <v>1306</v>
      </c>
      <c r="Y570" s="10"/>
      <c r="Z570" s="10"/>
      <c r="AA570" s="1"/>
      <c r="AB570" s="1"/>
      <c r="AC570" s="8"/>
      <c r="AD570" s="68">
        <v>80149.02</v>
      </c>
      <c r="AE570" s="65">
        <f t="shared" si="75"/>
        <v>-80149.02</v>
      </c>
      <c r="AF570" s="65"/>
      <c r="AG570" s="65"/>
      <c r="AH570" s="65">
        <f t="shared" si="76"/>
        <v>0</v>
      </c>
      <c r="AI570" s="3"/>
      <c r="AJ570" s="3"/>
      <c r="AK570" s="3"/>
      <c r="AL570" s="3"/>
      <c r="AM570" s="3"/>
      <c r="AN570" s="3"/>
      <c r="AO570" s="5"/>
      <c r="AP570" s="36"/>
      <c r="AQ570" s="5"/>
      <c r="AR570" s="3"/>
      <c r="AS570" s="9"/>
      <c r="AT570" s="9"/>
      <c r="AU570" s="42"/>
      <c r="AV570" s="6"/>
      <c r="AW570" s="7"/>
      <c r="AX570" s="7"/>
      <c r="AY570" s="42"/>
      <c r="AZ570" s="7"/>
      <c r="BA570" s="7"/>
      <c r="BB570" s="7"/>
      <c r="BC570" s="7"/>
      <c r="BD570" s="9"/>
    </row>
    <row r="571" spans="1:56" ht="39.75" customHeight="1" x14ac:dyDescent="0.25">
      <c r="A571" s="165" t="s">
        <v>2011</v>
      </c>
      <c r="B571" s="158"/>
      <c r="C571" s="5"/>
      <c r="D571" s="5" t="s">
        <v>1845</v>
      </c>
      <c r="E571" s="5"/>
      <c r="F571" s="4"/>
      <c r="G571" s="5"/>
      <c r="H571" s="34"/>
      <c r="I571" s="5"/>
      <c r="J571" s="5"/>
      <c r="K571" s="10"/>
      <c r="L571" s="8">
        <f t="shared" ref="L571:AF571" si="77">SUM(L469:L569)</f>
        <v>115523130.84</v>
      </c>
      <c r="M571" s="8">
        <f t="shared" si="77"/>
        <v>146314</v>
      </c>
      <c r="N571" s="38">
        <f t="shared" si="77"/>
        <v>1092882</v>
      </c>
      <c r="O571" s="38">
        <f t="shared" si="77"/>
        <v>1101928</v>
      </c>
      <c r="P571" s="8"/>
      <c r="Q571" s="8">
        <f t="shared" si="77"/>
        <v>0</v>
      </c>
      <c r="R571" s="8">
        <f t="shared" si="77"/>
        <v>0</v>
      </c>
      <c r="S571" s="8">
        <f t="shared" si="77"/>
        <v>14832169.889999997</v>
      </c>
      <c r="T571" s="8">
        <f t="shared" si="77"/>
        <v>853196900</v>
      </c>
      <c r="U571" s="8">
        <f t="shared" si="77"/>
        <v>0</v>
      </c>
      <c r="V571" s="38">
        <f t="shared" si="77"/>
        <v>3134469</v>
      </c>
      <c r="W571" s="11">
        <f t="shared" si="77"/>
        <v>778097</v>
      </c>
      <c r="X571" s="45"/>
      <c r="Y571" s="38">
        <f t="shared" si="77"/>
        <v>1733774</v>
      </c>
      <c r="Z571" s="38">
        <f t="shared" si="77"/>
        <v>1741788</v>
      </c>
      <c r="AA571" s="8">
        <f t="shared" si="77"/>
        <v>0.81933643400800338</v>
      </c>
      <c r="AB571" s="8">
        <f t="shared" si="77"/>
        <v>0.46405914698876205</v>
      </c>
      <c r="AC571" s="8">
        <f t="shared" si="77"/>
        <v>13002713.65</v>
      </c>
      <c r="AD571" s="8">
        <f t="shared" si="77"/>
        <v>6293095.8399999989</v>
      </c>
      <c r="AE571" s="8">
        <f t="shared" si="77"/>
        <v>117742890.31</v>
      </c>
      <c r="AF571" s="8">
        <f t="shared" si="77"/>
        <v>40048031.880000003</v>
      </c>
      <c r="AG571" s="8">
        <f>SUM(AG469:AG570)</f>
        <v>14328876.869999999</v>
      </c>
      <c r="AH571" s="8">
        <f t="shared" ref="AH571" si="78">SUM(AH469:AH569)</f>
        <v>54376908.749999993</v>
      </c>
      <c r="AI571" s="3"/>
      <c r="AJ571" s="3"/>
      <c r="AK571" s="3"/>
      <c r="AL571" s="3"/>
      <c r="AM571" s="3"/>
      <c r="AN571" s="3"/>
      <c r="AO571" s="5"/>
      <c r="AP571" s="36"/>
      <c r="AQ571" s="5"/>
      <c r="AR571" s="3"/>
      <c r="AS571" s="9"/>
      <c r="AT571" s="9"/>
      <c r="AU571" s="6"/>
      <c r="AV571" s="6"/>
      <c r="AW571" s="7"/>
      <c r="AX571" s="7"/>
      <c r="AY571" s="6"/>
      <c r="AZ571" s="7"/>
      <c r="BA571" s="7"/>
      <c r="BB571" s="7"/>
      <c r="BC571" s="7"/>
      <c r="BD571" s="9"/>
    </row>
    <row r="572" spans="1:56" ht="67.5" customHeight="1" x14ac:dyDescent="0.25">
      <c r="A572" s="164" t="s">
        <v>2012</v>
      </c>
      <c r="B572" s="157" t="s">
        <v>177</v>
      </c>
      <c r="C572" s="32" t="s">
        <v>465</v>
      </c>
      <c r="D572" s="32" t="s">
        <v>15</v>
      </c>
      <c r="E572" s="32" t="s">
        <v>287</v>
      </c>
      <c r="F572" s="32" t="s">
        <v>178</v>
      </c>
      <c r="G572" s="32">
        <v>11058</v>
      </c>
      <c r="H572" s="63" t="s">
        <v>179</v>
      </c>
      <c r="I572" s="32" t="s">
        <v>71</v>
      </c>
      <c r="J572" s="32" t="s">
        <v>437</v>
      </c>
      <c r="K572" s="64">
        <v>41477</v>
      </c>
      <c r="L572" s="65">
        <v>3475000</v>
      </c>
      <c r="M572" s="32" t="s">
        <v>180</v>
      </c>
      <c r="N572" s="64">
        <v>41478</v>
      </c>
      <c r="O572" s="64">
        <v>42197</v>
      </c>
      <c r="P572" s="32">
        <v>1</v>
      </c>
      <c r="Q572" s="32"/>
      <c r="R572" s="32"/>
      <c r="S572" s="65"/>
      <c r="T572" s="32">
        <v>44905100</v>
      </c>
      <c r="U572" s="9"/>
      <c r="V572" s="10"/>
      <c r="W572" s="11"/>
      <c r="X572" s="9"/>
      <c r="Y572" s="10"/>
      <c r="Z572" s="10"/>
      <c r="AA572" s="1">
        <v>0</v>
      </c>
      <c r="AB572" s="1">
        <v>0</v>
      </c>
      <c r="AC572" s="8"/>
      <c r="AD572" s="8"/>
      <c r="AE572" s="65">
        <f t="shared" si="67"/>
        <v>3475000</v>
      </c>
      <c r="AF572" s="65">
        <v>1861497.8</v>
      </c>
      <c r="AG572" s="65">
        <v>658724.31999999995</v>
      </c>
      <c r="AH572" s="65">
        <f t="shared" si="68"/>
        <v>2520222.12</v>
      </c>
      <c r="AI572" s="2"/>
      <c r="AJ572" s="2"/>
      <c r="AK572" s="2"/>
      <c r="AL572" s="2"/>
      <c r="AM572" s="3"/>
      <c r="AN572" s="3"/>
      <c r="AO572" s="5"/>
      <c r="AP572" s="36"/>
      <c r="AQ572" s="5"/>
      <c r="AR572" s="3"/>
      <c r="AS572" s="9"/>
      <c r="AT572" s="9"/>
      <c r="AU572" s="6">
        <v>41478</v>
      </c>
      <c r="AV572" s="6">
        <v>42207</v>
      </c>
      <c r="AW572" s="7"/>
      <c r="AX572" s="7"/>
      <c r="AY572" s="6">
        <v>41478</v>
      </c>
      <c r="AZ572" s="7"/>
      <c r="BA572" s="7" t="s">
        <v>388</v>
      </c>
      <c r="BB572" s="7"/>
      <c r="BC572" s="7"/>
      <c r="BD572" s="9"/>
    </row>
    <row r="573" spans="1:56" ht="67.5" customHeight="1" x14ac:dyDescent="0.25">
      <c r="A573" s="164"/>
      <c r="B573" s="157"/>
      <c r="C573" s="32"/>
      <c r="D573" s="32"/>
      <c r="E573" s="32"/>
      <c r="F573" s="32"/>
      <c r="G573" s="32"/>
      <c r="H573" s="63"/>
      <c r="I573" s="32"/>
      <c r="J573" s="32"/>
      <c r="K573" s="64"/>
      <c r="L573" s="65"/>
      <c r="M573" s="32"/>
      <c r="N573" s="64"/>
      <c r="O573" s="64"/>
      <c r="P573" s="32"/>
      <c r="Q573" s="32"/>
      <c r="R573" s="32"/>
      <c r="S573" s="65"/>
      <c r="T573" s="32"/>
      <c r="U573" s="5" t="s">
        <v>805</v>
      </c>
      <c r="V573" s="10">
        <v>42205</v>
      </c>
      <c r="W573" s="11">
        <v>11609</v>
      </c>
      <c r="X573" s="9"/>
      <c r="Y573" s="10">
        <v>42208</v>
      </c>
      <c r="Z573" s="10">
        <v>42937</v>
      </c>
      <c r="AA573" s="1"/>
      <c r="AB573" s="1"/>
      <c r="AC573" s="8"/>
      <c r="AD573" s="8"/>
      <c r="AE573" s="65"/>
      <c r="AF573" s="65"/>
      <c r="AG573" s="65"/>
      <c r="AH573" s="65"/>
      <c r="AI573" s="2"/>
      <c r="AJ573" s="2"/>
      <c r="AK573" s="2"/>
      <c r="AL573" s="2"/>
      <c r="AM573" s="3"/>
      <c r="AN573" s="3"/>
      <c r="AO573" s="5"/>
      <c r="AP573" s="36"/>
      <c r="AQ573" s="5"/>
      <c r="AR573" s="3"/>
      <c r="AS573" s="9"/>
      <c r="AT573" s="9"/>
      <c r="AU573" s="6">
        <v>42208</v>
      </c>
      <c r="AV573" s="6">
        <v>42937</v>
      </c>
      <c r="AW573" s="7"/>
      <c r="AX573" s="7"/>
      <c r="AY573" s="6"/>
      <c r="AZ573" s="7"/>
      <c r="BA573" s="7"/>
      <c r="BB573" s="7"/>
      <c r="BC573" s="7"/>
      <c r="BD573" s="9"/>
    </row>
    <row r="574" spans="1:56" ht="48" customHeight="1" x14ac:dyDescent="0.25">
      <c r="A574" s="164" t="s">
        <v>2013</v>
      </c>
      <c r="B574" s="157" t="s">
        <v>174</v>
      </c>
      <c r="C574" s="32" t="s">
        <v>465</v>
      </c>
      <c r="D574" s="32" t="s">
        <v>15</v>
      </c>
      <c r="E574" s="32" t="s">
        <v>287</v>
      </c>
      <c r="F574" s="32" t="s">
        <v>175</v>
      </c>
      <c r="G574" s="32">
        <v>11142</v>
      </c>
      <c r="H574" s="63" t="s">
        <v>176</v>
      </c>
      <c r="I574" s="32" t="s">
        <v>71</v>
      </c>
      <c r="J574" s="32" t="s">
        <v>437</v>
      </c>
      <c r="K574" s="64">
        <v>41603</v>
      </c>
      <c r="L574" s="65">
        <v>971275.63</v>
      </c>
      <c r="M574" s="32">
        <v>11186</v>
      </c>
      <c r="N574" s="64">
        <v>41730</v>
      </c>
      <c r="O574" s="64">
        <v>42094</v>
      </c>
      <c r="P574" s="32">
        <v>1</v>
      </c>
      <c r="Q574" s="32"/>
      <c r="R574" s="32"/>
      <c r="S574" s="65"/>
      <c r="T574" s="32">
        <v>33903900</v>
      </c>
      <c r="U574" s="5"/>
      <c r="V574" s="10"/>
      <c r="W574" s="11"/>
      <c r="X574" s="9"/>
      <c r="Y574" s="38"/>
      <c r="Z574" s="38"/>
      <c r="AA574" s="1">
        <v>0</v>
      </c>
      <c r="AB574" s="1">
        <v>0</v>
      </c>
      <c r="AC574" s="8"/>
      <c r="AD574" s="8"/>
      <c r="AE574" s="65">
        <f t="shared" si="67"/>
        <v>971275.63</v>
      </c>
      <c r="AF574" s="65">
        <v>373758.55</v>
      </c>
      <c r="AG574" s="65">
        <v>70000</v>
      </c>
      <c r="AH574" s="65">
        <f t="shared" si="68"/>
        <v>443758.55</v>
      </c>
      <c r="AI574" s="2"/>
      <c r="AJ574" s="2"/>
      <c r="AK574" s="2"/>
      <c r="AL574" s="2"/>
      <c r="AM574" s="3"/>
      <c r="AN574" s="3"/>
      <c r="AO574" s="5"/>
      <c r="AP574" s="36"/>
      <c r="AQ574" s="5"/>
      <c r="AR574" s="3"/>
      <c r="AS574" s="9"/>
      <c r="AT574" s="9"/>
      <c r="AU574" s="6">
        <v>41730</v>
      </c>
      <c r="AV574" s="6">
        <v>42094</v>
      </c>
      <c r="AW574" s="7"/>
      <c r="AX574" s="7"/>
      <c r="AY574" s="6">
        <v>41730</v>
      </c>
      <c r="AZ574" s="7"/>
      <c r="BA574" s="7" t="s">
        <v>388</v>
      </c>
      <c r="BB574" s="6">
        <v>42205</v>
      </c>
      <c r="BC574" s="7"/>
      <c r="BD574" s="31" t="s">
        <v>862</v>
      </c>
    </row>
    <row r="575" spans="1:56" ht="48" customHeight="1" x14ac:dyDescent="0.25">
      <c r="A575" s="164"/>
      <c r="B575" s="157"/>
      <c r="C575" s="32"/>
      <c r="D575" s="32"/>
      <c r="E575" s="32"/>
      <c r="F575" s="32"/>
      <c r="G575" s="32"/>
      <c r="H575" s="63"/>
      <c r="I575" s="32"/>
      <c r="J575" s="32"/>
      <c r="K575" s="64"/>
      <c r="L575" s="65"/>
      <c r="M575" s="32"/>
      <c r="N575" s="64"/>
      <c r="O575" s="64"/>
      <c r="P575" s="32"/>
      <c r="Q575" s="32"/>
      <c r="R575" s="32"/>
      <c r="S575" s="65"/>
      <c r="T575" s="32"/>
      <c r="U575" s="9" t="s">
        <v>629</v>
      </c>
      <c r="V575" s="10">
        <v>42090</v>
      </c>
      <c r="W575" s="11">
        <v>11564</v>
      </c>
      <c r="X575" s="9" t="s">
        <v>1205</v>
      </c>
      <c r="Y575" s="38">
        <v>42095</v>
      </c>
      <c r="Z575" s="38">
        <v>42459</v>
      </c>
      <c r="AA575" s="1"/>
      <c r="AB575" s="1"/>
      <c r="AC575" s="8"/>
      <c r="AD575" s="8"/>
      <c r="AE575" s="65"/>
      <c r="AF575" s="65"/>
      <c r="AG575" s="65"/>
      <c r="AH575" s="65"/>
      <c r="AI575" s="2"/>
      <c r="AJ575" s="2"/>
      <c r="AK575" s="2"/>
      <c r="AL575" s="2"/>
      <c r="AM575" s="3"/>
      <c r="AN575" s="3"/>
      <c r="AO575" s="5"/>
      <c r="AP575" s="36"/>
      <c r="AQ575" s="5"/>
      <c r="AR575" s="3"/>
      <c r="AS575" s="9"/>
      <c r="AT575" s="9"/>
      <c r="AU575" s="6">
        <v>42095</v>
      </c>
      <c r="AV575" s="6">
        <v>42459</v>
      </c>
      <c r="AW575" s="7"/>
      <c r="AX575" s="7"/>
      <c r="AY575" s="6"/>
      <c r="AZ575" s="7"/>
      <c r="BA575" s="7"/>
      <c r="BB575" s="7"/>
      <c r="BC575" s="7"/>
      <c r="BD575" s="31"/>
    </row>
    <row r="576" spans="1:56" ht="48" customHeight="1" x14ac:dyDescent="0.25">
      <c r="A576" s="164"/>
      <c r="B576" s="157"/>
      <c r="C576" s="32"/>
      <c r="D576" s="32"/>
      <c r="E576" s="32"/>
      <c r="F576" s="32"/>
      <c r="G576" s="32"/>
      <c r="H576" s="63"/>
      <c r="I576" s="32"/>
      <c r="J576" s="32"/>
      <c r="K576" s="64"/>
      <c r="L576" s="65"/>
      <c r="M576" s="32"/>
      <c r="N576" s="64"/>
      <c r="O576" s="64"/>
      <c r="P576" s="32"/>
      <c r="Q576" s="32"/>
      <c r="R576" s="32"/>
      <c r="S576" s="65"/>
      <c r="T576" s="32"/>
      <c r="U576" s="9" t="s">
        <v>1084</v>
      </c>
      <c r="V576" s="10">
        <v>42457</v>
      </c>
      <c r="W576" s="11" t="s">
        <v>1322</v>
      </c>
      <c r="X576" s="9" t="s">
        <v>1205</v>
      </c>
      <c r="Y576" s="38">
        <v>42460</v>
      </c>
      <c r="Z576" s="38">
        <v>42824</v>
      </c>
      <c r="AA576" s="1"/>
      <c r="AB576" s="1"/>
      <c r="AC576" s="8"/>
      <c r="AD576" s="8"/>
      <c r="AE576" s="65"/>
      <c r="AF576" s="65"/>
      <c r="AG576" s="65"/>
      <c r="AH576" s="65"/>
      <c r="AI576" s="2"/>
      <c r="AJ576" s="2"/>
      <c r="AK576" s="2"/>
      <c r="AL576" s="2"/>
      <c r="AM576" s="3"/>
      <c r="AN576" s="3"/>
      <c r="AO576" s="5"/>
      <c r="AP576" s="36"/>
      <c r="AQ576" s="5"/>
      <c r="AR576" s="3"/>
      <c r="AS576" s="9"/>
      <c r="AT576" s="9"/>
      <c r="AU576" s="6"/>
      <c r="AV576" s="6"/>
      <c r="AW576" s="7"/>
      <c r="AX576" s="7"/>
      <c r="AY576" s="6"/>
      <c r="AZ576" s="7"/>
      <c r="BA576" s="7"/>
      <c r="BB576" s="7"/>
      <c r="BC576" s="7"/>
      <c r="BD576" s="31"/>
    </row>
    <row r="577" spans="1:56" ht="48" customHeight="1" x14ac:dyDescent="0.25">
      <c r="A577" s="164" t="s">
        <v>2014</v>
      </c>
      <c r="B577" s="157" t="s">
        <v>203</v>
      </c>
      <c r="C577" s="32" t="s">
        <v>466</v>
      </c>
      <c r="D577" s="32" t="s">
        <v>204</v>
      </c>
      <c r="E577" s="32" t="s">
        <v>287</v>
      </c>
      <c r="F577" s="155" t="s">
        <v>205</v>
      </c>
      <c r="G577" s="32">
        <v>11376</v>
      </c>
      <c r="H577" s="63" t="s">
        <v>206</v>
      </c>
      <c r="I577" s="32" t="s">
        <v>207</v>
      </c>
      <c r="J577" s="32" t="s">
        <v>467</v>
      </c>
      <c r="K577" s="64">
        <v>41890</v>
      </c>
      <c r="L577" s="65">
        <v>700000</v>
      </c>
      <c r="M577" s="32">
        <v>11389</v>
      </c>
      <c r="N577" s="64">
        <v>41892</v>
      </c>
      <c r="O577" s="64">
        <v>42131</v>
      </c>
      <c r="P577" s="32">
        <v>1</v>
      </c>
      <c r="Q577" s="32"/>
      <c r="R577" s="32"/>
      <c r="S577" s="65"/>
      <c r="T577" s="32">
        <v>33903900</v>
      </c>
      <c r="U577" s="9"/>
      <c r="V577" s="10"/>
      <c r="W577" s="11"/>
      <c r="X577" s="9"/>
      <c r="Y577" s="10"/>
      <c r="Z577" s="10"/>
      <c r="AA577" s="1">
        <v>0</v>
      </c>
      <c r="AB577" s="1">
        <v>0</v>
      </c>
      <c r="AC577" s="8"/>
      <c r="AD577" s="8"/>
      <c r="AE577" s="65">
        <f t="shared" si="67"/>
        <v>700000</v>
      </c>
      <c r="AF577" s="65">
        <v>360627.02</v>
      </c>
      <c r="AG577" s="65">
        <v>50000</v>
      </c>
      <c r="AH577" s="65">
        <f t="shared" si="68"/>
        <v>410627.02</v>
      </c>
      <c r="AI577" s="2"/>
      <c r="AJ577" s="2"/>
      <c r="AK577" s="2"/>
      <c r="AL577" s="2"/>
      <c r="AM577" s="3"/>
      <c r="AN577" s="3"/>
      <c r="AO577" s="5"/>
      <c r="AP577" s="36"/>
      <c r="AQ577" s="5"/>
      <c r="AR577" s="3"/>
      <c r="AS577" s="9" t="s">
        <v>614</v>
      </c>
      <c r="AT577" s="9" t="s">
        <v>615</v>
      </c>
      <c r="AU577" s="6">
        <v>41892</v>
      </c>
      <c r="AV577" s="6">
        <v>42131</v>
      </c>
      <c r="AW577" s="7"/>
      <c r="AX577" s="7"/>
      <c r="AY577" s="6">
        <v>41892</v>
      </c>
      <c r="AZ577" s="7"/>
      <c r="BA577" s="7" t="s">
        <v>388</v>
      </c>
      <c r="BB577" s="7"/>
      <c r="BC577" s="7"/>
      <c r="BD577" s="9"/>
    </row>
    <row r="578" spans="1:56" ht="48" customHeight="1" x14ac:dyDescent="0.25">
      <c r="A578" s="164"/>
      <c r="B578" s="157"/>
      <c r="C578" s="32"/>
      <c r="D578" s="32"/>
      <c r="E578" s="32"/>
      <c r="F578" s="155"/>
      <c r="G578" s="32"/>
      <c r="H578" s="63"/>
      <c r="I578" s="32"/>
      <c r="J578" s="32"/>
      <c r="K578" s="64"/>
      <c r="L578" s="65"/>
      <c r="M578" s="32"/>
      <c r="N578" s="64"/>
      <c r="O578" s="64"/>
      <c r="P578" s="32"/>
      <c r="Q578" s="32"/>
      <c r="R578" s="32"/>
      <c r="S578" s="65"/>
      <c r="T578" s="32"/>
      <c r="U578" s="9" t="s">
        <v>674</v>
      </c>
      <c r="V578" s="10">
        <v>42129</v>
      </c>
      <c r="W578" s="11">
        <v>11557</v>
      </c>
      <c r="X578" s="45" t="s">
        <v>1323</v>
      </c>
      <c r="Y578" s="10">
        <v>42498</v>
      </c>
      <c r="Z578" s="10">
        <v>42496</v>
      </c>
      <c r="AA578" s="1"/>
      <c r="AB578" s="1"/>
      <c r="AC578" s="8"/>
      <c r="AD578" s="8"/>
      <c r="AE578" s="65"/>
      <c r="AF578" s="65"/>
      <c r="AG578" s="65"/>
      <c r="AH578" s="65"/>
      <c r="AI578" s="2"/>
      <c r="AJ578" s="2"/>
      <c r="AK578" s="2"/>
      <c r="AL578" s="2"/>
      <c r="AM578" s="3"/>
      <c r="AN578" s="3"/>
      <c r="AO578" s="5"/>
      <c r="AP578" s="36"/>
      <c r="AQ578" s="5"/>
      <c r="AR578" s="3"/>
      <c r="AS578" s="9"/>
      <c r="AT578" s="9"/>
      <c r="AU578" s="6">
        <v>42132</v>
      </c>
      <c r="AV578" s="6">
        <v>42130</v>
      </c>
      <c r="AW578" s="7"/>
      <c r="AX578" s="7"/>
      <c r="AY578" s="6"/>
      <c r="AZ578" s="7"/>
      <c r="BA578" s="7"/>
      <c r="BB578" s="7"/>
      <c r="BC578" s="7"/>
      <c r="BD578" s="9" t="s">
        <v>1587</v>
      </c>
    </row>
    <row r="579" spans="1:56" ht="48" customHeight="1" x14ac:dyDescent="0.25">
      <c r="A579" s="165" t="s">
        <v>2015</v>
      </c>
      <c r="B579" s="158" t="s">
        <v>640</v>
      </c>
      <c r="C579" s="5" t="s">
        <v>641</v>
      </c>
      <c r="D579" s="5" t="s">
        <v>642</v>
      </c>
      <c r="E579" s="5" t="s">
        <v>287</v>
      </c>
      <c r="F579" s="4" t="s">
        <v>643</v>
      </c>
      <c r="G579" s="5">
        <v>11504</v>
      </c>
      <c r="H579" s="34" t="s">
        <v>644</v>
      </c>
      <c r="I579" s="5" t="s">
        <v>645</v>
      </c>
      <c r="J579" s="35" t="s">
        <v>646</v>
      </c>
      <c r="K579" s="10">
        <v>42118</v>
      </c>
      <c r="L579" s="8">
        <v>290400</v>
      </c>
      <c r="M579" s="5">
        <v>11555</v>
      </c>
      <c r="N579" s="10">
        <v>42137</v>
      </c>
      <c r="O579" s="10">
        <v>42369</v>
      </c>
      <c r="P579" s="5">
        <v>1</v>
      </c>
      <c r="Q579" s="5"/>
      <c r="R579" s="5"/>
      <c r="S579" s="8"/>
      <c r="T579" s="5">
        <v>44905200</v>
      </c>
      <c r="U579" s="9"/>
      <c r="V579" s="10"/>
      <c r="W579" s="11"/>
      <c r="X579" s="9"/>
      <c r="Y579" s="10"/>
      <c r="Z579" s="10"/>
      <c r="AA579" s="1">
        <v>0</v>
      </c>
      <c r="AB579" s="1">
        <v>0</v>
      </c>
      <c r="AC579" s="8"/>
      <c r="AD579" s="8"/>
      <c r="AE579" s="2">
        <f>L579-AD579+AC579</f>
        <v>290400</v>
      </c>
      <c r="AF579" s="8">
        <v>116160</v>
      </c>
      <c r="AG579" s="8">
        <v>0</v>
      </c>
      <c r="AH579" s="2">
        <f>AG579+AF579</f>
        <v>116160</v>
      </c>
      <c r="AI579" s="2"/>
      <c r="AJ579" s="2"/>
      <c r="AK579" s="2"/>
      <c r="AL579" s="2"/>
      <c r="AM579" s="3"/>
      <c r="AN579" s="3"/>
      <c r="AO579" s="5"/>
      <c r="AP579" s="36"/>
      <c r="AQ579" s="5"/>
      <c r="AR579" s="3"/>
      <c r="AS579" s="9"/>
      <c r="AT579" s="9"/>
      <c r="AU579" s="6">
        <v>42137</v>
      </c>
      <c r="AV579" s="6">
        <v>42181</v>
      </c>
      <c r="AW579" s="7"/>
      <c r="AX579" s="7"/>
      <c r="AY579" s="6">
        <v>42137</v>
      </c>
      <c r="AZ579" s="7"/>
      <c r="BA579" s="7" t="s">
        <v>388</v>
      </c>
      <c r="BB579" s="7"/>
      <c r="BC579" s="7"/>
      <c r="BD579" s="9"/>
    </row>
    <row r="580" spans="1:56" ht="41.25" customHeight="1" x14ac:dyDescent="0.25">
      <c r="A580" s="165" t="s">
        <v>2016</v>
      </c>
      <c r="B580" s="158" t="s">
        <v>844</v>
      </c>
      <c r="C580" s="5" t="s">
        <v>688</v>
      </c>
      <c r="D580" s="5" t="s">
        <v>834</v>
      </c>
      <c r="E580" s="5" t="s">
        <v>287</v>
      </c>
      <c r="F580" s="4" t="s">
        <v>871</v>
      </c>
      <c r="G580" s="5">
        <v>11602</v>
      </c>
      <c r="H580" s="34" t="s">
        <v>836</v>
      </c>
      <c r="I580" s="35" t="s">
        <v>835</v>
      </c>
      <c r="J580" s="35" t="s">
        <v>837</v>
      </c>
      <c r="K580" s="10">
        <v>42247</v>
      </c>
      <c r="L580" s="55">
        <v>128160</v>
      </c>
      <c r="M580" s="5" t="s">
        <v>1130</v>
      </c>
      <c r="N580" s="10">
        <v>42247</v>
      </c>
      <c r="O580" s="10">
        <v>42612</v>
      </c>
      <c r="P580" s="5">
        <v>1</v>
      </c>
      <c r="Q580" s="5"/>
      <c r="R580" s="5"/>
      <c r="S580" s="8"/>
      <c r="T580" s="51">
        <v>33903000</v>
      </c>
      <c r="U580" s="9"/>
      <c r="V580" s="10"/>
      <c r="W580" s="11"/>
      <c r="X580" s="9"/>
      <c r="Y580" s="38"/>
      <c r="Z580" s="38"/>
      <c r="AA580" s="1">
        <v>0</v>
      </c>
      <c r="AB580" s="1">
        <v>0</v>
      </c>
      <c r="AC580" s="8"/>
      <c r="AD580" s="8"/>
      <c r="AE580" s="8">
        <f>L580-AD580+AC580</f>
        <v>128160</v>
      </c>
      <c r="AF580" s="8">
        <v>46253</v>
      </c>
      <c r="AG580" s="8">
        <v>113879</v>
      </c>
      <c r="AH580" s="8">
        <f>AF580+AG580</f>
        <v>160132</v>
      </c>
      <c r="AI580" s="44"/>
      <c r="AJ580" s="34"/>
      <c r="AK580" s="3"/>
      <c r="AL580" s="34"/>
      <c r="AM580" s="3"/>
      <c r="AN580" s="3"/>
      <c r="AO580" s="5"/>
      <c r="AP580" s="36"/>
      <c r="AQ580" s="5"/>
      <c r="AR580" s="3"/>
      <c r="AS580" s="9"/>
      <c r="AT580" s="9"/>
      <c r="AU580" s="10"/>
      <c r="AV580" s="10"/>
      <c r="AW580" s="9"/>
      <c r="AX580" s="9"/>
      <c r="AY580" s="10"/>
      <c r="AZ580" s="7"/>
      <c r="BA580" s="7"/>
      <c r="BB580" s="7"/>
      <c r="BC580" s="7"/>
      <c r="BD580" s="9"/>
    </row>
    <row r="581" spans="1:56" ht="91.5" customHeight="1" x14ac:dyDescent="0.25">
      <c r="A581" s="165" t="s">
        <v>2017</v>
      </c>
      <c r="B581" s="158" t="s">
        <v>844</v>
      </c>
      <c r="C581" s="5" t="s">
        <v>688</v>
      </c>
      <c r="D581" s="5" t="s">
        <v>834</v>
      </c>
      <c r="E581" s="5" t="s">
        <v>287</v>
      </c>
      <c r="F581" s="4" t="s">
        <v>872</v>
      </c>
      <c r="G581" s="5"/>
      <c r="H581" s="34" t="s">
        <v>840</v>
      </c>
      <c r="I581" s="35" t="s">
        <v>841</v>
      </c>
      <c r="J581" s="35" t="s">
        <v>767</v>
      </c>
      <c r="K581" s="10">
        <v>42247</v>
      </c>
      <c r="L581" s="55">
        <v>228010</v>
      </c>
      <c r="M581" s="5" t="s">
        <v>1130</v>
      </c>
      <c r="N581" s="10">
        <v>42257</v>
      </c>
      <c r="O581" s="10">
        <v>42621</v>
      </c>
      <c r="P581" s="5">
        <v>1</v>
      </c>
      <c r="Q581" s="5"/>
      <c r="R581" s="5"/>
      <c r="S581" s="8"/>
      <c r="T581" s="51">
        <v>33903000</v>
      </c>
      <c r="U581" s="9"/>
      <c r="V581" s="10"/>
      <c r="W581" s="11"/>
      <c r="X581" s="9"/>
      <c r="Y581" s="38"/>
      <c r="Z581" s="38"/>
      <c r="AA581" s="1">
        <v>0</v>
      </c>
      <c r="AB581" s="1">
        <v>0</v>
      </c>
      <c r="AC581" s="8"/>
      <c r="AD581" s="8"/>
      <c r="AE581" s="8">
        <v>28010</v>
      </c>
      <c r="AF581" s="8"/>
      <c r="AG581" s="8">
        <v>0</v>
      </c>
      <c r="AH581" s="8">
        <f>AF581+AG581</f>
        <v>0</v>
      </c>
      <c r="AI581" s="44"/>
      <c r="AJ581" s="34"/>
      <c r="AK581" s="3"/>
      <c r="AL581" s="34"/>
      <c r="AM581" s="3"/>
      <c r="AN581" s="3"/>
      <c r="AO581" s="5"/>
      <c r="AP581" s="36"/>
      <c r="AQ581" s="5"/>
      <c r="AR581" s="3"/>
      <c r="AS581" s="9"/>
      <c r="AT581" s="9"/>
      <c r="AU581" s="10"/>
      <c r="AV581" s="10"/>
      <c r="AW581" s="9"/>
      <c r="AX581" s="9"/>
      <c r="AY581" s="10"/>
      <c r="AZ581" s="7"/>
      <c r="BA581" s="7"/>
      <c r="BB581" s="7"/>
      <c r="BC581" s="7"/>
      <c r="BD581" s="9"/>
    </row>
    <row r="582" spans="1:56" ht="91.5" customHeight="1" x14ac:dyDescent="0.25">
      <c r="A582" s="165" t="s">
        <v>2019</v>
      </c>
      <c r="B582" s="158" t="s">
        <v>1518</v>
      </c>
      <c r="C582" s="5" t="s">
        <v>1519</v>
      </c>
      <c r="D582" s="5" t="s">
        <v>834</v>
      </c>
      <c r="E582" s="5"/>
      <c r="F582" s="41" t="s">
        <v>1520</v>
      </c>
      <c r="G582" s="5" t="s">
        <v>1521</v>
      </c>
      <c r="H582" s="34" t="s">
        <v>1500</v>
      </c>
      <c r="I582" s="41" t="s">
        <v>1522</v>
      </c>
      <c r="J582" s="35" t="s">
        <v>1523</v>
      </c>
      <c r="K582" s="10">
        <v>42522</v>
      </c>
      <c r="L582" s="55">
        <v>71330.5</v>
      </c>
      <c r="M582" s="5" t="s">
        <v>1524</v>
      </c>
      <c r="N582" s="10">
        <v>42522</v>
      </c>
      <c r="O582" s="10">
        <v>42735</v>
      </c>
      <c r="P582" s="5" t="s">
        <v>513</v>
      </c>
      <c r="Q582" s="5"/>
      <c r="R582" s="5"/>
      <c r="S582" s="8"/>
      <c r="T582" s="51">
        <v>33903900</v>
      </c>
      <c r="U582" s="9"/>
      <c r="V582" s="10"/>
      <c r="W582" s="11"/>
      <c r="X582" s="9"/>
      <c r="Y582" s="38"/>
      <c r="Z582" s="38"/>
      <c r="AA582" s="1"/>
      <c r="AB582" s="1"/>
      <c r="AC582" s="8"/>
      <c r="AD582" s="8"/>
      <c r="AE582" s="8"/>
      <c r="AF582" s="8"/>
      <c r="AG582" s="8"/>
      <c r="AH582" s="8">
        <f t="shared" ref="AH582:AH583" si="79">AF582+AG582</f>
        <v>0</v>
      </c>
      <c r="AI582" s="44"/>
      <c r="AJ582" s="34"/>
      <c r="AK582" s="3"/>
      <c r="AL582" s="34"/>
      <c r="AM582" s="3"/>
      <c r="AN582" s="3"/>
      <c r="AO582" s="5"/>
      <c r="AP582" s="36"/>
      <c r="AQ582" s="5"/>
      <c r="AR582" s="3"/>
      <c r="AS582" s="9"/>
      <c r="AT582" s="9"/>
      <c r="AU582" s="10">
        <v>42522</v>
      </c>
      <c r="AV582" s="10">
        <v>42735</v>
      </c>
      <c r="AW582" s="9"/>
      <c r="AX582" s="9"/>
      <c r="AY582" s="10"/>
      <c r="AZ582" s="7"/>
      <c r="BA582" s="7"/>
      <c r="BB582" s="7"/>
      <c r="BC582" s="7"/>
      <c r="BD582" s="9"/>
    </row>
    <row r="583" spans="1:56" ht="91.5" customHeight="1" x14ac:dyDescent="0.25">
      <c r="A583" s="165" t="s">
        <v>2020</v>
      </c>
      <c r="B583" s="158" t="s">
        <v>1502</v>
      </c>
      <c r="C583" s="5" t="s">
        <v>1503</v>
      </c>
      <c r="D583" s="5" t="s">
        <v>1504</v>
      </c>
      <c r="E583" s="5"/>
      <c r="F583" s="41" t="s">
        <v>1505</v>
      </c>
      <c r="G583" s="5" t="s">
        <v>1506</v>
      </c>
      <c r="H583" s="34" t="s">
        <v>1501</v>
      </c>
      <c r="I583" s="41" t="s">
        <v>1507</v>
      </c>
      <c r="J583" s="35" t="s">
        <v>1508</v>
      </c>
      <c r="K583" s="10">
        <v>42528</v>
      </c>
      <c r="L583" s="55">
        <v>670000</v>
      </c>
      <c r="M583" s="5" t="s">
        <v>1509</v>
      </c>
      <c r="N583" s="10">
        <v>42528</v>
      </c>
      <c r="O583" s="10">
        <v>42892</v>
      </c>
      <c r="P583" s="5" t="s">
        <v>513</v>
      </c>
      <c r="Q583" s="5"/>
      <c r="R583" s="5"/>
      <c r="S583" s="8"/>
      <c r="T583" s="51">
        <v>33903900</v>
      </c>
      <c r="U583" s="9"/>
      <c r="V583" s="10"/>
      <c r="W583" s="11"/>
      <c r="X583" s="9"/>
      <c r="Y583" s="38"/>
      <c r="Z583" s="38"/>
      <c r="AA583" s="1"/>
      <c r="AB583" s="1"/>
      <c r="AC583" s="8"/>
      <c r="AD583" s="8"/>
      <c r="AE583" s="8"/>
      <c r="AF583" s="8"/>
      <c r="AG583" s="8">
        <v>71569.89</v>
      </c>
      <c r="AH583" s="8">
        <f t="shared" si="79"/>
        <v>71569.89</v>
      </c>
      <c r="AI583" s="44"/>
      <c r="AJ583" s="34"/>
      <c r="AK583" s="3"/>
      <c r="AL583" s="34"/>
      <c r="AM583" s="3"/>
      <c r="AN583" s="3"/>
      <c r="AO583" s="5"/>
      <c r="AP583" s="36"/>
      <c r="AQ583" s="5"/>
      <c r="AR583" s="3"/>
      <c r="AS583" s="9"/>
      <c r="AT583" s="9"/>
      <c r="AU583" s="10">
        <v>42528</v>
      </c>
      <c r="AV583" s="10">
        <v>42892</v>
      </c>
      <c r="AW583" s="9"/>
      <c r="AX583" s="9"/>
      <c r="AY583" s="10">
        <v>42528</v>
      </c>
      <c r="AZ583" s="7"/>
      <c r="BA583" s="7"/>
      <c r="BB583" s="7"/>
      <c r="BC583" s="7"/>
      <c r="BD583" s="9"/>
    </row>
    <row r="584" spans="1:56" ht="33" customHeight="1" x14ac:dyDescent="0.25">
      <c r="A584" s="165" t="s">
        <v>2018</v>
      </c>
      <c r="B584" s="158"/>
      <c r="C584" s="5"/>
      <c r="D584" s="5" t="s">
        <v>1846</v>
      </c>
      <c r="E584" s="5"/>
      <c r="F584" s="4"/>
      <c r="G584" s="5"/>
      <c r="H584" s="34"/>
      <c r="I584" s="5"/>
      <c r="J584" s="5"/>
      <c r="K584" s="10"/>
      <c r="L584" s="8">
        <f t="shared" ref="L584:AF584" si="80">SUM(L572:L583)</f>
        <v>6534176.1299999999</v>
      </c>
      <c r="M584" s="8">
        <f t="shared" si="80"/>
        <v>34130</v>
      </c>
      <c r="N584" s="38">
        <f t="shared" si="80"/>
        <v>336791</v>
      </c>
      <c r="O584" s="38">
        <f t="shared" si="80"/>
        <v>339651</v>
      </c>
      <c r="P584" s="8"/>
      <c r="Q584" s="8">
        <f t="shared" si="80"/>
        <v>0</v>
      </c>
      <c r="R584" s="8">
        <f t="shared" si="80"/>
        <v>0</v>
      </c>
      <c r="S584" s="8">
        <f t="shared" si="80"/>
        <v>0</v>
      </c>
      <c r="T584" s="8">
        <f t="shared" si="80"/>
        <v>293231900</v>
      </c>
      <c r="U584" s="8">
        <f t="shared" si="80"/>
        <v>0</v>
      </c>
      <c r="V584" s="38">
        <f t="shared" si="80"/>
        <v>168881</v>
      </c>
      <c r="W584" s="11">
        <f t="shared" si="80"/>
        <v>34730</v>
      </c>
      <c r="X584" s="8">
        <f t="shared" si="80"/>
        <v>0</v>
      </c>
      <c r="Y584" s="38">
        <f t="shared" si="80"/>
        <v>169261</v>
      </c>
      <c r="Z584" s="38">
        <f t="shared" si="80"/>
        <v>170716</v>
      </c>
      <c r="AA584" s="8">
        <f t="shared" si="80"/>
        <v>0</v>
      </c>
      <c r="AB584" s="8">
        <f t="shared" si="80"/>
        <v>0</v>
      </c>
      <c r="AC584" s="8">
        <f t="shared" si="80"/>
        <v>0</v>
      </c>
      <c r="AD584" s="8">
        <f t="shared" si="80"/>
        <v>0</v>
      </c>
      <c r="AE584" s="8">
        <f t="shared" si="80"/>
        <v>5592845.6299999999</v>
      </c>
      <c r="AF584" s="8">
        <f t="shared" si="80"/>
        <v>2758296.37</v>
      </c>
      <c r="AG584" s="8">
        <f>SUM(AG572:AG583)</f>
        <v>964173.21</v>
      </c>
      <c r="AH584" s="8">
        <f t="shared" ref="AH584" si="81">SUM(AH572:AH583)</f>
        <v>3722469.58</v>
      </c>
      <c r="AI584" s="3"/>
      <c r="AJ584" s="3"/>
      <c r="AK584" s="3"/>
      <c r="AL584" s="3"/>
      <c r="AM584" s="3"/>
      <c r="AN584" s="3"/>
      <c r="AO584" s="5"/>
      <c r="AP584" s="36"/>
      <c r="AQ584" s="5"/>
      <c r="AR584" s="3"/>
      <c r="AS584" s="9"/>
      <c r="AT584" s="9"/>
      <c r="AU584" s="6"/>
      <c r="AV584" s="6"/>
      <c r="AW584" s="7"/>
      <c r="AX584" s="7"/>
      <c r="AY584" s="6"/>
      <c r="AZ584" s="7"/>
      <c r="BA584" s="7"/>
      <c r="BB584" s="7"/>
      <c r="BC584" s="7"/>
      <c r="BD584" s="9"/>
    </row>
    <row r="585" spans="1:56" ht="48" customHeight="1" x14ac:dyDescent="0.25">
      <c r="A585" s="164" t="s">
        <v>2021</v>
      </c>
      <c r="B585" s="157" t="s">
        <v>590</v>
      </c>
      <c r="C585" s="32" t="s">
        <v>591</v>
      </c>
      <c r="D585" s="32" t="s">
        <v>757</v>
      </c>
      <c r="E585" s="32" t="s">
        <v>287</v>
      </c>
      <c r="F585" s="32" t="s">
        <v>603</v>
      </c>
      <c r="G585" s="32"/>
      <c r="H585" s="63" t="s">
        <v>86</v>
      </c>
      <c r="I585" s="32" t="s">
        <v>87</v>
      </c>
      <c r="J585" s="32" t="s">
        <v>468</v>
      </c>
      <c r="K585" s="64">
        <v>41765</v>
      </c>
      <c r="L585" s="65">
        <v>85750</v>
      </c>
      <c r="M585" s="32">
        <v>11348</v>
      </c>
      <c r="N585" s="64">
        <v>41765</v>
      </c>
      <c r="O585" s="64">
        <v>42004</v>
      </c>
      <c r="P585" s="32">
        <v>1</v>
      </c>
      <c r="Q585" s="32"/>
      <c r="R585" s="32"/>
      <c r="S585" s="65"/>
      <c r="T585" s="32">
        <v>33903900</v>
      </c>
      <c r="U585" s="5"/>
      <c r="V585" s="10"/>
      <c r="W585" s="11"/>
      <c r="X585" s="9"/>
      <c r="Y585" s="38"/>
      <c r="Z585" s="38"/>
      <c r="AA585" s="1">
        <v>0</v>
      </c>
      <c r="AB585" s="1">
        <v>0</v>
      </c>
      <c r="AC585" s="8"/>
      <c r="AD585" s="8"/>
      <c r="AE585" s="65">
        <f>L585-AD585+AC585</f>
        <v>85750</v>
      </c>
      <c r="AF585" s="65">
        <v>49000</v>
      </c>
      <c r="AG585" s="65">
        <v>121250</v>
      </c>
      <c r="AH585" s="65">
        <f>AF585+AG585</f>
        <v>170250</v>
      </c>
      <c r="AI585" s="31" t="s">
        <v>171</v>
      </c>
      <c r="AJ585" s="31"/>
      <c r="AK585" s="31" t="s">
        <v>173</v>
      </c>
      <c r="AL585" s="72"/>
      <c r="AM585" s="3"/>
      <c r="AN585" s="3"/>
      <c r="AO585" s="5"/>
      <c r="AP585" s="36"/>
      <c r="AQ585" s="5"/>
      <c r="AR585" s="3"/>
      <c r="AS585" s="9"/>
      <c r="AT585" s="9"/>
      <c r="AU585" s="6">
        <v>41765</v>
      </c>
      <c r="AV585" s="6">
        <v>42004</v>
      </c>
      <c r="AW585" s="7"/>
      <c r="AX585" s="7"/>
      <c r="AY585" s="6">
        <v>41765</v>
      </c>
      <c r="AZ585" s="7"/>
      <c r="BA585" s="7" t="s">
        <v>388</v>
      </c>
      <c r="BB585" s="7"/>
      <c r="BC585" s="7"/>
      <c r="BD585" s="9"/>
    </row>
    <row r="586" spans="1:56" ht="32.25" customHeight="1" x14ac:dyDescent="0.25">
      <c r="A586" s="164"/>
      <c r="B586" s="157"/>
      <c r="C586" s="32"/>
      <c r="D586" s="32"/>
      <c r="E586" s="32"/>
      <c r="F586" s="32"/>
      <c r="G586" s="32"/>
      <c r="H586" s="63"/>
      <c r="I586" s="32"/>
      <c r="J586" s="32"/>
      <c r="K586" s="64"/>
      <c r="L586" s="65"/>
      <c r="M586" s="32"/>
      <c r="N586" s="64"/>
      <c r="O586" s="64"/>
      <c r="P586" s="32"/>
      <c r="Q586" s="32"/>
      <c r="R586" s="32"/>
      <c r="S586" s="65"/>
      <c r="T586" s="32"/>
      <c r="U586" s="9" t="s">
        <v>558</v>
      </c>
      <c r="V586" s="10">
        <v>41807</v>
      </c>
      <c r="W586" s="11" t="s">
        <v>630</v>
      </c>
      <c r="X586" s="5" t="s">
        <v>1304</v>
      </c>
      <c r="Y586" s="10"/>
      <c r="Z586" s="10"/>
      <c r="AA586" s="1"/>
      <c r="AB586" s="1"/>
      <c r="AC586" s="8"/>
      <c r="AD586" s="8"/>
      <c r="AE586" s="65"/>
      <c r="AF586" s="65"/>
      <c r="AG586" s="65"/>
      <c r="AH586" s="65"/>
      <c r="AI586" s="31"/>
      <c r="AJ586" s="31"/>
      <c r="AK586" s="31"/>
      <c r="AL586" s="31"/>
      <c r="AM586" s="3"/>
      <c r="AN586" s="3"/>
      <c r="AO586" s="5"/>
      <c r="AP586" s="36"/>
      <c r="AQ586" s="5"/>
      <c r="AR586" s="3"/>
      <c r="AS586" s="9"/>
      <c r="AT586" s="9"/>
      <c r="AU586" s="6">
        <v>41809</v>
      </c>
      <c r="AV586" s="6">
        <v>42004</v>
      </c>
      <c r="AW586" s="7"/>
      <c r="AX586" s="7"/>
      <c r="AY586" s="6"/>
      <c r="AZ586" s="7"/>
      <c r="BA586" s="7"/>
      <c r="BB586" s="7"/>
      <c r="BC586" s="7"/>
      <c r="BD586" s="9"/>
    </row>
    <row r="587" spans="1:56" ht="32.25" customHeight="1" x14ac:dyDescent="0.25">
      <c r="A587" s="164"/>
      <c r="B587" s="157"/>
      <c r="C587" s="32"/>
      <c r="D587" s="32"/>
      <c r="E587" s="32"/>
      <c r="F587" s="32"/>
      <c r="G587" s="32"/>
      <c r="H587" s="63"/>
      <c r="I587" s="32"/>
      <c r="J587" s="32"/>
      <c r="K587" s="64"/>
      <c r="L587" s="65"/>
      <c r="M587" s="32"/>
      <c r="N587" s="64"/>
      <c r="O587" s="64"/>
      <c r="P587" s="32"/>
      <c r="Q587" s="32"/>
      <c r="R587" s="32"/>
      <c r="S587" s="65"/>
      <c r="T587" s="32"/>
      <c r="U587" s="9" t="s">
        <v>559</v>
      </c>
      <c r="V587" s="10">
        <v>41855</v>
      </c>
      <c r="W587" s="11">
        <v>11414</v>
      </c>
      <c r="X587" s="5" t="s">
        <v>1304</v>
      </c>
      <c r="Y587" s="10"/>
      <c r="Z587" s="10"/>
      <c r="AA587" s="1"/>
      <c r="AB587" s="1"/>
      <c r="AC587" s="8"/>
      <c r="AD587" s="8"/>
      <c r="AE587" s="65"/>
      <c r="AF587" s="65"/>
      <c r="AG587" s="65"/>
      <c r="AH587" s="65"/>
      <c r="AI587" s="31"/>
      <c r="AJ587" s="31"/>
      <c r="AK587" s="31"/>
      <c r="AL587" s="31"/>
      <c r="AM587" s="3"/>
      <c r="AN587" s="3"/>
      <c r="AO587" s="5"/>
      <c r="AP587" s="36"/>
      <c r="AQ587" s="5"/>
      <c r="AR587" s="3"/>
      <c r="AS587" s="9"/>
      <c r="AT587" s="9"/>
      <c r="AU587" s="6">
        <v>41855</v>
      </c>
      <c r="AV587" s="6">
        <v>41899</v>
      </c>
      <c r="AW587" s="7"/>
      <c r="AX587" s="7"/>
      <c r="AY587" s="6"/>
      <c r="AZ587" s="7"/>
      <c r="BA587" s="7"/>
      <c r="BB587" s="7"/>
      <c r="BC587" s="7"/>
      <c r="BD587" s="9"/>
    </row>
    <row r="588" spans="1:56" ht="32.25" customHeight="1" x14ac:dyDescent="0.25">
      <c r="A588" s="164"/>
      <c r="B588" s="157"/>
      <c r="C588" s="32"/>
      <c r="D588" s="32"/>
      <c r="E588" s="32"/>
      <c r="F588" s="32"/>
      <c r="G588" s="32"/>
      <c r="H588" s="63"/>
      <c r="I588" s="32"/>
      <c r="J588" s="32"/>
      <c r="K588" s="64"/>
      <c r="L588" s="65"/>
      <c r="M588" s="32"/>
      <c r="N588" s="64"/>
      <c r="O588" s="64"/>
      <c r="P588" s="32"/>
      <c r="Q588" s="32"/>
      <c r="R588" s="32"/>
      <c r="S588" s="65"/>
      <c r="T588" s="32"/>
      <c r="U588" s="9" t="s">
        <v>560</v>
      </c>
      <c r="V588" s="10">
        <v>41900</v>
      </c>
      <c r="W588" s="11">
        <v>11426</v>
      </c>
      <c r="X588" s="5" t="s">
        <v>1304</v>
      </c>
      <c r="Y588" s="10"/>
      <c r="Z588" s="10"/>
      <c r="AA588" s="1"/>
      <c r="AB588" s="1"/>
      <c r="AC588" s="8"/>
      <c r="AD588" s="8"/>
      <c r="AE588" s="65"/>
      <c r="AF588" s="65"/>
      <c r="AG588" s="65"/>
      <c r="AH588" s="65"/>
      <c r="AI588" s="31"/>
      <c r="AJ588" s="31"/>
      <c r="AK588" s="31"/>
      <c r="AL588" s="31"/>
      <c r="AM588" s="3"/>
      <c r="AN588" s="3"/>
      <c r="AO588" s="5"/>
      <c r="AP588" s="36"/>
      <c r="AQ588" s="5"/>
      <c r="AR588" s="3"/>
      <c r="AS588" s="9"/>
      <c r="AT588" s="9"/>
      <c r="AU588" s="6">
        <v>41900</v>
      </c>
      <c r="AV588" s="6">
        <v>41944</v>
      </c>
      <c r="AW588" s="7"/>
      <c r="AX588" s="7"/>
      <c r="AY588" s="6"/>
      <c r="AZ588" s="7"/>
      <c r="BA588" s="7"/>
      <c r="BB588" s="7"/>
      <c r="BC588" s="7"/>
      <c r="BD588" s="9"/>
    </row>
    <row r="589" spans="1:56" ht="32.25" customHeight="1" x14ac:dyDescent="0.25">
      <c r="A589" s="164"/>
      <c r="B589" s="157"/>
      <c r="C589" s="32"/>
      <c r="D589" s="32"/>
      <c r="E589" s="32"/>
      <c r="F589" s="32"/>
      <c r="G589" s="32"/>
      <c r="H589" s="63"/>
      <c r="I589" s="32"/>
      <c r="J589" s="32"/>
      <c r="K589" s="64"/>
      <c r="L589" s="65"/>
      <c r="M589" s="32"/>
      <c r="N589" s="64"/>
      <c r="O589" s="64"/>
      <c r="P589" s="32"/>
      <c r="Q589" s="32"/>
      <c r="R589" s="32"/>
      <c r="S589" s="65"/>
      <c r="T589" s="32"/>
      <c r="U589" s="9" t="s">
        <v>561</v>
      </c>
      <c r="V589" s="10">
        <v>41943</v>
      </c>
      <c r="W589" s="11">
        <v>11458</v>
      </c>
      <c r="X589" s="5" t="s">
        <v>1304</v>
      </c>
      <c r="Y589" s="10"/>
      <c r="Z589" s="10"/>
      <c r="AA589" s="1"/>
      <c r="AB589" s="1"/>
      <c r="AC589" s="8"/>
      <c r="AD589" s="8"/>
      <c r="AE589" s="65"/>
      <c r="AF589" s="65"/>
      <c r="AG589" s="65"/>
      <c r="AH589" s="65"/>
      <c r="AI589" s="31"/>
      <c r="AJ589" s="31"/>
      <c r="AK589" s="31"/>
      <c r="AL589" s="31"/>
      <c r="AM589" s="3"/>
      <c r="AN589" s="3"/>
      <c r="AO589" s="5"/>
      <c r="AP589" s="36"/>
      <c r="AQ589" s="5"/>
      <c r="AR589" s="3"/>
      <c r="AS589" s="9"/>
      <c r="AT589" s="9"/>
      <c r="AU589" s="6">
        <v>41945</v>
      </c>
      <c r="AV589" s="6">
        <v>41989</v>
      </c>
      <c r="AW589" s="7"/>
      <c r="AX589" s="7"/>
      <c r="AY589" s="6"/>
      <c r="AZ589" s="7"/>
      <c r="BA589" s="7"/>
      <c r="BB589" s="7"/>
      <c r="BC589" s="7"/>
      <c r="BD589" s="9"/>
    </row>
    <row r="590" spans="1:56" ht="32.25" customHeight="1" x14ac:dyDescent="0.25">
      <c r="A590" s="164"/>
      <c r="B590" s="157"/>
      <c r="C590" s="32"/>
      <c r="D590" s="32"/>
      <c r="E590" s="32"/>
      <c r="F590" s="32"/>
      <c r="G590" s="32"/>
      <c r="H590" s="63"/>
      <c r="I590" s="32"/>
      <c r="J590" s="32"/>
      <c r="K590" s="64"/>
      <c r="L590" s="65"/>
      <c r="M590" s="32"/>
      <c r="N590" s="64"/>
      <c r="O590" s="64"/>
      <c r="P590" s="32"/>
      <c r="Q590" s="32"/>
      <c r="R590" s="32"/>
      <c r="S590" s="65"/>
      <c r="T590" s="32"/>
      <c r="U590" s="9" t="s">
        <v>562</v>
      </c>
      <c r="V590" s="10">
        <v>41989</v>
      </c>
      <c r="W590" s="11">
        <v>11475</v>
      </c>
      <c r="X590" s="5" t="s">
        <v>1304</v>
      </c>
      <c r="Y590" s="10">
        <v>42005</v>
      </c>
      <c r="Z590" s="10">
        <v>42369</v>
      </c>
      <c r="AA590" s="1"/>
      <c r="AB590" s="1"/>
      <c r="AC590" s="8"/>
      <c r="AD590" s="8"/>
      <c r="AE590" s="65"/>
      <c r="AF590" s="65"/>
      <c r="AG590" s="65"/>
      <c r="AH590" s="65"/>
      <c r="AI590" s="31"/>
      <c r="AJ590" s="31"/>
      <c r="AK590" s="31"/>
      <c r="AL590" s="31"/>
      <c r="AM590" s="3"/>
      <c r="AN590" s="3"/>
      <c r="AO590" s="5"/>
      <c r="AP590" s="36"/>
      <c r="AQ590" s="5"/>
      <c r="AR590" s="3"/>
      <c r="AS590" s="9"/>
      <c r="AT590" s="9"/>
      <c r="AU590" s="6">
        <v>41990</v>
      </c>
      <c r="AV590" s="6">
        <v>42034</v>
      </c>
      <c r="AW590" s="7"/>
      <c r="AX590" s="7"/>
      <c r="AY590" s="6"/>
      <c r="AZ590" s="7"/>
      <c r="BA590" s="7"/>
      <c r="BB590" s="7"/>
      <c r="BC590" s="7"/>
      <c r="BD590" s="9"/>
    </row>
    <row r="591" spans="1:56" ht="32.25" customHeight="1" x14ac:dyDescent="0.25">
      <c r="A591" s="164"/>
      <c r="B591" s="157"/>
      <c r="C591" s="32"/>
      <c r="D591" s="32"/>
      <c r="E591" s="32"/>
      <c r="F591" s="32"/>
      <c r="G591" s="32"/>
      <c r="H591" s="63"/>
      <c r="I591" s="32"/>
      <c r="J591" s="32"/>
      <c r="K591" s="64"/>
      <c r="L591" s="65"/>
      <c r="M591" s="32"/>
      <c r="N591" s="64"/>
      <c r="O591" s="64"/>
      <c r="P591" s="32"/>
      <c r="Q591" s="32"/>
      <c r="R591" s="32"/>
      <c r="S591" s="65"/>
      <c r="T591" s="32"/>
      <c r="U591" s="9" t="s">
        <v>563</v>
      </c>
      <c r="V591" s="10">
        <v>41989</v>
      </c>
      <c r="W591" s="11">
        <v>11498</v>
      </c>
      <c r="X591" s="5" t="s">
        <v>1304</v>
      </c>
      <c r="Y591" s="10"/>
      <c r="Z591" s="10"/>
      <c r="AA591" s="1"/>
      <c r="AB591" s="1"/>
      <c r="AC591" s="8"/>
      <c r="AD591" s="8"/>
      <c r="AE591" s="65"/>
      <c r="AF591" s="65"/>
      <c r="AG591" s="65"/>
      <c r="AH591" s="65"/>
      <c r="AI591" s="31"/>
      <c r="AJ591" s="31"/>
      <c r="AK591" s="31"/>
      <c r="AL591" s="31"/>
      <c r="AM591" s="3"/>
      <c r="AN591" s="3"/>
      <c r="AO591" s="5"/>
      <c r="AP591" s="36"/>
      <c r="AQ591" s="5"/>
      <c r="AR591" s="3"/>
      <c r="AS591" s="9"/>
      <c r="AT591" s="9"/>
      <c r="AU591" s="6">
        <v>42035</v>
      </c>
      <c r="AV591" s="6">
        <v>42079</v>
      </c>
      <c r="AW591" s="7"/>
      <c r="AX591" s="7"/>
      <c r="AY591" s="6"/>
      <c r="AZ591" s="7"/>
      <c r="BA591" s="7"/>
      <c r="BB591" s="7"/>
      <c r="BC591" s="7"/>
      <c r="BD591" s="9"/>
    </row>
    <row r="592" spans="1:56" ht="32.25" customHeight="1" x14ac:dyDescent="0.25">
      <c r="A592" s="164"/>
      <c r="B592" s="157"/>
      <c r="C592" s="32"/>
      <c r="D592" s="32"/>
      <c r="E592" s="32"/>
      <c r="F592" s="32"/>
      <c r="G592" s="32"/>
      <c r="H592" s="63"/>
      <c r="I592" s="32"/>
      <c r="J592" s="32"/>
      <c r="K592" s="64"/>
      <c r="L592" s="65"/>
      <c r="M592" s="32"/>
      <c r="N592" s="64"/>
      <c r="O592" s="64"/>
      <c r="P592" s="32"/>
      <c r="Q592" s="32"/>
      <c r="R592" s="32"/>
      <c r="S592" s="65"/>
      <c r="T592" s="32"/>
      <c r="U592" s="9" t="s">
        <v>943</v>
      </c>
      <c r="V592" s="10">
        <v>42361</v>
      </c>
      <c r="W592" s="11">
        <v>11713</v>
      </c>
      <c r="X592" s="5" t="s">
        <v>1304</v>
      </c>
      <c r="Y592" s="10">
        <v>42370</v>
      </c>
      <c r="Z592" s="10">
        <v>42735</v>
      </c>
      <c r="AA592" s="1"/>
      <c r="AB592" s="1"/>
      <c r="AC592" s="8"/>
      <c r="AD592" s="8"/>
      <c r="AE592" s="65"/>
      <c r="AF592" s="65"/>
      <c r="AG592" s="65"/>
      <c r="AH592" s="65"/>
      <c r="AI592" s="31"/>
      <c r="AJ592" s="31"/>
      <c r="AK592" s="31"/>
      <c r="AL592" s="9"/>
      <c r="AM592" s="3"/>
      <c r="AN592" s="3"/>
      <c r="AO592" s="5"/>
      <c r="AP592" s="36"/>
      <c r="AQ592" s="5"/>
      <c r="AR592" s="3"/>
      <c r="AS592" s="9"/>
      <c r="AT592" s="9"/>
      <c r="AU592" s="6"/>
      <c r="AV592" s="6"/>
      <c r="AW592" s="7"/>
      <c r="AX592" s="7"/>
      <c r="AY592" s="6"/>
      <c r="AZ592" s="7"/>
      <c r="BA592" s="7"/>
      <c r="BB592" s="7"/>
      <c r="BC592" s="7"/>
      <c r="BD592" s="9"/>
    </row>
    <row r="593" spans="1:56" ht="40.5" customHeight="1" x14ac:dyDescent="0.25">
      <c r="A593" s="164" t="s">
        <v>2022</v>
      </c>
      <c r="B593" s="157" t="s">
        <v>753</v>
      </c>
      <c r="C593" s="32" t="s">
        <v>17</v>
      </c>
      <c r="D593" s="32" t="s">
        <v>757</v>
      </c>
      <c r="E593" s="32" t="s">
        <v>287</v>
      </c>
      <c r="F593" s="32" t="s">
        <v>751</v>
      </c>
      <c r="G593" s="32"/>
      <c r="H593" s="32" t="s">
        <v>748</v>
      </c>
      <c r="I593" s="32" t="s">
        <v>749</v>
      </c>
      <c r="J593" s="32" t="s">
        <v>750</v>
      </c>
      <c r="K593" s="64" t="s">
        <v>752</v>
      </c>
      <c r="L593" s="65">
        <v>30000</v>
      </c>
      <c r="M593" s="32"/>
      <c r="N593" s="64" t="s">
        <v>752</v>
      </c>
      <c r="O593" s="64" t="s">
        <v>755</v>
      </c>
      <c r="P593" s="32" t="s">
        <v>513</v>
      </c>
      <c r="Q593" s="32"/>
      <c r="R593" s="32"/>
      <c r="S593" s="65"/>
      <c r="T593" s="32" t="s">
        <v>517</v>
      </c>
      <c r="U593" s="9"/>
      <c r="V593" s="10"/>
      <c r="W593" s="11"/>
      <c r="X593" s="73"/>
      <c r="Y593" s="10"/>
      <c r="Z593" s="10"/>
      <c r="AA593" s="1">
        <f>AC593/L593</f>
        <v>0.25</v>
      </c>
      <c r="AB593" s="1">
        <v>0</v>
      </c>
      <c r="AC593" s="8">
        <f>SUM(AC594:AC595)</f>
        <v>7500</v>
      </c>
      <c r="AD593" s="8"/>
      <c r="AE593" s="65">
        <f t="shared" ref="AE593" si="82">L593-AD593+AC593</f>
        <v>37500</v>
      </c>
      <c r="AF593" s="65">
        <v>52500</v>
      </c>
      <c r="AG593" s="65">
        <v>17500</v>
      </c>
      <c r="AH593" s="65">
        <f>AF593+AG593</f>
        <v>70000</v>
      </c>
      <c r="AI593" s="147" t="s">
        <v>760</v>
      </c>
      <c r="AJ593" s="65">
        <v>11239</v>
      </c>
      <c r="AK593" s="65" t="s">
        <v>758</v>
      </c>
      <c r="AL593" s="65">
        <v>11239</v>
      </c>
      <c r="AM593" s="3"/>
      <c r="AN593" s="3"/>
      <c r="AO593" s="5"/>
      <c r="AP593" s="36"/>
      <c r="AQ593" s="5"/>
      <c r="AR593" s="3"/>
      <c r="AS593" s="9"/>
      <c r="AT593" s="9"/>
      <c r="AU593" s="6"/>
      <c r="AV593" s="6"/>
      <c r="AW593" s="7"/>
      <c r="AX593" s="7"/>
      <c r="AY593" s="6">
        <v>41794</v>
      </c>
      <c r="AZ593" s="7"/>
      <c r="BA593" s="7"/>
      <c r="BB593" s="7"/>
      <c r="BC593" s="7"/>
      <c r="BD593" s="9"/>
    </row>
    <row r="594" spans="1:56" ht="40.5" customHeight="1" x14ac:dyDescent="0.25">
      <c r="A594" s="164"/>
      <c r="B594" s="157"/>
      <c r="C594" s="32"/>
      <c r="D594" s="32"/>
      <c r="E594" s="32"/>
      <c r="F594" s="32"/>
      <c r="G594" s="32"/>
      <c r="H594" s="32"/>
      <c r="I594" s="32"/>
      <c r="J594" s="32"/>
      <c r="K594" s="64"/>
      <c r="L594" s="65"/>
      <c r="M594" s="32"/>
      <c r="N594" s="64"/>
      <c r="O594" s="64"/>
      <c r="P594" s="32"/>
      <c r="Q594" s="32"/>
      <c r="R594" s="32"/>
      <c r="S594" s="65"/>
      <c r="T594" s="32"/>
      <c r="U594" s="9" t="s">
        <v>754</v>
      </c>
      <c r="V594" s="10">
        <v>42158</v>
      </c>
      <c r="W594" s="11">
        <v>11581</v>
      </c>
      <c r="X594" s="5"/>
      <c r="Y594" s="10">
        <v>42159</v>
      </c>
      <c r="Z594" s="10">
        <v>42523</v>
      </c>
      <c r="AA594" s="1"/>
      <c r="AB594" s="1"/>
      <c r="AC594" s="8"/>
      <c r="AD594" s="8"/>
      <c r="AE594" s="65"/>
      <c r="AF594" s="65">
        <v>0</v>
      </c>
      <c r="AG594" s="65"/>
      <c r="AH594" s="65">
        <f t="shared" ref="AH594" si="83">AF594+AG594</f>
        <v>0</v>
      </c>
      <c r="AI594" s="147"/>
      <c r="AJ594" s="65"/>
      <c r="AK594" s="65"/>
      <c r="AL594" s="65"/>
      <c r="AM594" s="3"/>
      <c r="AN594" s="3"/>
      <c r="AO594" s="5"/>
      <c r="AP594" s="36"/>
      <c r="AQ594" s="5"/>
      <c r="AR594" s="3"/>
      <c r="AS594" s="9"/>
      <c r="AT594" s="9"/>
      <c r="AU594" s="6">
        <v>42159</v>
      </c>
      <c r="AV594" s="6">
        <v>42523</v>
      </c>
      <c r="AW594" s="7"/>
      <c r="AX594" s="7"/>
      <c r="AY594" s="6"/>
      <c r="AZ594" s="7"/>
      <c r="BA594" s="7"/>
      <c r="BB594" s="7"/>
      <c r="BC594" s="7"/>
      <c r="BD594" s="9"/>
    </row>
    <row r="595" spans="1:56" ht="40.5" customHeight="1" x14ac:dyDescent="0.25">
      <c r="A595" s="164"/>
      <c r="B595" s="157"/>
      <c r="C595" s="32"/>
      <c r="D595" s="32"/>
      <c r="E595" s="32"/>
      <c r="F595" s="32"/>
      <c r="G595" s="32"/>
      <c r="H595" s="32"/>
      <c r="I595" s="32"/>
      <c r="J595" s="32"/>
      <c r="K595" s="64"/>
      <c r="L595" s="65"/>
      <c r="M595" s="32"/>
      <c r="N595" s="64"/>
      <c r="O595" s="64"/>
      <c r="P595" s="32"/>
      <c r="Q595" s="32"/>
      <c r="R595" s="32"/>
      <c r="S595" s="65"/>
      <c r="T595" s="32"/>
      <c r="U595" s="9" t="s">
        <v>1559</v>
      </c>
      <c r="V595" s="10">
        <v>42523</v>
      </c>
      <c r="W595" s="11">
        <v>11832</v>
      </c>
      <c r="X595" s="45" t="s">
        <v>1561</v>
      </c>
      <c r="Y595" s="10">
        <v>42524</v>
      </c>
      <c r="Z595" s="10">
        <v>42888</v>
      </c>
      <c r="AA595" s="1"/>
      <c r="AB595" s="1"/>
      <c r="AC595" s="8">
        <v>7500</v>
      </c>
      <c r="AD595" s="8"/>
      <c r="AE595" s="65"/>
      <c r="AF595" s="65"/>
      <c r="AG595" s="65"/>
      <c r="AH595" s="65"/>
      <c r="AI595" s="51"/>
      <c r="AJ595" s="8"/>
      <c r="AK595" s="8"/>
      <c r="AL595" s="8"/>
      <c r="AM595" s="3"/>
      <c r="AN595" s="3"/>
      <c r="AO595" s="5"/>
      <c r="AP595" s="36"/>
      <c r="AQ595" s="5"/>
      <c r="AR595" s="3"/>
      <c r="AS595" s="9"/>
      <c r="AT595" s="9"/>
      <c r="AU595" s="6">
        <v>42524</v>
      </c>
      <c r="AV595" s="6">
        <v>42888</v>
      </c>
      <c r="AW595" s="7"/>
      <c r="AX595" s="7"/>
      <c r="AY595" s="6"/>
      <c r="AZ595" s="7"/>
      <c r="BA595" s="7"/>
      <c r="BB595" s="7"/>
      <c r="BC595" s="7"/>
      <c r="BD595" s="9"/>
    </row>
    <row r="596" spans="1:56" ht="44.25" customHeight="1" x14ac:dyDescent="0.25">
      <c r="A596" s="164" t="s">
        <v>2023</v>
      </c>
      <c r="B596" s="157" t="s">
        <v>592</v>
      </c>
      <c r="C596" s="32" t="s">
        <v>593</v>
      </c>
      <c r="D596" s="32" t="s">
        <v>757</v>
      </c>
      <c r="E596" s="32" t="s">
        <v>287</v>
      </c>
      <c r="F596" s="32" t="s">
        <v>185</v>
      </c>
      <c r="G596" s="32"/>
      <c r="H596" s="63" t="s">
        <v>183</v>
      </c>
      <c r="I596" s="32" t="s">
        <v>186</v>
      </c>
      <c r="J596" s="32" t="s">
        <v>469</v>
      </c>
      <c r="K596" s="64">
        <v>41862</v>
      </c>
      <c r="L596" s="65">
        <v>698000</v>
      </c>
      <c r="M596" s="32">
        <v>11379</v>
      </c>
      <c r="N596" s="64">
        <v>41913</v>
      </c>
      <c r="O596" s="64">
        <v>41972</v>
      </c>
      <c r="P596" s="32">
        <v>1</v>
      </c>
      <c r="Q596" s="32"/>
      <c r="R596" s="32"/>
      <c r="S596" s="65"/>
      <c r="T596" s="32">
        <v>33903900</v>
      </c>
      <c r="U596" s="9"/>
      <c r="V596" s="10"/>
      <c r="W596" s="11"/>
      <c r="X596" s="45" t="s">
        <v>1560</v>
      </c>
      <c r="Y596" s="10"/>
      <c r="Z596" s="10"/>
      <c r="AA596" s="1">
        <v>0</v>
      </c>
      <c r="AB596" s="1">
        <v>0</v>
      </c>
      <c r="AC596" s="8"/>
      <c r="AD596" s="8"/>
      <c r="AE596" s="65">
        <f>L596-AD596+AC596</f>
        <v>698000</v>
      </c>
      <c r="AF596" s="65">
        <v>112060</v>
      </c>
      <c r="AG596" s="65">
        <v>93815.4</v>
      </c>
      <c r="AH596" s="65">
        <f t="shared" ref="AH596" si="84">AF596+AG596</f>
        <v>205875.4</v>
      </c>
      <c r="AI596" s="31" t="s">
        <v>184</v>
      </c>
      <c r="AJ596" s="31"/>
      <c r="AK596" s="31" t="s">
        <v>172</v>
      </c>
      <c r="AL596" s="31"/>
      <c r="AM596" s="3"/>
      <c r="AN596" s="3"/>
      <c r="AO596" s="5"/>
      <c r="AP596" s="36"/>
      <c r="AQ596" s="5"/>
      <c r="AR596" s="3"/>
      <c r="AS596" s="9"/>
      <c r="AT596" s="9"/>
      <c r="AU596" s="6">
        <v>41913</v>
      </c>
      <c r="AV596" s="6">
        <v>41972</v>
      </c>
      <c r="AW596" s="7"/>
      <c r="AX596" s="7"/>
      <c r="AY596" s="6">
        <v>41913</v>
      </c>
      <c r="AZ596" s="7"/>
      <c r="BA596" s="7"/>
      <c r="BB596" s="7"/>
      <c r="BC596" s="7"/>
      <c r="BD596" s="9"/>
    </row>
    <row r="597" spans="1:56" ht="32.25" customHeight="1" x14ac:dyDescent="0.25">
      <c r="A597" s="164"/>
      <c r="B597" s="157"/>
      <c r="C597" s="32"/>
      <c r="D597" s="32"/>
      <c r="E597" s="32"/>
      <c r="F597" s="32"/>
      <c r="G597" s="32"/>
      <c r="H597" s="63"/>
      <c r="I597" s="32"/>
      <c r="J597" s="32"/>
      <c r="K597" s="64"/>
      <c r="L597" s="65"/>
      <c r="M597" s="32"/>
      <c r="N597" s="64"/>
      <c r="O597" s="64"/>
      <c r="P597" s="32"/>
      <c r="Q597" s="32"/>
      <c r="R597" s="32"/>
      <c r="S597" s="65"/>
      <c r="T597" s="32"/>
      <c r="U597" s="9" t="s">
        <v>569</v>
      </c>
      <c r="V597" s="10">
        <v>41970</v>
      </c>
      <c r="W597" s="11">
        <v>11498</v>
      </c>
      <c r="X597" s="5" t="s">
        <v>1304</v>
      </c>
      <c r="Y597" s="10">
        <v>41973</v>
      </c>
      <c r="Z597" s="10">
        <v>42032</v>
      </c>
      <c r="AA597" s="1"/>
      <c r="AB597" s="1"/>
      <c r="AC597" s="8"/>
      <c r="AD597" s="8"/>
      <c r="AE597" s="65"/>
      <c r="AF597" s="65"/>
      <c r="AG597" s="65"/>
      <c r="AH597" s="65"/>
      <c r="AI597" s="31"/>
      <c r="AJ597" s="31"/>
      <c r="AK597" s="31"/>
      <c r="AL597" s="31"/>
      <c r="AM597" s="3"/>
      <c r="AN597" s="3"/>
      <c r="AO597" s="5"/>
      <c r="AP597" s="36"/>
      <c r="AQ597" s="5"/>
      <c r="AR597" s="3"/>
      <c r="AS597" s="9"/>
      <c r="AT597" s="9"/>
      <c r="AU597" s="6"/>
      <c r="AV597" s="6"/>
      <c r="AW597" s="7"/>
      <c r="AX597" s="7"/>
      <c r="AY597" s="6"/>
      <c r="AZ597" s="7"/>
      <c r="BA597" s="7"/>
      <c r="BB597" s="7"/>
      <c r="BC597" s="7"/>
      <c r="BD597" s="9"/>
    </row>
    <row r="598" spans="1:56" ht="32.25" customHeight="1" x14ac:dyDescent="0.25">
      <c r="A598" s="164"/>
      <c r="B598" s="157"/>
      <c r="C598" s="32"/>
      <c r="D598" s="32"/>
      <c r="E598" s="32"/>
      <c r="F598" s="32"/>
      <c r="G598" s="32"/>
      <c r="H598" s="63"/>
      <c r="I598" s="32"/>
      <c r="J598" s="32"/>
      <c r="K598" s="64"/>
      <c r="L598" s="65"/>
      <c r="M598" s="32"/>
      <c r="N598" s="64"/>
      <c r="O598" s="64"/>
      <c r="P598" s="32"/>
      <c r="Q598" s="32"/>
      <c r="R598" s="32"/>
      <c r="S598" s="65"/>
      <c r="T598" s="32"/>
      <c r="U598" s="9" t="s">
        <v>570</v>
      </c>
      <c r="V598" s="10">
        <v>42032</v>
      </c>
      <c r="W598" s="11">
        <v>11499</v>
      </c>
      <c r="X598" s="5" t="s">
        <v>1304</v>
      </c>
      <c r="Y598" s="10">
        <v>42033</v>
      </c>
      <c r="Z598" s="10">
        <v>42092</v>
      </c>
      <c r="AA598" s="1"/>
      <c r="AB598" s="1"/>
      <c r="AC598" s="8"/>
      <c r="AD598" s="8"/>
      <c r="AE598" s="65"/>
      <c r="AF598" s="65"/>
      <c r="AG598" s="65"/>
      <c r="AH598" s="65"/>
      <c r="AI598" s="31"/>
      <c r="AJ598" s="31"/>
      <c r="AK598" s="31"/>
      <c r="AL598" s="31"/>
      <c r="AM598" s="3"/>
      <c r="AN598" s="3"/>
      <c r="AO598" s="5"/>
      <c r="AP598" s="36"/>
      <c r="AQ598" s="5"/>
      <c r="AR598" s="3"/>
      <c r="AS598" s="9"/>
      <c r="AT598" s="9"/>
      <c r="AU598" s="6"/>
      <c r="AV598" s="6"/>
      <c r="AW598" s="7"/>
      <c r="AX598" s="7"/>
      <c r="AY598" s="6"/>
      <c r="AZ598" s="7"/>
      <c r="BA598" s="7"/>
      <c r="BB598" s="7"/>
      <c r="BC598" s="7"/>
      <c r="BD598" s="9"/>
    </row>
    <row r="599" spans="1:56" ht="32.25" customHeight="1" x14ac:dyDescent="0.25">
      <c r="A599" s="164"/>
      <c r="B599" s="157"/>
      <c r="C599" s="32"/>
      <c r="D599" s="32"/>
      <c r="E599" s="32"/>
      <c r="F599" s="32"/>
      <c r="G599" s="32"/>
      <c r="H599" s="63"/>
      <c r="I599" s="32"/>
      <c r="J599" s="32"/>
      <c r="K599" s="64"/>
      <c r="L599" s="65"/>
      <c r="M599" s="32"/>
      <c r="N599" s="64"/>
      <c r="O599" s="64"/>
      <c r="P599" s="32"/>
      <c r="Q599" s="32"/>
      <c r="R599" s="32"/>
      <c r="S599" s="65"/>
      <c r="T599" s="32"/>
      <c r="U599" s="9" t="s">
        <v>799</v>
      </c>
      <c r="V599" s="10">
        <v>42090</v>
      </c>
      <c r="W599" s="11">
        <v>11608</v>
      </c>
      <c r="X599" s="5" t="s">
        <v>1304</v>
      </c>
      <c r="Y599" s="10">
        <v>42093</v>
      </c>
      <c r="Z599" s="10">
        <v>42152</v>
      </c>
      <c r="AA599" s="1"/>
      <c r="AB599" s="1"/>
      <c r="AC599" s="8"/>
      <c r="AD599" s="8"/>
      <c r="AE599" s="65"/>
      <c r="AF599" s="65"/>
      <c r="AG599" s="65"/>
      <c r="AH599" s="65"/>
      <c r="AI599" s="31"/>
      <c r="AJ599" s="31"/>
      <c r="AK599" s="31"/>
      <c r="AL599" s="31"/>
      <c r="AM599" s="3"/>
      <c r="AN599" s="3"/>
      <c r="AO599" s="5"/>
      <c r="AP599" s="36"/>
      <c r="AQ599" s="5"/>
      <c r="AR599" s="3"/>
      <c r="AS599" s="9"/>
      <c r="AT599" s="9"/>
      <c r="AU599" s="6"/>
      <c r="AV599" s="6"/>
      <c r="AW599" s="7"/>
      <c r="AX599" s="7"/>
      <c r="AY599" s="6"/>
      <c r="AZ599" s="7"/>
      <c r="BA599" s="7"/>
      <c r="BB599" s="7"/>
      <c r="BC599" s="7"/>
      <c r="BD599" s="9"/>
    </row>
    <row r="600" spans="1:56" ht="32.25" customHeight="1" x14ac:dyDescent="0.25">
      <c r="A600" s="164"/>
      <c r="B600" s="157"/>
      <c r="C600" s="32"/>
      <c r="D600" s="32"/>
      <c r="E600" s="32"/>
      <c r="F600" s="32"/>
      <c r="G600" s="32"/>
      <c r="H600" s="63"/>
      <c r="I600" s="32"/>
      <c r="J600" s="32"/>
      <c r="K600" s="64"/>
      <c r="L600" s="65"/>
      <c r="M600" s="32"/>
      <c r="N600" s="64"/>
      <c r="O600" s="64"/>
      <c r="P600" s="32"/>
      <c r="Q600" s="32"/>
      <c r="R600" s="32"/>
      <c r="S600" s="65"/>
      <c r="T600" s="32"/>
      <c r="U600" s="9" t="s">
        <v>800</v>
      </c>
      <c r="V600" s="10">
        <v>42209</v>
      </c>
      <c r="W600" s="11">
        <v>11612</v>
      </c>
      <c r="X600" s="5" t="s">
        <v>1304</v>
      </c>
      <c r="Y600" s="10">
        <v>42153</v>
      </c>
      <c r="Z600" s="10">
        <v>42212</v>
      </c>
      <c r="AA600" s="1"/>
      <c r="AB600" s="1"/>
      <c r="AC600" s="8"/>
      <c r="AD600" s="8"/>
      <c r="AE600" s="65"/>
      <c r="AF600" s="65"/>
      <c r="AG600" s="65"/>
      <c r="AH600" s="65"/>
      <c r="AI600" s="31"/>
      <c r="AJ600" s="31"/>
      <c r="AK600" s="31"/>
      <c r="AL600" s="31"/>
      <c r="AM600" s="3"/>
      <c r="AN600" s="3"/>
      <c r="AO600" s="5"/>
      <c r="AP600" s="36"/>
      <c r="AQ600" s="5"/>
      <c r="AR600" s="3"/>
      <c r="AS600" s="9"/>
      <c r="AT600" s="9"/>
      <c r="AU600" s="6"/>
      <c r="AV600" s="6"/>
      <c r="AW600" s="7"/>
      <c r="AX600" s="7"/>
      <c r="AY600" s="6"/>
      <c r="AZ600" s="7"/>
      <c r="BA600" s="7"/>
      <c r="BB600" s="7"/>
      <c r="BC600" s="7"/>
      <c r="BD600" s="9"/>
    </row>
    <row r="601" spans="1:56" ht="32.25" customHeight="1" x14ac:dyDescent="0.25">
      <c r="A601" s="164"/>
      <c r="B601" s="157"/>
      <c r="C601" s="32"/>
      <c r="D601" s="32"/>
      <c r="E601" s="32"/>
      <c r="F601" s="32"/>
      <c r="G601" s="32"/>
      <c r="H601" s="63"/>
      <c r="I601" s="32"/>
      <c r="J601" s="32"/>
      <c r="K601" s="64"/>
      <c r="L601" s="65"/>
      <c r="M601" s="32"/>
      <c r="N601" s="64"/>
      <c r="O601" s="64"/>
      <c r="P601" s="32"/>
      <c r="Q601" s="32"/>
      <c r="R601" s="32"/>
      <c r="S601" s="65"/>
      <c r="T601" s="32"/>
      <c r="U601" s="9" t="s">
        <v>801</v>
      </c>
      <c r="V601" s="10">
        <v>42212</v>
      </c>
      <c r="W601" s="11">
        <v>11617</v>
      </c>
      <c r="X601" s="5" t="s">
        <v>1304</v>
      </c>
      <c r="Y601" s="10">
        <v>42213</v>
      </c>
      <c r="Z601" s="10">
        <v>42272</v>
      </c>
      <c r="AA601" s="1"/>
      <c r="AB601" s="1"/>
      <c r="AC601" s="8"/>
      <c r="AD601" s="8"/>
      <c r="AE601" s="65"/>
      <c r="AF601" s="65"/>
      <c r="AG601" s="65"/>
      <c r="AH601" s="65"/>
      <c r="AI601" s="31"/>
      <c r="AJ601" s="31"/>
      <c r="AK601" s="31"/>
      <c r="AL601" s="31"/>
      <c r="AM601" s="3"/>
      <c r="AN601" s="3"/>
      <c r="AO601" s="5"/>
      <c r="AP601" s="36"/>
      <c r="AQ601" s="5"/>
      <c r="AR601" s="3"/>
      <c r="AS601" s="9"/>
      <c r="AT601" s="9"/>
      <c r="AU601" s="6"/>
      <c r="AV601" s="6"/>
      <c r="AW601" s="7"/>
      <c r="AX601" s="7"/>
      <c r="AY601" s="6"/>
      <c r="AZ601" s="7"/>
      <c r="BA601" s="7"/>
      <c r="BB601" s="7"/>
      <c r="BC601" s="7"/>
      <c r="BD601" s="9"/>
    </row>
    <row r="602" spans="1:56" ht="32.25" customHeight="1" x14ac:dyDescent="0.25">
      <c r="A602" s="164"/>
      <c r="B602" s="157"/>
      <c r="C602" s="32"/>
      <c r="D602" s="32"/>
      <c r="E602" s="32"/>
      <c r="F602" s="32"/>
      <c r="G602" s="32"/>
      <c r="H602" s="63"/>
      <c r="I602" s="32"/>
      <c r="J602" s="32"/>
      <c r="K602" s="64"/>
      <c r="L602" s="65"/>
      <c r="M602" s="32"/>
      <c r="N602" s="64"/>
      <c r="O602" s="64"/>
      <c r="P602" s="32"/>
      <c r="Q602" s="32"/>
      <c r="R602" s="32"/>
      <c r="S602" s="65"/>
      <c r="T602" s="32"/>
      <c r="U602" s="9" t="s">
        <v>863</v>
      </c>
      <c r="V602" s="10">
        <v>42268</v>
      </c>
      <c r="W602" s="11">
        <v>11649</v>
      </c>
      <c r="X602" s="5" t="s">
        <v>1304</v>
      </c>
      <c r="Y602" s="10">
        <v>42273</v>
      </c>
      <c r="Z602" s="10">
        <v>42332</v>
      </c>
      <c r="AA602" s="1"/>
      <c r="AB602" s="1"/>
      <c r="AC602" s="8"/>
      <c r="AD602" s="8"/>
      <c r="AE602" s="65"/>
      <c r="AF602" s="65"/>
      <c r="AG602" s="65"/>
      <c r="AH602" s="65"/>
      <c r="AI602" s="31"/>
      <c r="AJ602" s="31"/>
      <c r="AK602" s="31"/>
      <c r="AL602" s="31"/>
      <c r="AM602" s="3"/>
      <c r="AN602" s="3"/>
      <c r="AO602" s="5"/>
      <c r="AP602" s="36"/>
      <c r="AQ602" s="5"/>
      <c r="AR602" s="3"/>
      <c r="AS602" s="9"/>
      <c r="AT602" s="9"/>
      <c r="AU602" s="6"/>
      <c r="AV602" s="6"/>
      <c r="AW602" s="7"/>
      <c r="AX602" s="7"/>
      <c r="AY602" s="6"/>
      <c r="AZ602" s="7"/>
      <c r="BA602" s="7"/>
      <c r="BB602" s="7"/>
      <c r="BC602" s="7"/>
      <c r="BD602" s="9"/>
    </row>
    <row r="603" spans="1:56" ht="32.25" customHeight="1" x14ac:dyDescent="0.25">
      <c r="A603" s="164"/>
      <c r="B603" s="157"/>
      <c r="C603" s="32"/>
      <c r="D603" s="32"/>
      <c r="E603" s="32"/>
      <c r="F603" s="32"/>
      <c r="G603" s="32"/>
      <c r="H603" s="63"/>
      <c r="I603" s="32"/>
      <c r="J603" s="32"/>
      <c r="K603" s="64"/>
      <c r="L603" s="65"/>
      <c r="M603" s="32"/>
      <c r="N603" s="64"/>
      <c r="O603" s="64"/>
      <c r="P603" s="32"/>
      <c r="Q603" s="32"/>
      <c r="R603" s="32"/>
      <c r="S603" s="65"/>
      <c r="T603" s="32"/>
      <c r="U603" s="9" t="s">
        <v>958</v>
      </c>
      <c r="V603" s="10">
        <v>42328</v>
      </c>
      <c r="W603" s="11">
        <v>11718</v>
      </c>
      <c r="X603" s="9" t="s">
        <v>1187</v>
      </c>
      <c r="Y603" s="10">
        <v>42333</v>
      </c>
      <c r="Z603" s="10">
        <v>42392</v>
      </c>
      <c r="AA603" s="1"/>
      <c r="AB603" s="1"/>
      <c r="AC603" s="8"/>
      <c r="AD603" s="8"/>
      <c r="AE603" s="65"/>
      <c r="AF603" s="65"/>
      <c r="AG603" s="65"/>
      <c r="AH603" s="65"/>
      <c r="AI603" s="31"/>
      <c r="AJ603" s="31"/>
      <c r="AK603" s="31"/>
      <c r="AL603" s="31"/>
      <c r="AM603" s="3"/>
      <c r="AN603" s="3"/>
      <c r="AO603" s="5"/>
      <c r="AP603" s="36"/>
      <c r="AQ603" s="5"/>
      <c r="AR603" s="3"/>
      <c r="AS603" s="9"/>
      <c r="AT603" s="9"/>
      <c r="AU603" s="6"/>
      <c r="AV603" s="6"/>
      <c r="AW603" s="7"/>
      <c r="AX603" s="7"/>
      <c r="AY603" s="6"/>
      <c r="AZ603" s="7"/>
      <c r="BA603" s="7"/>
      <c r="BB603" s="7"/>
      <c r="BC603" s="7"/>
      <c r="BD603" s="9"/>
    </row>
    <row r="604" spans="1:56" ht="32.25" customHeight="1" x14ac:dyDescent="0.25">
      <c r="A604" s="164"/>
      <c r="B604" s="157"/>
      <c r="C604" s="32"/>
      <c r="D604" s="32"/>
      <c r="E604" s="32"/>
      <c r="F604" s="32"/>
      <c r="G604" s="32"/>
      <c r="H604" s="63"/>
      <c r="I604" s="32"/>
      <c r="J604" s="32"/>
      <c r="K604" s="64"/>
      <c r="L604" s="65"/>
      <c r="M604" s="32"/>
      <c r="N604" s="64"/>
      <c r="O604" s="64"/>
      <c r="P604" s="32"/>
      <c r="Q604" s="32"/>
      <c r="R604" s="32"/>
      <c r="S604" s="65"/>
      <c r="T604" s="32"/>
      <c r="U604" s="9" t="s">
        <v>1063</v>
      </c>
      <c r="V604" s="10">
        <v>42383</v>
      </c>
      <c r="W604" s="11">
        <v>11724</v>
      </c>
      <c r="X604" s="9" t="s">
        <v>1187</v>
      </c>
      <c r="Y604" s="10">
        <v>42393</v>
      </c>
      <c r="Z604" s="10">
        <v>42452</v>
      </c>
      <c r="AA604" s="1"/>
      <c r="AB604" s="1"/>
      <c r="AC604" s="8"/>
      <c r="AD604" s="8"/>
      <c r="AE604" s="65"/>
      <c r="AF604" s="65"/>
      <c r="AG604" s="65"/>
      <c r="AH604" s="65"/>
      <c r="AI604" s="31"/>
      <c r="AJ604" s="31"/>
      <c r="AK604" s="31"/>
      <c r="AL604" s="31"/>
      <c r="AM604" s="3"/>
      <c r="AN604" s="3"/>
      <c r="AO604" s="5"/>
      <c r="AP604" s="36"/>
      <c r="AQ604" s="5"/>
      <c r="AR604" s="3"/>
      <c r="AS604" s="9"/>
      <c r="AT604" s="9"/>
      <c r="AU604" s="6"/>
      <c r="AV604" s="6"/>
      <c r="AW604" s="7"/>
      <c r="AX604" s="7"/>
      <c r="AY604" s="6"/>
      <c r="AZ604" s="7"/>
      <c r="BA604" s="7"/>
      <c r="BB604" s="7"/>
      <c r="BC604" s="7"/>
      <c r="BD604" s="9"/>
    </row>
    <row r="605" spans="1:56" ht="32.25" customHeight="1" x14ac:dyDescent="0.25">
      <c r="A605" s="164"/>
      <c r="B605" s="157"/>
      <c r="C605" s="32"/>
      <c r="D605" s="32"/>
      <c r="E605" s="32"/>
      <c r="F605" s="32"/>
      <c r="G605" s="32"/>
      <c r="H605" s="63"/>
      <c r="I605" s="32"/>
      <c r="J605" s="32"/>
      <c r="K605" s="64"/>
      <c r="L605" s="65"/>
      <c r="M605" s="32"/>
      <c r="N605" s="64"/>
      <c r="O605" s="64"/>
      <c r="P605" s="32"/>
      <c r="Q605" s="32"/>
      <c r="R605" s="32"/>
      <c r="S605" s="65"/>
      <c r="T605" s="32"/>
      <c r="U605" s="9" t="s">
        <v>1067</v>
      </c>
      <c r="V605" s="10">
        <v>42447</v>
      </c>
      <c r="W605" s="11">
        <v>11768</v>
      </c>
      <c r="X605" s="9" t="s">
        <v>1187</v>
      </c>
      <c r="Y605" s="10">
        <v>42453</v>
      </c>
      <c r="Z605" s="10">
        <v>42512</v>
      </c>
      <c r="AA605" s="1"/>
      <c r="AB605" s="1"/>
      <c r="AC605" s="8"/>
      <c r="AD605" s="8"/>
      <c r="AE605" s="65"/>
      <c r="AF605" s="65"/>
      <c r="AG605" s="65"/>
      <c r="AH605" s="65"/>
      <c r="AI605" s="31"/>
      <c r="AJ605" s="31"/>
      <c r="AK605" s="31"/>
      <c r="AL605" s="31"/>
      <c r="AM605" s="3"/>
      <c r="AN605" s="3"/>
      <c r="AO605" s="5"/>
      <c r="AP605" s="36"/>
      <c r="AQ605" s="5"/>
      <c r="AR605" s="3"/>
      <c r="AS605" s="9"/>
      <c r="AT605" s="9"/>
      <c r="AU605" s="6"/>
      <c r="AV605" s="6"/>
      <c r="AW605" s="7"/>
      <c r="AX605" s="7"/>
      <c r="AY605" s="6"/>
      <c r="AZ605" s="7"/>
      <c r="BA605" s="7"/>
      <c r="BB605" s="7"/>
      <c r="BC605" s="7"/>
      <c r="BD605" s="9"/>
    </row>
    <row r="606" spans="1:56" ht="48" customHeight="1" x14ac:dyDescent="0.25">
      <c r="A606" s="164" t="s">
        <v>2024</v>
      </c>
      <c r="B606" s="157" t="s">
        <v>586</v>
      </c>
      <c r="C606" s="32" t="s">
        <v>587</v>
      </c>
      <c r="D606" s="32" t="s">
        <v>757</v>
      </c>
      <c r="E606" s="32" t="s">
        <v>287</v>
      </c>
      <c r="F606" s="32" t="s">
        <v>522</v>
      </c>
      <c r="G606" s="32"/>
      <c r="H606" s="63" t="s">
        <v>521</v>
      </c>
      <c r="I606" s="32" t="s">
        <v>523</v>
      </c>
      <c r="J606" s="32" t="s">
        <v>419</v>
      </c>
      <c r="K606" s="64">
        <v>42103</v>
      </c>
      <c r="L606" s="65">
        <v>1034928.27</v>
      </c>
      <c r="M606" s="32">
        <v>11530</v>
      </c>
      <c r="N606" s="64">
        <v>42103</v>
      </c>
      <c r="O606" s="64">
        <v>42101</v>
      </c>
      <c r="P606" s="32">
        <v>1</v>
      </c>
      <c r="Q606" s="32"/>
      <c r="R606" s="32"/>
      <c r="S606" s="65"/>
      <c r="T606" s="32">
        <v>33903900</v>
      </c>
      <c r="U606" s="5"/>
      <c r="V606" s="10"/>
      <c r="W606" s="11"/>
      <c r="X606" s="9"/>
      <c r="Y606" s="10"/>
      <c r="Z606" s="38"/>
      <c r="AA606" s="1">
        <v>0</v>
      </c>
      <c r="AB606" s="1">
        <v>0</v>
      </c>
      <c r="AC606" s="8"/>
      <c r="AD606" s="8"/>
      <c r="AE606" s="65">
        <f>L606-AD606+AC606</f>
        <v>1034928.27</v>
      </c>
      <c r="AF606" s="65">
        <v>655620.57999999996</v>
      </c>
      <c r="AG606" s="65">
        <v>562825.91</v>
      </c>
      <c r="AH606" s="65">
        <f>AF606+AG606</f>
        <v>1218446.49</v>
      </c>
      <c r="AI606" s="74" t="s">
        <v>588</v>
      </c>
      <c r="AJ606" s="37">
        <v>11349</v>
      </c>
      <c r="AK606" s="5" t="s">
        <v>589</v>
      </c>
      <c r="AL606" s="37">
        <v>11349</v>
      </c>
      <c r="AM606" s="3"/>
      <c r="AN606" s="3"/>
      <c r="AO606" s="5"/>
      <c r="AP606" s="36"/>
      <c r="AQ606" s="5"/>
      <c r="AR606" s="3"/>
      <c r="AS606" s="9"/>
      <c r="AT606" s="9"/>
      <c r="AU606" s="6">
        <v>42103</v>
      </c>
      <c r="AV606" s="6">
        <v>42467</v>
      </c>
      <c r="AW606" s="7"/>
      <c r="AX606" s="7"/>
      <c r="AY606" s="6"/>
      <c r="AZ606" s="7"/>
      <c r="BA606" s="7"/>
      <c r="BB606" s="7"/>
      <c r="BC606" s="7"/>
      <c r="BD606" s="9"/>
    </row>
    <row r="607" spans="1:56" ht="48" customHeight="1" x14ac:dyDescent="0.25">
      <c r="A607" s="164"/>
      <c r="B607" s="157"/>
      <c r="C607" s="32"/>
      <c r="D607" s="32"/>
      <c r="E607" s="32"/>
      <c r="F607" s="32"/>
      <c r="G607" s="32"/>
      <c r="H607" s="63"/>
      <c r="I607" s="32"/>
      <c r="J607" s="32"/>
      <c r="K607" s="64"/>
      <c r="L607" s="65"/>
      <c r="M607" s="32"/>
      <c r="N607" s="64"/>
      <c r="O607" s="64"/>
      <c r="P607" s="32"/>
      <c r="Q607" s="32"/>
      <c r="R607" s="32"/>
      <c r="S607" s="65"/>
      <c r="T607" s="32"/>
      <c r="U607" s="9" t="s">
        <v>1396</v>
      </c>
      <c r="V607" s="10">
        <v>42467</v>
      </c>
      <c r="W607" s="11" t="s">
        <v>1367</v>
      </c>
      <c r="X607" s="9" t="s">
        <v>1184</v>
      </c>
      <c r="Y607" s="10">
        <v>42468</v>
      </c>
      <c r="Z607" s="38">
        <v>42831</v>
      </c>
      <c r="AA607" s="1"/>
      <c r="AB607" s="1"/>
      <c r="AC607" s="8"/>
      <c r="AD607" s="8"/>
      <c r="AE607" s="65"/>
      <c r="AF607" s="65"/>
      <c r="AG607" s="65"/>
      <c r="AH607" s="65"/>
      <c r="AI607" s="74"/>
      <c r="AJ607" s="37"/>
      <c r="AK607" s="5"/>
      <c r="AL607" s="37"/>
      <c r="AM607" s="3"/>
      <c r="AN607" s="3"/>
      <c r="AO607" s="5"/>
      <c r="AP607" s="36"/>
      <c r="AQ607" s="5"/>
      <c r="AR607" s="3"/>
      <c r="AS607" s="9"/>
      <c r="AT607" s="9"/>
      <c r="AU607" s="6">
        <v>42468</v>
      </c>
      <c r="AV607" s="6" t="s">
        <v>1397</v>
      </c>
      <c r="AW607" s="7"/>
      <c r="AX607" s="7"/>
      <c r="AY607" s="6"/>
      <c r="AZ607" s="7"/>
      <c r="BA607" s="7"/>
      <c r="BB607" s="7"/>
      <c r="BC607" s="7"/>
      <c r="BD607" s="9"/>
    </row>
    <row r="608" spans="1:56" ht="48" customHeight="1" x14ac:dyDescent="0.25">
      <c r="A608" s="164" t="s">
        <v>2025</v>
      </c>
      <c r="B608" s="157" t="s">
        <v>681</v>
      </c>
      <c r="C608" s="32" t="s">
        <v>848</v>
      </c>
      <c r="D608" s="32" t="s">
        <v>757</v>
      </c>
      <c r="E608" s="32" t="s">
        <v>287</v>
      </c>
      <c r="F608" s="32" t="s">
        <v>682</v>
      </c>
      <c r="G608" s="32"/>
      <c r="H608" s="63" t="s">
        <v>683</v>
      </c>
      <c r="I608" s="32" t="s">
        <v>684</v>
      </c>
      <c r="J608" s="32" t="s">
        <v>685</v>
      </c>
      <c r="K608" s="64">
        <v>42122</v>
      </c>
      <c r="L608" s="65">
        <v>12450</v>
      </c>
      <c r="M608" s="32">
        <v>11557</v>
      </c>
      <c r="N608" s="64">
        <v>42122</v>
      </c>
      <c r="O608" s="64">
        <v>42369</v>
      </c>
      <c r="P608" s="32">
        <v>1</v>
      </c>
      <c r="Q608" s="32"/>
      <c r="R608" s="32"/>
      <c r="S608" s="65"/>
      <c r="T608" s="32">
        <v>33903000</v>
      </c>
      <c r="U608" s="5"/>
      <c r="V608" s="10"/>
      <c r="W608" s="11"/>
      <c r="X608" s="41"/>
      <c r="Y608" s="38"/>
      <c r="Z608" s="38"/>
      <c r="AA608" s="1">
        <v>0</v>
      </c>
      <c r="AB608" s="1">
        <v>0</v>
      </c>
      <c r="AC608" s="8"/>
      <c r="AD608" s="8"/>
      <c r="AE608" s="65">
        <f>L608-AD608+AC608</f>
        <v>12450</v>
      </c>
      <c r="AF608" s="65">
        <v>10020.15</v>
      </c>
      <c r="AG608" s="65">
        <v>3937.95</v>
      </c>
      <c r="AH608" s="65">
        <f>AF608+AG608</f>
        <v>13958.099999999999</v>
      </c>
      <c r="AI608" s="74" t="s">
        <v>686</v>
      </c>
      <c r="AJ608" s="37">
        <v>11334</v>
      </c>
      <c r="AK608" s="5" t="s">
        <v>687</v>
      </c>
      <c r="AL608" s="37">
        <v>11334</v>
      </c>
      <c r="AM608" s="3"/>
      <c r="AN608" s="3"/>
      <c r="AO608" s="5"/>
      <c r="AP608" s="36"/>
      <c r="AQ608" s="5"/>
      <c r="AR608" s="3"/>
      <c r="AS608" s="9"/>
      <c r="AT608" s="9"/>
      <c r="AU608" s="6">
        <v>42122</v>
      </c>
      <c r="AV608" s="6">
        <v>42368</v>
      </c>
      <c r="AW608" s="7"/>
      <c r="AX608" s="7"/>
      <c r="AY608" s="6"/>
      <c r="AZ608" s="7"/>
      <c r="BA608" s="7"/>
      <c r="BB608" s="7"/>
      <c r="BC608" s="7"/>
      <c r="BD608" s="9"/>
    </row>
    <row r="609" spans="1:56" ht="48" customHeight="1" x14ac:dyDescent="0.25">
      <c r="A609" s="164"/>
      <c r="B609" s="157"/>
      <c r="C609" s="32"/>
      <c r="D609" s="32"/>
      <c r="E609" s="32"/>
      <c r="F609" s="32"/>
      <c r="G609" s="32"/>
      <c r="H609" s="63"/>
      <c r="I609" s="32"/>
      <c r="J609" s="32"/>
      <c r="K609" s="64"/>
      <c r="L609" s="65"/>
      <c r="M609" s="32"/>
      <c r="N609" s="64"/>
      <c r="O609" s="64"/>
      <c r="P609" s="32"/>
      <c r="Q609" s="32"/>
      <c r="R609" s="32"/>
      <c r="S609" s="65"/>
      <c r="T609" s="32"/>
      <c r="U609" s="9" t="s">
        <v>938</v>
      </c>
      <c r="V609" s="10">
        <v>42361</v>
      </c>
      <c r="W609" s="11">
        <v>11713</v>
      </c>
      <c r="X609" s="9" t="s">
        <v>1304</v>
      </c>
      <c r="Y609" s="38">
        <v>42369</v>
      </c>
      <c r="Z609" s="38">
        <v>42735</v>
      </c>
      <c r="AA609" s="1"/>
      <c r="AB609" s="1"/>
      <c r="AC609" s="8"/>
      <c r="AD609" s="8"/>
      <c r="AE609" s="65"/>
      <c r="AF609" s="65"/>
      <c r="AG609" s="65"/>
      <c r="AH609" s="65"/>
      <c r="AI609" s="74"/>
      <c r="AJ609" s="37"/>
      <c r="AK609" s="5"/>
      <c r="AL609" s="37"/>
      <c r="AM609" s="3"/>
      <c r="AN609" s="3"/>
      <c r="AO609" s="5"/>
      <c r="AP609" s="36"/>
      <c r="AQ609" s="5"/>
      <c r="AR609" s="3"/>
      <c r="AS609" s="9"/>
      <c r="AT609" s="9"/>
      <c r="AU609" s="6">
        <v>42369</v>
      </c>
      <c r="AV609" s="6">
        <v>42735</v>
      </c>
      <c r="AW609" s="7"/>
      <c r="AX609" s="7"/>
      <c r="AY609" s="6"/>
      <c r="AZ609" s="7"/>
      <c r="BA609" s="7"/>
      <c r="BB609" s="7"/>
      <c r="BC609" s="7"/>
      <c r="BD609" s="9"/>
    </row>
    <row r="610" spans="1:56" ht="48" customHeight="1" x14ac:dyDescent="0.25">
      <c r="A610" s="165" t="s">
        <v>2026</v>
      </c>
      <c r="B610" s="158" t="s">
        <v>847</v>
      </c>
      <c r="C610" s="5" t="s">
        <v>816</v>
      </c>
      <c r="D610" s="5" t="s">
        <v>757</v>
      </c>
      <c r="E610" s="5" t="s">
        <v>287</v>
      </c>
      <c r="F610" s="4" t="s">
        <v>849</v>
      </c>
      <c r="G610" s="5" t="s">
        <v>855</v>
      </c>
      <c r="H610" s="34" t="s">
        <v>850</v>
      </c>
      <c r="I610" s="4" t="s">
        <v>851</v>
      </c>
      <c r="J610" s="73" t="s">
        <v>852</v>
      </c>
      <c r="K610" s="10">
        <v>42257</v>
      </c>
      <c r="L610" s="8">
        <v>73200</v>
      </c>
      <c r="M610" s="5">
        <v>11652</v>
      </c>
      <c r="N610" s="10">
        <v>42257</v>
      </c>
      <c r="O610" s="10">
        <v>42621</v>
      </c>
      <c r="P610" s="5">
        <v>1</v>
      </c>
      <c r="Q610" s="5"/>
      <c r="R610" s="5"/>
      <c r="S610" s="8"/>
      <c r="T610" s="5">
        <v>33903900</v>
      </c>
      <c r="U610" s="5"/>
      <c r="V610" s="10"/>
      <c r="W610" s="11"/>
      <c r="X610" s="9"/>
      <c r="Y610" s="10"/>
      <c r="Z610" s="10"/>
      <c r="AA610" s="9"/>
      <c r="AB610" s="9"/>
      <c r="AC610" s="8"/>
      <c r="AD610" s="8"/>
      <c r="AE610" s="2">
        <f>L610-AD610+AC610</f>
        <v>73200</v>
      </c>
      <c r="AF610" s="8">
        <v>9150</v>
      </c>
      <c r="AG610" s="8">
        <v>45750</v>
      </c>
      <c r="AH610" s="2">
        <f>AF610+AG610</f>
        <v>54900</v>
      </c>
      <c r="AI610" s="74" t="s">
        <v>853</v>
      </c>
      <c r="AJ610" s="37">
        <v>11601</v>
      </c>
      <c r="AK610" s="5" t="s">
        <v>854</v>
      </c>
      <c r="AL610" s="37">
        <v>1601</v>
      </c>
      <c r="AM610" s="3"/>
      <c r="AN610" s="3"/>
      <c r="AO610" s="5"/>
      <c r="AP610" s="36"/>
      <c r="AQ610" s="5"/>
      <c r="AR610" s="3"/>
      <c r="AS610" s="9"/>
      <c r="AT610" s="9"/>
      <c r="AU610" s="6">
        <v>42257</v>
      </c>
      <c r="AV610" s="6">
        <v>42621</v>
      </c>
      <c r="AW610" s="7"/>
      <c r="AX610" s="7"/>
      <c r="AY610" s="6"/>
      <c r="AZ610" s="7"/>
      <c r="BA610" s="7"/>
      <c r="BB610" s="7"/>
      <c r="BC610" s="7"/>
      <c r="BD610" s="9"/>
    </row>
    <row r="611" spans="1:56" ht="33" customHeight="1" x14ac:dyDescent="0.25">
      <c r="A611" s="165" t="s">
        <v>2027</v>
      </c>
      <c r="B611" s="158"/>
      <c r="C611" s="5"/>
      <c r="D611" s="5" t="s">
        <v>757</v>
      </c>
      <c r="E611" s="5"/>
      <c r="F611" s="4"/>
      <c r="G611" s="5"/>
      <c r="H611" s="34"/>
      <c r="I611" s="5"/>
      <c r="J611" s="5"/>
      <c r="K611" s="10"/>
      <c r="L611" s="8">
        <f t="shared" ref="L611:AF611" si="85">SUM(L585:L610)</f>
        <v>1934328.27</v>
      </c>
      <c r="M611" s="8">
        <f t="shared" si="85"/>
        <v>57466</v>
      </c>
      <c r="N611" s="38">
        <f t="shared" si="85"/>
        <v>210160</v>
      </c>
      <c r="O611" s="38">
        <f t="shared" si="85"/>
        <v>211067</v>
      </c>
      <c r="P611" s="8"/>
      <c r="Q611" s="8">
        <f t="shared" si="85"/>
        <v>0</v>
      </c>
      <c r="R611" s="8">
        <f t="shared" si="85"/>
        <v>0</v>
      </c>
      <c r="S611" s="8">
        <f t="shared" si="85"/>
        <v>0</v>
      </c>
      <c r="T611" s="8">
        <f t="shared" si="85"/>
        <v>169518600</v>
      </c>
      <c r="U611" s="8">
        <f t="shared" si="85"/>
        <v>0</v>
      </c>
      <c r="V611" s="38">
        <f t="shared" si="85"/>
        <v>843292</v>
      </c>
      <c r="W611" s="11">
        <f t="shared" si="85"/>
        <v>208803</v>
      </c>
      <c r="X611" s="8">
        <f t="shared" si="85"/>
        <v>0</v>
      </c>
      <c r="Y611" s="38">
        <f t="shared" si="85"/>
        <v>633812</v>
      </c>
      <c r="Z611" s="38">
        <f t="shared" si="85"/>
        <v>636529</v>
      </c>
      <c r="AA611" s="8">
        <v>0</v>
      </c>
      <c r="AB611" s="8">
        <f t="shared" si="85"/>
        <v>0</v>
      </c>
      <c r="AC611" s="8">
        <f t="shared" si="85"/>
        <v>15000</v>
      </c>
      <c r="AD611" s="8">
        <f t="shared" si="85"/>
        <v>0</v>
      </c>
      <c r="AE611" s="8">
        <f t="shared" si="85"/>
        <v>1941828.27</v>
      </c>
      <c r="AF611" s="8">
        <f t="shared" si="85"/>
        <v>888350.73</v>
      </c>
      <c r="AG611" s="8">
        <f>SUM(AG585:AG610)</f>
        <v>845079.26</v>
      </c>
      <c r="AH611" s="8">
        <f t="shared" ref="AH611" si="86">SUM(AH585:AH610)</f>
        <v>1733429.9900000002</v>
      </c>
      <c r="AI611" s="3"/>
      <c r="AJ611" s="3"/>
      <c r="AK611" s="3"/>
      <c r="AL611" s="3"/>
      <c r="AM611" s="3"/>
      <c r="AN611" s="3"/>
      <c r="AO611" s="5"/>
      <c r="AP611" s="36"/>
      <c r="AQ611" s="5"/>
      <c r="AR611" s="3"/>
      <c r="AS611" s="9"/>
      <c r="AT611" s="9"/>
      <c r="AU611" s="6"/>
      <c r="AV611" s="6"/>
      <c r="AW611" s="7"/>
      <c r="AX611" s="7"/>
      <c r="AY611" s="6"/>
      <c r="AZ611" s="7"/>
      <c r="BA611" s="7"/>
      <c r="BB611" s="7"/>
      <c r="BC611" s="7"/>
      <c r="BD611" s="9"/>
    </row>
    <row r="612" spans="1:56" ht="48" customHeight="1" x14ac:dyDescent="0.25">
      <c r="A612" s="164" t="s">
        <v>2028</v>
      </c>
      <c r="B612" s="157" t="s">
        <v>637</v>
      </c>
      <c r="C612" s="32" t="s">
        <v>638</v>
      </c>
      <c r="D612" s="32" t="s">
        <v>470</v>
      </c>
      <c r="E612" s="32"/>
      <c r="F612" s="32" t="s">
        <v>147</v>
      </c>
      <c r="G612" s="32"/>
      <c r="H612" s="63" t="s">
        <v>148</v>
      </c>
      <c r="I612" s="32" t="s">
        <v>149</v>
      </c>
      <c r="J612" s="32" t="s">
        <v>471</v>
      </c>
      <c r="K612" s="64">
        <v>40745</v>
      </c>
      <c r="L612" s="65">
        <v>14603937.98</v>
      </c>
      <c r="M612" s="32">
        <v>11370</v>
      </c>
      <c r="N612" s="64">
        <v>40773</v>
      </c>
      <c r="O612" s="64">
        <v>41990</v>
      </c>
      <c r="P612" s="32" t="s">
        <v>96</v>
      </c>
      <c r="Q612" s="32" t="s">
        <v>472</v>
      </c>
      <c r="R612" s="32" t="s">
        <v>397</v>
      </c>
      <c r="S612" s="65">
        <v>1800000</v>
      </c>
      <c r="T612" s="32">
        <v>44905100</v>
      </c>
      <c r="U612" s="5"/>
      <c r="V612" s="10"/>
      <c r="W612" s="11"/>
      <c r="X612" s="9"/>
      <c r="Y612" s="38"/>
      <c r="Z612" s="38"/>
      <c r="AA612" s="1">
        <f>AC612/L612</f>
        <v>5.7313062486725241E-2</v>
      </c>
      <c r="AB612" s="1">
        <f>AD612/L612</f>
        <v>1.2311058171174184E-2</v>
      </c>
      <c r="AC612" s="8">
        <f>SUM(AC613:AC620)</f>
        <v>836996.41</v>
      </c>
      <c r="AD612" s="8">
        <f>SUM(AD613:AD620)</f>
        <v>179789.93000000002</v>
      </c>
      <c r="AE612" s="65">
        <f>L612-AD612+AC612</f>
        <v>15261144.460000001</v>
      </c>
      <c r="AF612" s="65">
        <v>10287806.49</v>
      </c>
      <c r="AG612" s="65">
        <v>0</v>
      </c>
      <c r="AH612" s="65">
        <f t="shared" si="65"/>
        <v>10287806.49</v>
      </c>
      <c r="AI612" s="3"/>
      <c r="AJ612" s="3"/>
      <c r="AK612" s="3"/>
      <c r="AL612" s="3"/>
      <c r="AM612" s="65" t="s">
        <v>473</v>
      </c>
      <c r="AN612" s="65" t="s">
        <v>474</v>
      </c>
      <c r="AO612" s="147"/>
      <c r="AP612" s="65"/>
      <c r="AQ612" s="147"/>
      <c r="AR612" s="65"/>
      <c r="AS612" s="9" t="s">
        <v>614</v>
      </c>
      <c r="AT612" s="9" t="s">
        <v>615</v>
      </c>
      <c r="AU612" s="6">
        <v>40774</v>
      </c>
      <c r="AV612" s="6">
        <v>41194</v>
      </c>
      <c r="AW612" s="7"/>
      <c r="AX612" s="7"/>
      <c r="AY612" s="6">
        <v>40774</v>
      </c>
      <c r="AZ612" s="7"/>
      <c r="BA612" s="7" t="s">
        <v>388</v>
      </c>
      <c r="BB612" s="7"/>
      <c r="BC612" s="7"/>
      <c r="BD612" s="9"/>
    </row>
    <row r="613" spans="1:56" ht="48" customHeight="1" x14ac:dyDescent="0.25">
      <c r="A613" s="164"/>
      <c r="B613" s="157"/>
      <c r="C613" s="32"/>
      <c r="D613" s="32"/>
      <c r="E613" s="32"/>
      <c r="F613" s="32"/>
      <c r="G613" s="32"/>
      <c r="H613" s="63"/>
      <c r="I613" s="32"/>
      <c r="J613" s="32"/>
      <c r="K613" s="64"/>
      <c r="L613" s="65"/>
      <c r="M613" s="32"/>
      <c r="N613" s="64"/>
      <c r="O613" s="64"/>
      <c r="P613" s="32"/>
      <c r="Q613" s="32"/>
      <c r="R613" s="32"/>
      <c r="S613" s="65"/>
      <c r="T613" s="32"/>
      <c r="U613" s="5" t="s">
        <v>1343</v>
      </c>
      <c r="V613" s="10">
        <v>41201</v>
      </c>
      <c r="W613" s="11">
        <v>10985</v>
      </c>
      <c r="X613" s="45" t="s">
        <v>1342</v>
      </c>
      <c r="Y613" s="38">
        <v>41296</v>
      </c>
      <c r="Z613" s="38">
        <v>41508</v>
      </c>
      <c r="AA613" s="1"/>
      <c r="AB613" s="1"/>
      <c r="AC613" s="8">
        <v>836996.41</v>
      </c>
      <c r="AD613" s="8"/>
      <c r="AE613" s="65"/>
      <c r="AF613" s="65"/>
      <c r="AG613" s="65"/>
      <c r="AH613" s="65"/>
      <c r="AI613" s="3"/>
      <c r="AJ613" s="3"/>
      <c r="AK613" s="3"/>
      <c r="AL613" s="3"/>
      <c r="AM613" s="65" t="s">
        <v>473</v>
      </c>
      <c r="AN613" s="65" t="s">
        <v>474</v>
      </c>
      <c r="AO613" s="147"/>
      <c r="AP613" s="65"/>
      <c r="AQ613" s="147"/>
      <c r="AR613" s="65"/>
      <c r="AS613" s="9"/>
      <c r="AT613" s="9"/>
      <c r="AU613" s="6">
        <v>41202</v>
      </c>
      <c r="AV613" s="6">
        <v>41506</v>
      </c>
      <c r="AW613" s="7"/>
      <c r="AX613" s="7"/>
      <c r="AY613" s="6"/>
      <c r="AZ613" s="7"/>
      <c r="BA613" s="7"/>
      <c r="BB613" s="7"/>
      <c r="BC613" s="7"/>
      <c r="BD613" s="9"/>
    </row>
    <row r="614" spans="1:56" ht="48" customHeight="1" x14ac:dyDescent="0.25">
      <c r="A614" s="164"/>
      <c r="B614" s="157"/>
      <c r="C614" s="32"/>
      <c r="D614" s="32"/>
      <c r="E614" s="32"/>
      <c r="F614" s="32"/>
      <c r="G614" s="32"/>
      <c r="H614" s="63"/>
      <c r="I614" s="32"/>
      <c r="J614" s="32"/>
      <c r="K614" s="64"/>
      <c r="L614" s="65"/>
      <c r="M614" s="32"/>
      <c r="N614" s="64"/>
      <c r="O614" s="64"/>
      <c r="P614" s="32"/>
      <c r="Q614" s="32"/>
      <c r="R614" s="32"/>
      <c r="S614" s="65"/>
      <c r="T614" s="32"/>
      <c r="U614" s="5" t="s">
        <v>251</v>
      </c>
      <c r="V614" s="10">
        <v>41500</v>
      </c>
      <c r="W614" s="11">
        <v>11119</v>
      </c>
      <c r="X614" s="45" t="s">
        <v>1342</v>
      </c>
      <c r="Y614" s="38">
        <v>41509</v>
      </c>
      <c r="Z614" s="38">
        <v>41630</v>
      </c>
      <c r="AA614" s="1"/>
      <c r="AB614" s="1"/>
      <c r="AC614" s="8"/>
      <c r="AD614" s="8">
        <v>179787.14</v>
      </c>
      <c r="AE614" s="65"/>
      <c r="AF614" s="65"/>
      <c r="AG614" s="65"/>
      <c r="AH614" s="65"/>
      <c r="AI614" s="3"/>
      <c r="AJ614" s="3"/>
      <c r="AK614" s="3"/>
      <c r="AL614" s="3"/>
      <c r="AM614" s="65" t="s">
        <v>473</v>
      </c>
      <c r="AN614" s="65" t="s">
        <v>474</v>
      </c>
      <c r="AO614" s="147"/>
      <c r="AP614" s="65"/>
      <c r="AQ614" s="147"/>
      <c r="AR614" s="65"/>
      <c r="AS614" s="9"/>
      <c r="AT614" s="9"/>
      <c r="AU614" s="6">
        <v>41507</v>
      </c>
      <c r="AV614" s="6">
        <v>41626</v>
      </c>
      <c r="AW614" s="7"/>
      <c r="AX614" s="7"/>
      <c r="AY614" s="6"/>
      <c r="AZ614" s="7"/>
      <c r="BA614" s="7"/>
      <c r="BB614" s="7"/>
      <c r="BC614" s="7"/>
      <c r="BD614" s="9"/>
    </row>
    <row r="615" spans="1:56" ht="48" customHeight="1" x14ac:dyDescent="0.25">
      <c r="A615" s="164"/>
      <c r="B615" s="157"/>
      <c r="C615" s="32"/>
      <c r="D615" s="32"/>
      <c r="E615" s="32"/>
      <c r="F615" s="32"/>
      <c r="G615" s="32"/>
      <c r="H615" s="63"/>
      <c r="I615" s="32"/>
      <c r="J615" s="32"/>
      <c r="K615" s="64"/>
      <c r="L615" s="65"/>
      <c r="M615" s="32"/>
      <c r="N615" s="64"/>
      <c r="O615" s="64"/>
      <c r="P615" s="32"/>
      <c r="Q615" s="32"/>
      <c r="R615" s="32"/>
      <c r="S615" s="65"/>
      <c r="T615" s="32"/>
      <c r="U615" s="5" t="s">
        <v>252</v>
      </c>
      <c r="V615" s="10">
        <v>41625</v>
      </c>
      <c r="W615" s="11">
        <v>11207</v>
      </c>
      <c r="X615" s="45" t="s">
        <v>1342</v>
      </c>
      <c r="Y615" s="38">
        <v>41996</v>
      </c>
      <c r="Z615" s="38">
        <v>41750</v>
      </c>
      <c r="AA615" s="1"/>
      <c r="AB615" s="1"/>
      <c r="AC615" s="8"/>
      <c r="AD615" s="8"/>
      <c r="AE615" s="65"/>
      <c r="AF615" s="65"/>
      <c r="AG615" s="65"/>
      <c r="AH615" s="65"/>
      <c r="AI615" s="3"/>
      <c r="AJ615" s="3"/>
      <c r="AK615" s="3"/>
      <c r="AL615" s="3"/>
      <c r="AM615" s="65" t="s">
        <v>473</v>
      </c>
      <c r="AN615" s="65" t="s">
        <v>474</v>
      </c>
      <c r="AO615" s="147"/>
      <c r="AP615" s="65"/>
      <c r="AQ615" s="147"/>
      <c r="AR615" s="65"/>
      <c r="AS615" s="9"/>
      <c r="AT615" s="9"/>
      <c r="AU615" s="6">
        <v>41627</v>
      </c>
      <c r="AV615" s="6">
        <v>41746</v>
      </c>
      <c r="AW615" s="7"/>
      <c r="AX615" s="7"/>
      <c r="AY615" s="6"/>
      <c r="AZ615" s="7"/>
      <c r="BA615" s="7"/>
      <c r="BB615" s="7"/>
      <c r="BC615" s="7"/>
      <c r="BD615" s="9"/>
    </row>
    <row r="616" spans="1:56" ht="48" customHeight="1" x14ac:dyDescent="0.25">
      <c r="A616" s="164"/>
      <c r="B616" s="157"/>
      <c r="C616" s="32"/>
      <c r="D616" s="32"/>
      <c r="E616" s="32"/>
      <c r="F616" s="32"/>
      <c r="G616" s="32"/>
      <c r="H616" s="63"/>
      <c r="I616" s="32"/>
      <c r="J616" s="32"/>
      <c r="K616" s="64"/>
      <c r="L616" s="65"/>
      <c r="M616" s="32"/>
      <c r="N616" s="64"/>
      <c r="O616" s="64"/>
      <c r="P616" s="32"/>
      <c r="Q616" s="32"/>
      <c r="R616" s="32"/>
      <c r="S616" s="65"/>
      <c r="T616" s="32"/>
      <c r="U616" s="5" t="s">
        <v>253</v>
      </c>
      <c r="V616" s="10">
        <v>41745</v>
      </c>
      <c r="W616" s="11">
        <v>11370</v>
      </c>
      <c r="X616" s="45" t="s">
        <v>1342</v>
      </c>
      <c r="Y616" s="38">
        <v>41751</v>
      </c>
      <c r="Z616" s="38">
        <v>41990</v>
      </c>
      <c r="AA616" s="1"/>
      <c r="AB616" s="1"/>
      <c r="AC616" s="8"/>
      <c r="AD616" s="8"/>
      <c r="AE616" s="65"/>
      <c r="AF616" s="65"/>
      <c r="AG616" s="65"/>
      <c r="AH616" s="65"/>
      <c r="AI616" s="3"/>
      <c r="AJ616" s="3"/>
      <c r="AK616" s="3"/>
      <c r="AL616" s="3"/>
      <c r="AM616" s="65" t="s">
        <v>473</v>
      </c>
      <c r="AN616" s="65" t="s">
        <v>474</v>
      </c>
      <c r="AO616" s="147"/>
      <c r="AP616" s="65"/>
      <c r="AQ616" s="147"/>
      <c r="AR616" s="65"/>
      <c r="AS616" s="9"/>
      <c r="AT616" s="9"/>
      <c r="AU616" s="6">
        <v>41747</v>
      </c>
      <c r="AV616" s="6">
        <v>41986</v>
      </c>
      <c r="AW616" s="7"/>
      <c r="AX616" s="7"/>
      <c r="AY616" s="6"/>
      <c r="AZ616" s="7"/>
      <c r="BA616" s="7"/>
      <c r="BB616" s="7"/>
      <c r="BC616" s="7"/>
      <c r="BD616" s="9"/>
    </row>
    <row r="617" spans="1:56" ht="48" customHeight="1" x14ac:dyDescent="0.25">
      <c r="A617" s="164"/>
      <c r="B617" s="157"/>
      <c r="C617" s="32"/>
      <c r="D617" s="32"/>
      <c r="E617" s="32"/>
      <c r="F617" s="32"/>
      <c r="G617" s="32"/>
      <c r="H617" s="63"/>
      <c r="I617" s="32"/>
      <c r="J617" s="32"/>
      <c r="K617" s="64"/>
      <c r="L617" s="65"/>
      <c r="M617" s="32"/>
      <c r="N617" s="64"/>
      <c r="O617" s="64"/>
      <c r="P617" s="32"/>
      <c r="Q617" s="32"/>
      <c r="R617" s="32"/>
      <c r="S617" s="65"/>
      <c r="T617" s="32"/>
      <c r="U617" s="5" t="s">
        <v>254</v>
      </c>
      <c r="V617" s="10">
        <v>41934</v>
      </c>
      <c r="W617" s="11">
        <v>11424</v>
      </c>
      <c r="X617" s="45" t="s">
        <v>1344</v>
      </c>
      <c r="Y617" s="38"/>
      <c r="Z617" s="38"/>
      <c r="AA617" s="1"/>
      <c r="AB617" s="1"/>
      <c r="AC617" s="8"/>
      <c r="AD617" s="8">
        <v>2.79</v>
      </c>
      <c r="AE617" s="65"/>
      <c r="AF617" s="65"/>
      <c r="AG617" s="65"/>
      <c r="AH617" s="65"/>
      <c r="AI617" s="3"/>
      <c r="AJ617" s="3"/>
      <c r="AK617" s="3"/>
      <c r="AL617" s="3"/>
      <c r="AM617" s="65" t="s">
        <v>473</v>
      </c>
      <c r="AN617" s="65" t="s">
        <v>474</v>
      </c>
      <c r="AO617" s="147"/>
      <c r="AP617" s="65"/>
      <c r="AQ617" s="147"/>
      <c r="AR617" s="65"/>
      <c r="AS617" s="9"/>
      <c r="AT617" s="9"/>
      <c r="AU617" s="6"/>
      <c r="AV617" s="6"/>
      <c r="AW617" s="7"/>
      <c r="AX617" s="7"/>
      <c r="AY617" s="6"/>
      <c r="AZ617" s="7"/>
      <c r="BA617" s="7"/>
      <c r="BB617" s="7"/>
      <c r="BC617" s="7"/>
      <c r="BD617" s="9"/>
    </row>
    <row r="618" spans="1:56" ht="48" customHeight="1" x14ac:dyDescent="0.25">
      <c r="A618" s="164"/>
      <c r="B618" s="157"/>
      <c r="C618" s="32"/>
      <c r="D618" s="32"/>
      <c r="E618" s="32"/>
      <c r="F618" s="32"/>
      <c r="G618" s="32"/>
      <c r="H618" s="63"/>
      <c r="I618" s="32"/>
      <c r="J618" s="32"/>
      <c r="K618" s="64"/>
      <c r="L618" s="65"/>
      <c r="M618" s="32"/>
      <c r="N618" s="64"/>
      <c r="O618" s="64"/>
      <c r="P618" s="32"/>
      <c r="Q618" s="32"/>
      <c r="R618" s="32"/>
      <c r="S618" s="65"/>
      <c r="T618" s="32"/>
      <c r="U618" s="5" t="s">
        <v>624</v>
      </c>
      <c r="V618" s="10">
        <v>41985</v>
      </c>
      <c r="W618" s="11">
        <v>11474</v>
      </c>
      <c r="X618" s="45" t="s">
        <v>1342</v>
      </c>
      <c r="Y618" s="38">
        <v>41991</v>
      </c>
      <c r="Z618" s="38">
        <v>42230</v>
      </c>
      <c r="AA618" s="1"/>
      <c r="AB618" s="1"/>
      <c r="AC618" s="8"/>
      <c r="AD618" s="8"/>
      <c r="AE618" s="65"/>
      <c r="AF618" s="65"/>
      <c r="AG618" s="65"/>
      <c r="AH618" s="65"/>
      <c r="AI618" s="3"/>
      <c r="AJ618" s="3"/>
      <c r="AK618" s="3"/>
      <c r="AL618" s="3"/>
      <c r="AM618" s="65" t="s">
        <v>473</v>
      </c>
      <c r="AN618" s="65" t="s">
        <v>474</v>
      </c>
      <c r="AO618" s="147"/>
      <c r="AP618" s="65"/>
      <c r="AQ618" s="147"/>
      <c r="AR618" s="65"/>
      <c r="AS618" s="9"/>
      <c r="AT618" s="9"/>
      <c r="AU618" s="6">
        <v>41987</v>
      </c>
      <c r="AV618" s="6">
        <v>42226</v>
      </c>
      <c r="AW618" s="7"/>
      <c r="AX618" s="7"/>
      <c r="AY618" s="6"/>
      <c r="AZ618" s="7"/>
      <c r="BA618" s="7"/>
      <c r="BB618" s="7"/>
      <c r="BC618" s="7"/>
      <c r="BD618" s="9"/>
    </row>
    <row r="619" spans="1:56" ht="48" customHeight="1" x14ac:dyDescent="0.25">
      <c r="A619" s="164"/>
      <c r="B619" s="157"/>
      <c r="C619" s="32"/>
      <c r="D619" s="32"/>
      <c r="E619" s="32"/>
      <c r="F619" s="32"/>
      <c r="G619" s="32"/>
      <c r="H619" s="63"/>
      <c r="I619" s="32"/>
      <c r="J619" s="32"/>
      <c r="K619" s="64"/>
      <c r="L619" s="65"/>
      <c r="M619" s="32"/>
      <c r="N619" s="64"/>
      <c r="O619" s="64"/>
      <c r="P619" s="32"/>
      <c r="Q619" s="32"/>
      <c r="R619" s="32"/>
      <c r="S619" s="65"/>
      <c r="T619" s="32"/>
      <c r="U619" s="5" t="s">
        <v>864</v>
      </c>
      <c r="V619" s="10">
        <v>42223</v>
      </c>
      <c r="W619" s="11">
        <v>11648</v>
      </c>
      <c r="X619" s="45" t="s">
        <v>1342</v>
      </c>
      <c r="Y619" s="38">
        <v>42231</v>
      </c>
      <c r="Z619" s="38">
        <v>42350</v>
      </c>
      <c r="AA619" s="1"/>
      <c r="AB619" s="1"/>
      <c r="AC619" s="8"/>
      <c r="AD619" s="8"/>
      <c r="AE619" s="65"/>
      <c r="AF619" s="65"/>
      <c r="AG619" s="65"/>
      <c r="AH619" s="65"/>
      <c r="AI619" s="3"/>
      <c r="AJ619" s="3"/>
      <c r="AK619" s="3"/>
      <c r="AL619" s="3"/>
      <c r="AM619" s="8"/>
      <c r="AN619" s="8"/>
      <c r="AO619" s="51"/>
      <c r="AP619" s="8"/>
      <c r="AQ619" s="51"/>
      <c r="AR619" s="8"/>
      <c r="AS619" s="9"/>
      <c r="AT619" s="9"/>
      <c r="AU619" s="6">
        <v>42227</v>
      </c>
      <c r="AV619" s="6">
        <v>42346</v>
      </c>
      <c r="AW619" s="7"/>
      <c r="AX619" s="7"/>
      <c r="AY619" s="6"/>
      <c r="AZ619" s="7"/>
      <c r="BA619" s="7"/>
      <c r="BB619" s="7"/>
      <c r="BC619" s="7"/>
      <c r="BD619" s="9"/>
    </row>
    <row r="620" spans="1:56" ht="48" customHeight="1" x14ac:dyDescent="0.25">
      <c r="A620" s="164"/>
      <c r="B620" s="157"/>
      <c r="C620" s="32"/>
      <c r="D620" s="32"/>
      <c r="E620" s="32"/>
      <c r="F620" s="32"/>
      <c r="G620" s="32"/>
      <c r="H620" s="63"/>
      <c r="I620" s="32"/>
      <c r="J620" s="32"/>
      <c r="K620" s="64"/>
      <c r="L620" s="65"/>
      <c r="M620" s="32"/>
      <c r="N620" s="64"/>
      <c r="O620" s="64"/>
      <c r="P620" s="32"/>
      <c r="Q620" s="32"/>
      <c r="R620" s="32"/>
      <c r="S620" s="65"/>
      <c r="T620" s="32"/>
      <c r="U620" s="5" t="s">
        <v>949</v>
      </c>
      <c r="V620" s="10">
        <v>42346</v>
      </c>
      <c r="W620" s="11">
        <v>11705</v>
      </c>
      <c r="X620" s="45" t="s">
        <v>1342</v>
      </c>
      <c r="Y620" s="38">
        <v>42351</v>
      </c>
      <c r="Z620" s="38">
        <v>42470</v>
      </c>
      <c r="AA620" s="1"/>
      <c r="AB620" s="1"/>
      <c r="AC620" s="8"/>
      <c r="AD620" s="8"/>
      <c r="AE620" s="65"/>
      <c r="AF620" s="65"/>
      <c r="AG620" s="65"/>
      <c r="AH620" s="65"/>
      <c r="AI620" s="3"/>
      <c r="AJ620" s="3"/>
      <c r="AK620" s="3"/>
      <c r="AL620" s="3"/>
      <c r="AM620" s="8"/>
      <c r="AN620" s="8"/>
      <c r="AO620" s="51"/>
      <c r="AP620" s="8"/>
      <c r="AQ620" s="51"/>
      <c r="AR620" s="8"/>
      <c r="AS620" s="9"/>
      <c r="AT620" s="9"/>
      <c r="AU620" s="6">
        <v>42347</v>
      </c>
      <c r="AV620" s="6">
        <v>42466</v>
      </c>
      <c r="AW620" s="7"/>
      <c r="AX620" s="7"/>
      <c r="AY620" s="6"/>
      <c r="AZ620" s="7"/>
      <c r="BA620" s="7"/>
      <c r="BB620" s="7"/>
      <c r="BC620" s="7"/>
      <c r="BD620" s="9"/>
    </row>
    <row r="621" spans="1:56" ht="48" customHeight="1" x14ac:dyDescent="0.25">
      <c r="A621" s="164"/>
      <c r="B621" s="157"/>
      <c r="C621" s="32"/>
      <c r="D621" s="32"/>
      <c r="E621" s="32"/>
      <c r="F621" s="32"/>
      <c r="G621" s="32"/>
      <c r="H621" s="63"/>
      <c r="I621" s="32"/>
      <c r="J621" s="32"/>
      <c r="K621" s="64"/>
      <c r="L621" s="65"/>
      <c r="M621" s="32"/>
      <c r="N621" s="64"/>
      <c r="O621" s="64"/>
      <c r="P621" s="32"/>
      <c r="Q621" s="32"/>
      <c r="R621" s="32"/>
      <c r="S621" s="65"/>
      <c r="T621" s="32"/>
      <c r="U621" s="5" t="s">
        <v>1369</v>
      </c>
      <c r="V621" s="10">
        <v>42464</v>
      </c>
      <c r="W621" s="11" t="s">
        <v>1367</v>
      </c>
      <c r="X621" s="45" t="s">
        <v>1342</v>
      </c>
      <c r="Y621" s="38">
        <v>42471</v>
      </c>
      <c r="Z621" s="38">
        <v>42710</v>
      </c>
      <c r="AA621" s="1"/>
      <c r="AB621" s="1"/>
      <c r="AC621" s="8"/>
      <c r="AD621" s="8"/>
      <c r="AE621" s="65"/>
      <c r="AF621" s="65"/>
      <c r="AG621" s="65"/>
      <c r="AH621" s="65"/>
      <c r="AI621" s="3"/>
      <c r="AJ621" s="3"/>
      <c r="AK621" s="3"/>
      <c r="AL621" s="3"/>
      <c r="AM621" s="8"/>
      <c r="AN621" s="8"/>
      <c r="AO621" s="51"/>
      <c r="AP621" s="8"/>
      <c r="AQ621" s="51"/>
      <c r="AR621" s="8"/>
      <c r="AS621" s="9"/>
      <c r="AT621" s="9"/>
      <c r="AU621" s="6">
        <v>42467</v>
      </c>
      <c r="AV621" s="6">
        <v>42706</v>
      </c>
      <c r="AW621" s="7"/>
      <c r="AX621" s="7"/>
      <c r="AY621" s="6"/>
      <c r="AZ621" s="7"/>
      <c r="BA621" s="7"/>
      <c r="BB621" s="7"/>
      <c r="BC621" s="7"/>
      <c r="BD621" s="9"/>
    </row>
    <row r="622" spans="1:56" ht="32.25" customHeight="1" x14ac:dyDescent="0.25">
      <c r="A622" s="164" t="s">
        <v>2029</v>
      </c>
      <c r="B622" s="157">
        <v>1082</v>
      </c>
      <c r="C622" s="32" t="s">
        <v>594</v>
      </c>
      <c r="D622" s="32" t="s">
        <v>470</v>
      </c>
      <c r="E622" s="32"/>
      <c r="F622" s="32" t="s">
        <v>150</v>
      </c>
      <c r="G622" s="32"/>
      <c r="H622" s="63" t="s">
        <v>151</v>
      </c>
      <c r="I622" s="32" t="s">
        <v>149</v>
      </c>
      <c r="J622" s="32" t="s">
        <v>471</v>
      </c>
      <c r="K622" s="64">
        <v>41101</v>
      </c>
      <c r="L622" s="65">
        <v>1355333.65</v>
      </c>
      <c r="M622" s="32" t="s">
        <v>639</v>
      </c>
      <c r="N622" s="64">
        <v>41101</v>
      </c>
      <c r="O622" s="64">
        <v>41941</v>
      </c>
      <c r="P622" s="32" t="s">
        <v>19</v>
      </c>
      <c r="Q622" s="32" t="s">
        <v>475</v>
      </c>
      <c r="R622" s="32" t="s">
        <v>397</v>
      </c>
      <c r="S622" s="65">
        <v>156084.22</v>
      </c>
      <c r="T622" s="32">
        <v>44905100</v>
      </c>
      <c r="U622" s="9"/>
      <c r="V622" s="10"/>
      <c r="W622" s="11"/>
      <c r="X622" s="9"/>
      <c r="Y622" s="10"/>
      <c r="Z622" s="10"/>
      <c r="AA622" s="1">
        <v>0</v>
      </c>
      <c r="AB622" s="1">
        <f>AD622/L622</f>
        <v>8.4718895601832073E-2</v>
      </c>
      <c r="AC622" s="8">
        <f>SUM(AC624:AC633)</f>
        <v>0</v>
      </c>
      <c r="AD622" s="8">
        <f>SUM(AD624:AD633)</f>
        <v>114822.37</v>
      </c>
      <c r="AE622" s="65">
        <f>L622-AD622+AC622</f>
        <v>1240511.2799999998</v>
      </c>
      <c r="AF622" s="65">
        <v>435131.87</v>
      </c>
      <c r="AG622" s="65">
        <v>0</v>
      </c>
      <c r="AH622" s="65">
        <f t="shared" si="65"/>
        <v>435131.87</v>
      </c>
      <c r="AI622" s="3"/>
      <c r="AJ622" s="3"/>
      <c r="AK622" s="3"/>
      <c r="AL622" s="3"/>
      <c r="AM622" s="156" t="s">
        <v>473</v>
      </c>
      <c r="AN622" s="156" t="s">
        <v>474</v>
      </c>
      <c r="AO622" s="32">
        <v>10839</v>
      </c>
      <c r="AP622" s="156"/>
      <c r="AQ622" s="32">
        <v>10839</v>
      </c>
      <c r="AR622" s="156"/>
      <c r="AS622" s="9" t="s">
        <v>614</v>
      </c>
      <c r="AT622" s="9" t="s">
        <v>615</v>
      </c>
      <c r="AU622" s="6">
        <v>41101</v>
      </c>
      <c r="AV622" s="6">
        <v>41191</v>
      </c>
      <c r="AW622" s="7"/>
      <c r="AX622" s="7"/>
      <c r="AY622" s="6">
        <v>41102</v>
      </c>
      <c r="AZ622" s="7"/>
      <c r="BA622" s="7" t="s">
        <v>388</v>
      </c>
      <c r="BB622" s="6">
        <v>41892</v>
      </c>
      <c r="BC622" s="7"/>
      <c r="BD622" s="31" t="s">
        <v>980</v>
      </c>
    </row>
    <row r="623" spans="1:56" ht="32.25" customHeight="1" x14ac:dyDescent="0.25">
      <c r="A623" s="164"/>
      <c r="B623" s="157"/>
      <c r="C623" s="32"/>
      <c r="D623" s="32"/>
      <c r="E623" s="32"/>
      <c r="F623" s="32"/>
      <c r="G623" s="32"/>
      <c r="H623" s="63"/>
      <c r="I623" s="32"/>
      <c r="J623" s="32"/>
      <c r="K623" s="64"/>
      <c r="L623" s="65"/>
      <c r="M623" s="32"/>
      <c r="N623" s="64"/>
      <c r="O623" s="64"/>
      <c r="P623" s="32"/>
      <c r="Q623" s="32"/>
      <c r="R623" s="32"/>
      <c r="S623" s="65"/>
      <c r="T623" s="32"/>
      <c r="U623" s="9" t="s">
        <v>625</v>
      </c>
      <c r="V623" s="10">
        <v>41192</v>
      </c>
      <c r="W623" s="11">
        <v>10925</v>
      </c>
      <c r="X623" s="5" t="s">
        <v>1346</v>
      </c>
      <c r="Y623" s="10"/>
      <c r="Z623" s="10"/>
      <c r="AA623" s="1"/>
      <c r="AB623" s="1"/>
      <c r="AC623" s="8"/>
      <c r="AD623" s="8"/>
      <c r="AE623" s="65"/>
      <c r="AF623" s="65"/>
      <c r="AG623" s="65"/>
      <c r="AH623" s="65"/>
      <c r="AI623" s="3"/>
      <c r="AJ623" s="3"/>
      <c r="AK623" s="3"/>
      <c r="AL623" s="3"/>
      <c r="AM623" s="156"/>
      <c r="AN623" s="156"/>
      <c r="AO623" s="32"/>
      <c r="AP623" s="156"/>
      <c r="AQ623" s="32"/>
      <c r="AR623" s="156"/>
      <c r="AS623" s="9"/>
      <c r="AT623" s="9"/>
      <c r="AU623" s="6">
        <v>41191</v>
      </c>
      <c r="AV623" s="6">
        <v>41281</v>
      </c>
      <c r="AW623" s="7"/>
      <c r="AX623" s="7"/>
      <c r="AY623" s="6"/>
      <c r="AZ623" s="7"/>
      <c r="BA623" s="7"/>
      <c r="BB623" s="7"/>
      <c r="BC623" s="7"/>
      <c r="BD623" s="31"/>
    </row>
    <row r="624" spans="1:56" ht="32.25" customHeight="1" x14ac:dyDescent="0.25">
      <c r="A624" s="164"/>
      <c r="B624" s="157"/>
      <c r="C624" s="32"/>
      <c r="D624" s="32"/>
      <c r="E624" s="32"/>
      <c r="F624" s="32"/>
      <c r="G624" s="32"/>
      <c r="H624" s="63"/>
      <c r="I624" s="32"/>
      <c r="J624" s="32"/>
      <c r="K624" s="64"/>
      <c r="L624" s="65"/>
      <c r="M624" s="32"/>
      <c r="N624" s="64"/>
      <c r="O624" s="64"/>
      <c r="P624" s="32"/>
      <c r="Q624" s="32"/>
      <c r="R624" s="32"/>
      <c r="S624" s="65"/>
      <c r="T624" s="32"/>
      <c r="U624" s="9" t="s">
        <v>255</v>
      </c>
      <c r="V624" s="10">
        <v>41222</v>
      </c>
      <c r="W624" s="11">
        <v>10926</v>
      </c>
      <c r="X624" s="5" t="s">
        <v>1346</v>
      </c>
      <c r="Y624" s="10">
        <v>41221</v>
      </c>
      <c r="Z624" s="10">
        <v>41341</v>
      </c>
      <c r="AA624" s="1"/>
      <c r="AB624" s="1"/>
      <c r="AC624" s="8"/>
      <c r="AD624" s="8"/>
      <c r="AE624" s="65"/>
      <c r="AF624" s="65"/>
      <c r="AG624" s="65"/>
      <c r="AH624" s="65"/>
      <c r="AI624" s="3"/>
      <c r="AJ624" s="3"/>
      <c r="AK624" s="3"/>
      <c r="AL624" s="3"/>
      <c r="AM624" s="156"/>
      <c r="AN624" s="156" t="s">
        <v>474</v>
      </c>
      <c r="AO624" s="32"/>
      <c r="AP624" s="156"/>
      <c r="AQ624" s="32"/>
      <c r="AR624" s="156"/>
      <c r="AS624" s="9"/>
      <c r="AT624" s="9"/>
      <c r="AU624" s="6"/>
      <c r="AV624" s="6"/>
      <c r="AW624" s="7"/>
      <c r="AX624" s="7"/>
      <c r="AY624" s="6"/>
      <c r="AZ624" s="7"/>
      <c r="BA624" s="7"/>
      <c r="BB624" s="7"/>
      <c r="BC624" s="7"/>
      <c r="BD624" s="31"/>
    </row>
    <row r="625" spans="1:56" ht="32.25" customHeight="1" x14ac:dyDescent="0.25">
      <c r="A625" s="164"/>
      <c r="B625" s="157"/>
      <c r="C625" s="32"/>
      <c r="D625" s="32"/>
      <c r="E625" s="32"/>
      <c r="F625" s="32"/>
      <c r="G625" s="32"/>
      <c r="H625" s="63"/>
      <c r="I625" s="32"/>
      <c r="J625" s="32"/>
      <c r="K625" s="64"/>
      <c r="L625" s="65"/>
      <c r="M625" s="32"/>
      <c r="N625" s="64"/>
      <c r="O625" s="64"/>
      <c r="P625" s="32"/>
      <c r="Q625" s="32"/>
      <c r="R625" s="32"/>
      <c r="S625" s="65"/>
      <c r="T625" s="32"/>
      <c r="U625" s="9" t="s">
        <v>256</v>
      </c>
      <c r="V625" s="10">
        <v>41189</v>
      </c>
      <c r="W625" s="11">
        <v>10945</v>
      </c>
      <c r="X625" s="5" t="s">
        <v>1345</v>
      </c>
      <c r="Y625" s="10"/>
      <c r="Z625" s="10"/>
      <c r="AA625" s="1"/>
      <c r="AB625" s="1"/>
      <c r="AC625" s="8"/>
      <c r="AD625" s="8">
        <v>114822.37</v>
      </c>
      <c r="AE625" s="65"/>
      <c r="AF625" s="65"/>
      <c r="AG625" s="65"/>
      <c r="AH625" s="65"/>
      <c r="AI625" s="3"/>
      <c r="AJ625" s="3"/>
      <c r="AK625" s="3"/>
      <c r="AL625" s="3"/>
      <c r="AM625" s="156"/>
      <c r="AN625" s="156" t="s">
        <v>474</v>
      </c>
      <c r="AO625" s="32"/>
      <c r="AP625" s="156"/>
      <c r="AQ625" s="32"/>
      <c r="AR625" s="156"/>
      <c r="AS625" s="9"/>
      <c r="AT625" s="9"/>
      <c r="AU625" s="6"/>
      <c r="AV625" s="6"/>
      <c r="AW625" s="7"/>
      <c r="AX625" s="7"/>
      <c r="AY625" s="6"/>
      <c r="AZ625" s="7"/>
      <c r="BA625" s="7"/>
      <c r="BB625" s="7"/>
      <c r="BC625" s="7"/>
      <c r="BD625" s="31"/>
    </row>
    <row r="626" spans="1:56" ht="32.25" customHeight="1" x14ac:dyDescent="0.25">
      <c r="A626" s="164"/>
      <c r="B626" s="157"/>
      <c r="C626" s="32"/>
      <c r="D626" s="32"/>
      <c r="E626" s="32"/>
      <c r="F626" s="32"/>
      <c r="G626" s="32"/>
      <c r="H626" s="63"/>
      <c r="I626" s="32"/>
      <c r="J626" s="32"/>
      <c r="K626" s="64"/>
      <c r="L626" s="65"/>
      <c r="M626" s="32"/>
      <c r="N626" s="64"/>
      <c r="O626" s="64"/>
      <c r="P626" s="32"/>
      <c r="Q626" s="32"/>
      <c r="R626" s="32"/>
      <c r="S626" s="65"/>
      <c r="T626" s="32"/>
      <c r="U626" s="9" t="s">
        <v>257</v>
      </c>
      <c r="V626" s="10">
        <v>41282</v>
      </c>
      <c r="W626" s="11">
        <v>10987</v>
      </c>
      <c r="X626" s="5" t="s">
        <v>1346</v>
      </c>
      <c r="Y626" s="10">
        <v>41342</v>
      </c>
      <c r="Z626" s="10">
        <v>41461</v>
      </c>
      <c r="AA626" s="1"/>
      <c r="AB626" s="1"/>
      <c r="AC626" s="8"/>
      <c r="AD626" s="8"/>
      <c r="AE626" s="65"/>
      <c r="AF626" s="65"/>
      <c r="AG626" s="65"/>
      <c r="AH626" s="65"/>
      <c r="AI626" s="3"/>
      <c r="AJ626" s="3"/>
      <c r="AK626" s="3"/>
      <c r="AL626" s="3"/>
      <c r="AM626" s="156"/>
      <c r="AN626" s="156" t="s">
        <v>474</v>
      </c>
      <c r="AO626" s="32"/>
      <c r="AP626" s="156"/>
      <c r="AQ626" s="32"/>
      <c r="AR626" s="156"/>
      <c r="AS626" s="9"/>
      <c r="AT626" s="9"/>
      <c r="AU626" s="6">
        <v>41282</v>
      </c>
      <c r="AV626" s="6">
        <v>41372</v>
      </c>
      <c r="AW626" s="7"/>
      <c r="AX626" s="7"/>
      <c r="AY626" s="6"/>
      <c r="AZ626" s="7"/>
      <c r="BA626" s="7"/>
      <c r="BB626" s="7"/>
      <c r="BC626" s="7"/>
      <c r="BD626" s="31"/>
    </row>
    <row r="627" spans="1:56" ht="32.25" customHeight="1" x14ac:dyDescent="0.25">
      <c r="A627" s="164"/>
      <c r="B627" s="157"/>
      <c r="C627" s="32"/>
      <c r="D627" s="32"/>
      <c r="E627" s="32"/>
      <c r="F627" s="32"/>
      <c r="G627" s="32"/>
      <c r="H627" s="63"/>
      <c r="I627" s="32"/>
      <c r="J627" s="32"/>
      <c r="K627" s="64"/>
      <c r="L627" s="65"/>
      <c r="M627" s="32"/>
      <c r="N627" s="64"/>
      <c r="O627" s="64"/>
      <c r="P627" s="32"/>
      <c r="Q627" s="32"/>
      <c r="R627" s="32"/>
      <c r="S627" s="65"/>
      <c r="T627" s="32"/>
      <c r="U627" s="9" t="s">
        <v>627</v>
      </c>
      <c r="V627" s="10">
        <v>41358</v>
      </c>
      <c r="W627" s="11">
        <v>11022</v>
      </c>
      <c r="X627" s="5" t="s">
        <v>1346</v>
      </c>
      <c r="Y627" s="10"/>
      <c r="Z627" s="10"/>
      <c r="AA627" s="1"/>
      <c r="AB627" s="1"/>
      <c r="AC627" s="8"/>
      <c r="AD627" s="8"/>
      <c r="AE627" s="65"/>
      <c r="AF627" s="65"/>
      <c r="AG627" s="65"/>
      <c r="AH627" s="65"/>
      <c r="AI627" s="3"/>
      <c r="AJ627" s="3"/>
      <c r="AK627" s="3"/>
      <c r="AL627" s="3"/>
      <c r="AM627" s="156"/>
      <c r="AN627" s="156"/>
      <c r="AO627" s="32"/>
      <c r="AP627" s="156"/>
      <c r="AQ627" s="32"/>
      <c r="AR627" s="156"/>
      <c r="AS627" s="9"/>
      <c r="AT627" s="9"/>
      <c r="AU627" s="6">
        <v>41373</v>
      </c>
      <c r="AV627" s="6">
        <v>41462</v>
      </c>
      <c r="AW627" s="7"/>
      <c r="AX627" s="7"/>
      <c r="AY627" s="6"/>
      <c r="AZ627" s="7"/>
      <c r="BA627" s="7"/>
      <c r="BB627" s="7"/>
      <c r="BC627" s="7"/>
      <c r="BD627" s="31"/>
    </row>
    <row r="628" spans="1:56" ht="32.25" customHeight="1" x14ac:dyDescent="0.25">
      <c r="A628" s="164"/>
      <c r="B628" s="157"/>
      <c r="C628" s="32"/>
      <c r="D628" s="32"/>
      <c r="E628" s="32"/>
      <c r="F628" s="32"/>
      <c r="G628" s="32"/>
      <c r="H628" s="63"/>
      <c r="I628" s="32"/>
      <c r="J628" s="32"/>
      <c r="K628" s="64"/>
      <c r="L628" s="65"/>
      <c r="M628" s="32"/>
      <c r="N628" s="64"/>
      <c r="O628" s="64"/>
      <c r="P628" s="32"/>
      <c r="Q628" s="32"/>
      <c r="R628" s="32"/>
      <c r="S628" s="65"/>
      <c r="T628" s="32"/>
      <c r="U628" s="9" t="s">
        <v>258</v>
      </c>
      <c r="V628" s="10">
        <v>41459</v>
      </c>
      <c r="W628" s="11">
        <v>11084</v>
      </c>
      <c r="X628" s="5" t="s">
        <v>1346</v>
      </c>
      <c r="Y628" s="10">
        <v>41462</v>
      </c>
      <c r="Z628" s="10">
        <v>41581</v>
      </c>
      <c r="AA628" s="1"/>
      <c r="AB628" s="1"/>
      <c r="AC628" s="8"/>
      <c r="AD628" s="8"/>
      <c r="AE628" s="65"/>
      <c r="AF628" s="65"/>
      <c r="AG628" s="65"/>
      <c r="AH628" s="65"/>
      <c r="AI628" s="3"/>
      <c r="AJ628" s="3"/>
      <c r="AK628" s="3"/>
      <c r="AL628" s="3"/>
      <c r="AM628" s="156"/>
      <c r="AN628" s="156" t="s">
        <v>474</v>
      </c>
      <c r="AO628" s="32"/>
      <c r="AP628" s="156"/>
      <c r="AQ628" s="32"/>
      <c r="AR628" s="156"/>
      <c r="AS628" s="9"/>
      <c r="AT628" s="9"/>
      <c r="AU628" s="6">
        <v>41462</v>
      </c>
      <c r="AV628" s="6">
        <v>41551</v>
      </c>
      <c r="AW628" s="7"/>
      <c r="AX628" s="7"/>
      <c r="AY628" s="6"/>
      <c r="AZ628" s="7"/>
      <c r="BA628" s="7"/>
      <c r="BB628" s="7"/>
      <c r="BC628" s="7"/>
      <c r="BD628" s="31"/>
    </row>
    <row r="629" spans="1:56" ht="32.25" customHeight="1" x14ac:dyDescent="0.25">
      <c r="A629" s="164"/>
      <c r="B629" s="157"/>
      <c r="C629" s="32"/>
      <c r="D629" s="32"/>
      <c r="E629" s="32"/>
      <c r="F629" s="32"/>
      <c r="G629" s="32"/>
      <c r="H629" s="63"/>
      <c r="I629" s="32"/>
      <c r="J629" s="32"/>
      <c r="K629" s="64"/>
      <c r="L629" s="65"/>
      <c r="M629" s="32"/>
      <c r="N629" s="64"/>
      <c r="O629" s="64"/>
      <c r="P629" s="32"/>
      <c r="Q629" s="32"/>
      <c r="R629" s="32"/>
      <c r="S629" s="65"/>
      <c r="T629" s="32"/>
      <c r="U629" s="9" t="s">
        <v>259</v>
      </c>
      <c r="V629" s="10">
        <v>41551</v>
      </c>
      <c r="W629" s="11">
        <v>11149</v>
      </c>
      <c r="X629" s="5" t="s">
        <v>1346</v>
      </c>
      <c r="Y629" s="10">
        <v>41582</v>
      </c>
      <c r="Z629" s="10">
        <v>41701</v>
      </c>
      <c r="AA629" s="1"/>
      <c r="AB629" s="1"/>
      <c r="AC629" s="8"/>
      <c r="AD629" s="8"/>
      <c r="AE629" s="65"/>
      <c r="AF629" s="65"/>
      <c r="AG629" s="65"/>
      <c r="AH629" s="65"/>
      <c r="AI629" s="3"/>
      <c r="AJ629" s="3"/>
      <c r="AK629" s="3"/>
      <c r="AL629" s="3"/>
      <c r="AM629" s="156"/>
      <c r="AN629" s="156" t="s">
        <v>474</v>
      </c>
      <c r="AO629" s="32"/>
      <c r="AP629" s="156"/>
      <c r="AQ629" s="32"/>
      <c r="AR629" s="156"/>
      <c r="AS629" s="9"/>
      <c r="AT629" s="9"/>
      <c r="AU629" s="6">
        <v>41552</v>
      </c>
      <c r="AV629" s="6">
        <v>41641</v>
      </c>
      <c r="AW629" s="7"/>
      <c r="AX629" s="7"/>
      <c r="AY629" s="6"/>
      <c r="AZ629" s="7"/>
      <c r="BA629" s="7"/>
      <c r="BB629" s="7"/>
      <c r="BC629" s="7"/>
      <c r="BD629" s="31"/>
    </row>
    <row r="630" spans="1:56" ht="32.25" customHeight="1" x14ac:dyDescent="0.25">
      <c r="A630" s="164"/>
      <c r="B630" s="157"/>
      <c r="C630" s="32"/>
      <c r="D630" s="32"/>
      <c r="E630" s="32"/>
      <c r="F630" s="32"/>
      <c r="G630" s="32"/>
      <c r="H630" s="63"/>
      <c r="I630" s="32"/>
      <c r="J630" s="32"/>
      <c r="K630" s="64"/>
      <c r="L630" s="65"/>
      <c r="M630" s="32"/>
      <c r="N630" s="64"/>
      <c r="O630" s="64"/>
      <c r="P630" s="32"/>
      <c r="Q630" s="32"/>
      <c r="R630" s="32"/>
      <c r="S630" s="65"/>
      <c r="T630" s="32"/>
      <c r="U630" s="9" t="s">
        <v>260</v>
      </c>
      <c r="V630" s="10">
        <v>41641</v>
      </c>
      <c r="W630" s="11">
        <v>11245</v>
      </c>
      <c r="X630" s="5" t="s">
        <v>1346</v>
      </c>
      <c r="Y630" s="10">
        <v>41702</v>
      </c>
      <c r="Z630" s="10">
        <v>41821</v>
      </c>
      <c r="AA630" s="1"/>
      <c r="AB630" s="1"/>
      <c r="AC630" s="8"/>
      <c r="AD630" s="8"/>
      <c r="AE630" s="65"/>
      <c r="AF630" s="65"/>
      <c r="AG630" s="65"/>
      <c r="AH630" s="65"/>
      <c r="AI630" s="3"/>
      <c r="AJ630" s="3"/>
      <c r="AK630" s="3"/>
      <c r="AL630" s="3"/>
      <c r="AM630" s="156"/>
      <c r="AN630" s="156" t="s">
        <v>474</v>
      </c>
      <c r="AO630" s="32"/>
      <c r="AP630" s="156"/>
      <c r="AQ630" s="32"/>
      <c r="AR630" s="156"/>
      <c r="AS630" s="9"/>
      <c r="AT630" s="9"/>
      <c r="AU630" s="6">
        <v>41642</v>
      </c>
      <c r="AV630" s="6">
        <v>41731</v>
      </c>
      <c r="AW630" s="7"/>
      <c r="AX630" s="7"/>
      <c r="AY630" s="6"/>
      <c r="AZ630" s="7"/>
      <c r="BA630" s="7"/>
      <c r="BB630" s="7"/>
      <c r="BC630" s="7"/>
      <c r="BD630" s="31"/>
    </row>
    <row r="631" spans="1:56" ht="32.25" customHeight="1" x14ac:dyDescent="0.25">
      <c r="A631" s="164"/>
      <c r="B631" s="157"/>
      <c r="C631" s="32"/>
      <c r="D631" s="32"/>
      <c r="E631" s="32"/>
      <c r="F631" s="32"/>
      <c r="G631" s="32"/>
      <c r="H631" s="63"/>
      <c r="I631" s="32"/>
      <c r="J631" s="32"/>
      <c r="K631" s="64"/>
      <c r="L631" s="65"/>
      <c r="M631" s="32"/>
      <c r="N631" s="64"/>
      <c r="O631" s="64"/>
      <c r="P631" s="32"/>
      <c r="Q631" s="32"/>
      <c r="R631" s="32"/>
      <c r="S631" s="65"/>
      <c r="T631" s="32"/>
      <c r="U631" s="9" t="s">
        <v>626</v>
      </c>
      <c r="V631" s="10">
        <v>41731</v>
      </c>
      <c r="W631" s="11">
        <v>11306</v>
      </c>
      <c r="X631" s="5" t="s">
        <v>1346</v>
      </c>
      <c r="Y631" s="10"/>
      <c r="Z631" s="10"/>
      <c r="AA631" s="1"/>
      <c r="AB631" s="1"/>
      <c r="AC631" s="8"/>
      <c r="AD631" s="8"/>
      <c r="AE631" s="65"/>
      <c r="AF631" s="65"/>
      <c r="AG631" s="65"/>
      <c r="AH631" s="65"/>
      <c r="AI631" s="3"/>
      <c r="AJ631" s="3"/>
      <c r="AK631" s="3"/>
      <c r="AL631" s="3"/>
      <c r="AM631" s="156"/>
      <c r="AN631" s="156"/>
      <c r="AO631" s="32"/>
      <c r="AP631" s="156"/>
      <c r="AQ631" s="32"/>
      <c r="AR631" s="156"/>
      <c r="AS631" s="9"/>
      <c r="AT631" s="9"/>
      <c r="AU631" s="6">
        <v>41732</v>
      </c>
      <c r="AV631" s="6">
        <v>41791</v>
      </c>
      <c r="AW631" s="7"/>
      <c r="AX631" s="7"/>
      <c r="AY631" s="6"/>
      <c r="AZ631" s="7"/>
      <c r="BA631" s="7"/>
      <c r="BB631" s="7"/>
      <c r="BC631" s="7"/>
      <c r="BD631" s="31"/>
    </row>
    <row r="632" spans="1:56" ht="32.25" customHeight="1" x14ac:dyDescent="0.25">
      <c r="A632" s="164"/>
      <c r="B632" s="157"/>
      <c r="C632" s="32"/>
      <c r="D632" s="32"/>
      <c r="E632" s="32"/>
      <c r="F632" s="32"/>
      <c r="G632" s="32"/>
      <c r="H632" s="63"/>
      <c r="I632" s="32"/>
      <c r="J632" s="32"/>
      <c r="K632" s="64"/>
      <c r="L632" s="65"/>
      <c r="M632" s="32"/>
      <c r="N632" s="64"/>
      <c r="O632" s="64"/>
      <c r="P632" s="32"/>
      <c r="Q632" s="32"/>
      <c r="R632" s="32"/>
      <c r="S632" s="65"/>
      <c r="T632" s="32"/>
      <c r="U632" s="9" t="s">
        <v>261</v>
      </c>
      <c r="V632" s="10">
        <v>41792</v>
      </c>
      <c r="W632" s="11">
        <v>11353</v>
      </c>
      <c r="X632" s="5" t="s">
        <v>1206</v>
      </c>
      <c r="Y632" s="10">
        <v>41822</v>
      </c>
      <c r="Z632" s="10">
        <v>41941</v>
      </c>
      <c r="AA632" s="1"/>
      <c r="AB632" s="1"/>
      <c r="AC632" s="8"/>
      <c r="AD632" s="8"/>
      <c r="AE632" s="65"/>
      <c r="AF632" s="65"/>
      <c r="AG632" s="65"/>
      <c r="AH632" s="65"/>
      <c r="AI632" s="3"/>
      <c r="AJ632" s="3"/>
      <c r="AK632" s="3"/>
      <c r="AL632" s="3"/>
      <c r="AM632" s="156"/>
      <c r="AN632" s="156" t="s">
        <v>474</v>
      </c>
      <c r="AO632" s="32"/>
      <c r="AP632" s="156"/>
      <c r="AQ632" s="32"/>
      <c r="AR632" s="156"/>
      <c r="AS632" s="9"/>
      <c r="AT632" s="9"/>
      <c r="AU632" s="6">
        <v>41792</v>
      </c>
      <c r="AV632" s="6">
        <v>41881</v>
      </c>
      <c r="AW632" s="7"/>
      <c r="AX632" s="7"/>
      <c r="AY632" s="6"/>
      <c r="AZ632" s="7"/>
      <c r="BA632" s="7"/>
      <c r="BB632" s="7"/>
      <c r="BC632" s="7"/>
      <c r="BD632" s="31"/>
    </row>
    <row r="633" spans="1:56" ht="32.25" customHeight="1" x14ac:dyDescent="0.25">
      <c r="A633" s="164"/>
      <c r="B633" s="157"/>
      <c r="C633" s="32"/>
      <c r="D633" s="32"/>
      <c r="E633" s="32"/>
      <c r="F633" s="32"/>
      <c r="G633" s="32"/>
      <c r="H633" s="63"/>
      <c r="I633" s="32"/>
      <c r="J633" s="32"/>
      <c r="K633" s="64"/>
      <c r="L633" s="65"/>
      <c r="M633" s="32"/>
      <c r="N633" s="64"/>
      <c r="O633" s="64"/>
      <c r="P633" s="32"/>
      <c r="Q633" s="32"/>
      <c r="R633" s="32"/>
      <c r="S633" s="65"/>
      <c r="T633" s="32"/>
      <c r="U633" s="9" t="s">
        <v>262</v>
      </c>
      <c r="V633" s="10">
        <v>41879</v>
      </c>
      <c r="W633" s="11">
        <v>11408</v>
      </c>
      <c r="X633" s="5" t="s">
        <v>1206</v>
      </c>
      <c r="Y633" s="10">
        <v>41942</v>
      </c>
      <c r="Z633" s="10">
        <v>42061</v>
      </c>
      <c r="AA633" s="1"/>
      <c r="AB633" s="1"/>
      <c r="AC633" s="8"/>
      <c r="AD633" s="8"/>
      <c r="AE633" s="65"/>
      <c r="AF633" s="65"/>
      <c r="AG633" s="65"/>
      <c r="AH633" s="65"/>
      <c r="AI633" s="3"/>
      <c r="AJ633" s="3"/>
      <c r="AK633" s="3"/>
      <c r="AL633" s="3"/>
      <c r="AM633" s="156"/>
      <c r="AN633" s="156" t="s">
        <v>474</v>
      </c>
      <c r="AO633" s="32"/>
      <c r="AP633" s="156"/>
      <c r="AQ633" s="32"/>
      <c r="AR633" s="156"/>
      <c r="AS633" s="9"/>
      <c r="AT633" s="9"/>
      <c r="AU633" s="6">
        <v>41882</v>
      </c>
      <c r="AV633" s="6">
        <v>41971</v>
      </c>
      <c r="AW633" s="7"/>
      <c r="AX633" s="7"/>
      <c r="AY633" s="6"/>
      <c r="AZ633" s="7"/>
      <c r="BA633" s="7"/>
      <c r="BB633" s="7"/>
      <c r="BC633" s="7"/>
      <c r="BD633" s="31"/>
    </row>
    <row r="634" spans="1:56" ht="32.25" customHeight="1" x14ac:dyDescent="0.25">
      <c r="A634" s="164"/>
      <c r="B634" s="157"/>
      <c r="C634" s="32"/>
      <c r="D634" s="32"/>
      <c r="E634" s="32"/>
      <c r="F634" s="32"/>
      <c r="G634" s="32"/>
      <c r="H634" s="63"/>
      <c r="I634" s="32"/>
      <c r="J634" s="32"/>
      <c r="K634" s="64"/>
      <c r="L634" s="65"/>
      <c r="M634" s="32"/>
      <c r="N634" s="64"/>
      <c r="O634" s="64"/>
      <c r="P634" s="32"/>
      <c r="Q634" s="32"/>
      <c r="R634" s="32"/>
      <c r="S634" s="65"/>
      <c r="T634" s="32"/>
      <c r="U634" s="9" t="s">
        <v>692</v>
      </c>
      <c r="V634" s="10">
        <v>42061</v>
      </c>
      <c r="W634" s="11">
        <v>11565</v>
      </c>
      <c r="X634" s="5" t="s">
        <v>1206</v>
      </c>
      <c r="Y634" s="10">
        <v>42062</v>
      </c>
      <c r="Z634" s="10">
        <v>41086</v>
      </c>
      <c r="AA634" s="1"/>
      <c r="AB634" s="1"/>
      <c r="AC634" s="8"/>
      <c r="AD634" s="8"/>
      <c r="AE634" s="65"/>
      <c r="AF634" s="65"/>
      <c r="AG634" s="65"/>
      <c r="AH634" s="65"/>
      <c r="AI634" s="3"/>
      <c r="AJ634" s="3"/>
      <c r="AK634" s="3"/>
      <c r="AL634" s="3"/>
      <c r="AM634" s="156"/>
      <c r="AN634" s="156"/>
      <c r="AO634" s="32"/>
      <c r="AP634" s="156"/>
      <c r="AQ634" s="32"/>
      <c r="AR634" s="156"/>
      <c r="AS634" s="9"/>
      <c r="AT634" s="9"/>
      <c r="AU634" s="6"/>
      <c r="AV634" s="6"/>
      <c r="AW634" s="7"/>
      <c r="AX634" s="7"/>
      <c r="AY634" s="6"/>
      <c r="AZ634" s="7"/>
      <c r="BA634" s="7"/>
      <c r="BB634" s="6"/>
      <c r="BC634" s="7"/>
      <c r="BD634" s="31"/>
    </row>
    <row r="635" spans="1:56" ht="32.25" customHeight="1" x14ac:dyDescent="0.25">
      <c r="A635" s="164"/>
      <c r="B635" s="157"/>
      <c r="C635" s="32"/>
      <c r="D635" s="32"/>
      <c r="E635" s="32"/>
      <c r="F635" s="32"/>
      <c r="G635" s="32"/>
      <c r="H635" s="63"/>
      <c r="I635" s="32"/>
      <c r="J635" s="32"/>
      <c r="K635" s="64"/>
      <c r="L635" s="65"/>
      <c r="M635" s="32"/>
      <c r="N635" s="64"/>
      <c r="O635" s="64"/>
      <c r="P635" s="32"/>
      <c r="Q635" s="32"/>
      <c r="R635" s="32"/>
      <c r="S635" s="65"/>
      <c r="T635" s="32"/>
      <c r="U635" s="9" t="s">
        <v>762</v>
      </c>
      <c r="V635" s="10">
        <v>42181</v>
      </c>
      <c r="W635" s="11">
        <v>11593</v>
      </c>
      <c r="X635" s="5" t="s">
        <v>1206</v>
      </c>
      <c r="Y635" s="10">
        <v>42182</v>
      </c>
      <c r="Z635" s="10">
        <v>42301</v>
      </c>
      <c r="AA635" s="1"/>
      <c r="AB635" s="1"/>
      <c r="AC635" s="8"/>
      <c r="AD635" s="8"/>
      <c r="AE635" s="65"/>
      <c r="AF635" s="65"/>
      <c r="AG635" s="65"/>
      <c r="AH635" s="65"/>
      <c r="AI635" s="3"/>
      <c r="AJ635" s="3"/>
      <c r="AK635" s="3"/>
      <c r="AL635" s="3"/>
      <c r="AM635" s="156"/>
      <c r="AN635" s="156"/>
      <c r="AO635" s="32"/>
      <c r="AP635" s="156"/>
      <c r="AQ635" s="32"/>
      <c r="AR635" s="156"/>
      <c r="AS635" s="9"/>
      <c r="AT635" s="9"/>
      <c r="AU635" s="6"/>
      <c r="AV635" s="6"/>
      <c r="AW635" s="7"/>
      <c r="AX635" s="7"/>
      <c r="AY635" s="6"/>
      <c r="AZ635" s="7"/>
      <c r="BA635" s="7"/>
      <c r="BB635" s="6"/>
      <c r="BC635" s="7"/>
      <c r="BD635" s="31"/>
    </row>
    <row r="636" spans="1:56" ht="32.25" customHeight="1" x14ac:dyDescent="0.25">
      <c r="A636" s="164"/>
      <c r="B636" s="157"/>
      <c r="C636" s="32"/>
      <c r="D636" s="32"/>
      <c r="E636" s="32"/>
      <c r="F636" s="32"/>
      <c r="G636" s="32"/>
      <c r="H636" s="63"/>
      <c r="I636" s="32"/>
      <c r="J636" s="32"/>
      <c r="K636" s="64"/>
      <c r="L636" s="65"/>
      <c r="M636" s="32"/>
      <c r="N636" s="64"/>
      <c r="O636" s="64"/>
      <c r="P636" s="32"/>
      <c r="Q636" s="32"/>
      <c r="R636" s="32"/>
      <c r="S636" s="65"/>
      <c r="T636" s="32"/>
      <c r="U636" s="9" t="s">
        <v>898</v>
      </c>
      <c r="V636" s="10">
        <v>42300</v>
      </c>
      <c r="W636" s="11">
        <v>11682</v>
      </c>
      <c r="X636" s="5" t="s">
        <v>1206</v>
      </c>
      <c r="Y636" s="10">
        <v>42302</v>
      </c>
      <c r="Z636" s="10">
        <v>42421</v>
      </c>
      <c r="AA636" s="1"/>
      <c r="AB636" s="1"/>
      <c r="AC636" s="8"/>
      <c r="AD636" s="8"/>
      <c r="AE636" s="65"/>
      <c r="AF636" s="65"/>
      <c r="AG636" s="65"/>
      <c r="AH636" s="65"/>
      <c r="AI636" s="3"/>
      <c r="AJ636" s="3"/>
      <c r="AK636" s="3"/>
      <c r="AL636" s="3"/>
      <c r="AM636" s="156"/>
      <c r="AN636" s="156"/>
      <c r="AO636" s="32"/>
      <c r="AP636" s="156"/>
      <c r="AQ636" s="32"/>
      <c r="AR636" s="156"/>
      <c r="AS636" s="9"/>
      <c r="AT636" s="9"/>
      <c r="AU636" s="6"/>
      <c r="AV636" s="6"/>
      <c r="AW636" s="7"/>
      <c r="AX636" s="7"/>
      <c r="AY636" s="6"/>
      <c r="AZ636" s="7"/>
      <c r="BA636" s="7"/>
      <c r="BB636" s="6"/>
      <c r="BC636" s="7"/>
      <c r="BD636" s="31"/>
    </row>
    <row r="637" spans="1:56" ht="32.25" customHeight="1" x14ac:dyDescent="0.25">
      <c r="A637" s="164"/>
      <c r="B637" s="157"/>
      <c r="C637" s="32"/>
      <c r="D637" s="32"/>
      <c r="E637" s="32"/>
      <c r="F637" s="32"/>
      <c r="G637" s="32"/>
      <c r="H637" s="63"/>
      <c r="I637" s="32"/>
      <c r="J637" s="32"/>
      <c r="K637" s="64"/>
      <c r="L637" s="65"/>
      <c r="M637" s="32"/>
      <c r="N637" s="64"/>
      <c r="O637" s="64"/>
      <c r="P637" s="32"/>
      <c r="Q637" s="32"/>
      <c r="R637" s="32"/>
      <c r="S637" s="65"/>
      <c r="T637" s="32"/>
      <c r="U637" s="9" t="s">
        <v>1066</v>
      </c>
      <c r="V637" s="10">
        <v>42419</v>
      </c>
      <c r="W637" s="11">
        <v>11768</v>
      </c>
      <c r="X637" s="5" t="s">
        <v>1206</v>
      </c>
      <c r="Y637" s="10">
        <v>42422</v>
      </c>
      <c r="Z637" s="10">
        <v>42541</v>
      </c>
      <c r="AA637" s="1"/>
      <c r="AB637" s="1"/>
      <c r="AC637" s="8"/>
      <c r="AD637" s="8"/>
      <c r="AE637" s="65"/>
      <c r="AF637" s="65"/>
      <c r="AG637" s="65"/>
      <c r="AH637" s="65"/>
      <c r="AI637" s="3"/>
      <c r="AJ637" s="3"/>
      <c r="AK637" s="3"/>
      <c r="AL637" s="3"/>
      <c r="AM637" s="156"/>
      <c r="AN637" s="156"/>
      <c r="AO637" s="32"/>
      <c r="AP637" s="156"/>
      <c r="AQ637" s="32"/>
      <c r="AR637" s="156"/>
      <c r="AS637" s="9"/>
      <c r="AT637" s="9"/>
      <c r="AU637" s="6"/>
      <c r="AV637" s="6"/>
      <c r="AW637" s="7"/>
      <c r="AX637" s="7"/>
      <c r="AY637" s="6"/>
      <c r="AZ637" s="7"/>
      <c r="BA637" s="7"/>
      <c r="BB637" s="6"/>
      <c r="BC637" s="7"/>
      <c r="BD637" s="31"/>
    </row>
    <row r="638" spans="1:56" ht="48" customHeight="1" x14ac:dyDescent="0.25">
      <c r="A638" s="164" t="s">
        <v>2030</v>
      </c>
      <c r="B638" s="157" t="s">
        <v>596</v>
      </c>
      <c r="C638" s="32" t="s">
        <v>595</v>
      </c>
      <c r="D638" s="32" t="s">
        <v>470</v>
      </c>
      <c r="E638" s="32"/>
      <c r="F638" s="32" t="s">
        <v>152</v>
      </c>
      <c r="G638" s="32"/>
      <c r="H638" s="63" t="s">
        <v>153</v>
      </c>
      <c r="I638" s="32" t="s">
        <v>149</v>
      </c>
      <c r="J638" s="32" t="s">
        <v>471</v>
      </c>
      <c r="K638" s="64">
        <v>41527</v>
      </c>
      <c r="L638" s="65">
        <v>10588462.77</v>
      </c>
      <c r="M638" s="32" t="s">
        <v>628</v>
      </c>
      <c r="N638" s="64">
        <v>41527</v>
      </c>
      <c r="O638" s="64">
        <v>41917</v>
      </c>
      <c r="P638" s="32" t="s">
        <v>19</v>
      </c>
      <c r="Q638" s="32" t="s">
        <v>427</v>
      </c>
      <c r="R638" s="32" t="s">
        <v>397</v>
      </c>
      <c r="S638" s="65">
        <v>61876.15</v>
      </c>
      <c r="T638" s="32">
        <v>44905100</v>
      </c>
      <c r="U638" s="5"/>
      <c r="V638" s="10"/>
      <c r="W638" s="11"/>
      <c r="X638" s="9"/>
      <c r="Y638" s="38"/>
      <c r="Z638" s="38"/>
      <c r="AA638" s="1">
        <v>0</v>
      </c>
      <c r="AB638" s="75">
        <f>AD638/L638</f>
        <v>8.4367506351443692E-3</v>
      </c>
      <c r="AC638" s="8">
        <f>SUM(AC639:AC641)</f>
        <v>0</v>
      </c>
      <c r="AD638" s="8">
        <f>SUM(AD639:AD641)</f>
        <v>89332.22</v>
      </c>
      <c r="AE638" s="65">
        <f t="shared" ref="AE638" si="87">L638-AD638+AC638</f>
        <v>10499130.549999999</v>
      </c>
      <c r="AF638" s="65">
        <v>1207795.78</v>
      </c>
      <c r="AG638" s="65">
        <v>807378.97</v>
      </c>
      <c r="AH638" s="65">
        <f t="shared" ref="AH638:AH639" si="88">AF638+AG638</f>
        <v>2015174.75</v>
      </c>
      <c r="AI638" s="3"/>
      <c r="AJ638" s="3"/>
      <c r="AK638" s="3"/>
      <c r="AL638" s="3"/>
      <c r="AM638" s="156" t="s">
        <v>473</v>
      </c>
      <c r="AN638" s="156" t="s">
        <v>474</v>
      </c>
      <c r="AO638" s="32"/>
      <c r="AP638" s="156"/>
      <c r="AQ638" s="32"/>
      <c r="AR638" s="156"/>
      <c r="AS638" s="9" t="s">
        <v>614</v>
      </c>
      <c r="AT638" s="9" t="s">
        <v>615</v>
      </c>
      <c r="AU638" s="6">
        <v>41528</v>
      </c>
      <c r="AV638" s="6">
        <v>41827</v>
      </c>
      <c r="AW638" s="7"/>
      <c r="AX638" s="7"/>
      <c r="AY638" s="6">
        <v>41528</v>
      </c>
      <c r="AZ638" s="7"/>
      <c r="BA638" s="7" t="s">
        <v>388</v>
      </c>
      <c r="BB638" s="7"/>
      <c r="BC638" s="7"/>
      <c r="BD638" s="9"/>
    </row>
    <row r="639" spans="1:56" ht="48" customHeight="1" x14ac:dyDescent="0.25">
      <c r="A639" s="164"/>
      <c r="B639" s="157"/>
      <c r="C639" s="32"/>
      <c r="D639" s="32"/>
      <c r="E639" s="32"/>
      <c r="F639" s="32"/>
      <c r="G639" s="32"/>
      <c r="H639" s="63"/>
      <c r="I639" s="32"/>
      <c r="J639" s="32"/>
      <c r="K639" s="64"/>
      <c r="L639" s="65"/>
      <c r="M639" s="32"/>
      <c r="N639" s="64"/>
      <c r="O639" s="64"/>
      <c r="P639" s="32"/>
      <c r="Q639" s="32"/>
      <c r="R639" s="32"/>
      <c r="S639" s="65"/>
      <c r="T639" s="32"/>
      <c r="U639" s="5" t="s">
        <v>263</v>
      </c>
      <c r="V639" s="10">
        <v>41914</v>
      </c>
      <c r="W639" s="11">
        <v>11413</v>
      </c>
      <c r="X639" s="41" t="s">
        <v>1206</v>
      </c>
      <c r="Y639" s="38">
        <v>41918</v>
      </c>
      <c r="Z639" s="38">
        <v>42307</v>
      </c>
      <c r="AA639" s="1"/>
      <c r="AB639" s="1"/>
      <c r="AC639" s="8"/>
      <c r="AD639" s="8"/>
      <c r="AE639" s="65"/>
      <c r="AF639" s="65">
        <v>0</v>
      </c>
      <c r="AG639" s="65"/>
      <c r="AH639" s="65">
        <f t="shared" si="88"/>
        <v>0</v>
      </c>
      <c r="AI639" s="3"/>
      <c r="AJ639" s="3"/>
      <c r="AK639" s="3"/>
      <c r="AL639" s="3"/>
      <c r="AM639" s="156"/>
      <c r="AN639" s="156" t="s">
        <v>474</v>
      </c>
      <c r="AO639" s="32"/>
      <c r="AP639" s="156"/>
      <c r="AQ639" s="32"/>
      <c r="AR639" s="156"/>
      <c r="AS639" s="9"/>
      <c r="AT639" s="9"/>
      <c r="AU639" s="6">
        <v>42011</v>
      </c>
      <c r="AV639" s="6">
        <v>42306</v>
      </c>
      <c r="AW639" s="7"/>
      <c r="AX639" s="7"/>
      <c r="AY639" s="6"/>
      <c r="AZ639" s="7"/>
      <c r="BA639" s="7"/>
      <c r="BB639" s="7"/>
      <c r="BC639" s="7"/>
      <c r="BD639" s="9"/>
    </row>
    <row r="640" spans="1:56" ht="48" customHeight="1" x14ac:dyDescent="0.25">
      <c r="A640" s="164"/>
      <c r="B640" s="157"/>
      <c r="C640" s="32"/>
      <c r="D640" s="32"/>
      <c r="E640" s="32"/>
      <c r="F640" s="32"/>
      <c r="G640" s="32"/>
      <c r="H640" s="63"/>
      <c r="I640" s="32"/>
      <c r="J640" s="32"/>
      <c r="K640" s="64"/>
      <c r="L640" s="65"/>
      <c r="M640" s="32"/>
      <c r="N640" s="64"/>
      <c r="O640" s="64"/>
      <c r="P640" s="32"/>
      <c r="Q640" s="32"/>
      <c r="R640" s="32"/>
      <c r="S640" s="65"/>
      <c r="T640" s="32"/>
      <c r="U640" s="5" t="s">
        <v>901</v>
      </c>
      <c r="V640" s="10">
        <v>42307</v>
      </c>
      <c r="W640" s="11">
        <v>11682</v>
      </c>
      <c r="X640" s="41" t="s">
        <v>1206</v>
      </c>
      <c r="Y640" s="38">
        <v>42308</v>
      </c>
      <c r="Z640" s="38">
        <v>42459</v>
      </c>
      <c r="AA640" s="1"/>
      <c r="AB640" s="1"/>
      <c r="AC640" s="8"/>
      <c r="AD640" s="8"/>
      <c r="AE640" s="65"/>
      <c r="AF640" s="65"/>
      <c r="AG640" s="65"/>
      <c r="AH640" s="65"/>
      <c r="AI640" s="3"/>
      <c r="AJ640" s="3"/>
      <c r="AK640" s="3"/>
      <c r="AL640" s="3"/>
      <c r="AM640" s="36"/>
      <c r="AN640" s="36"/>
      <c r="AO640" s="5"/>
      <c r="AP640" s="36"/>
      <c r="AQ640" s="5"/>
      <c r="AR640" s="36"/>
      <c r="AS640" s="9"/>
      <c r="AT640" s="9"/>
      <c r="AU640" s="6">
        <v>42186</v>
      </c>
      <c r="AV640" s="6">
        <v>42459</v>
      </c>
      <c r="AW640" s="7"/>
      <c r="AX640" s="7"/>
      <c r="AY640" s="6"/>
      <c r="AZ640" s="7"/>
      <c r="BA640" s="7"/>
      <c r="BB640" s="7"/>
      <c r="BC640" s="7"/>
      <c r="BD640" s="9" t="s">
        <v>1589</v>
      </c>
    </row>
    <row r="641" spans="1:56" ht="48" customHeight="1" x14ac:dyDescent="0.25">
      <c r="A641" s="164"/>
      <c r="B641" s="157"/>
      <c r="C641" s="32"/>
      <c r="D641" s="32"/>
      <c r="E641" s="32"/>
      <c r="F641" s="32"/>
      <c r="G641" s="32"/>
      <c r="H641" s="63"/>
      <c r="I641" s="32"/>
      <c r="J641" s="32"/>
      <c r="K641" s="64"/>
      <c r="L641" s="65"/>
      <c r="M641" s="32"/>
      <c r="N641" s="64"/>
      <c r="O641" s="64"/>
      <c r="P641" s="32"/>
      <c r="Q641" s="32"/>
      <c r="R641" s="32"/>
      <c r="S641" s="65"/>
      <c r="T641" s="32"/>
      <c r="U641" s="5" t="s">
        <v>1064</v>
      </c>
      <c r="V641" s="10">
        <v>42422</v>
      </c>
      <c r="W641" s="11">
        <v>11748</v>
      </c>
      <c r="X641" s="9" t="s">
        <v>1204</v>
      </c>
      <c r="Y641" s="38"/>
      <c r="Z641" s="38"/>
      <c r="AA641" s="1"/>
      <c r="AB641" s="1"/>
      <c r="AC641" s="8"/>
      <c r="AD641" s="8">
        <v>89332.22</v>
      </c>
      <c r="AE641" s="65"/>
      <c r="AF641" s="65"/>
      <c r="AG641" s="65">
        <v>0</v>
      </c>
      <c r="AH641" s="65"/>
      <c r="AI641" s="3"/>
      <c r="AJ641" s="3"/>
      <c r="AK641" s="3"/>
      <c r="AL641" s="3"/>
      <c r="AM641" s="36"/>
      <c r="AN641" s="36"/>
      <c r="AO641" s="5"/>
      <c r="AP641" s="36"/>
      <c r="AQ641" s="5"/>
      <c r="AR641" s="36"/>
      <c r="AS641" s="9"/>
      <c r="AT641" s="9"/>
      <c r="AU641" s="6"/>
      <c r="AV641" s="6"/>
      <c r="AW641" s="7"/>
      <c r="AX641" s="7"/>
      <c r="AY641" s="6"/>
      <c r="AZ641" s="7"/>
      <c r="BA641" s="7"/>
      <c r="BB641" s="7"/>
      <c r="BC641" s="7"/>
      <c r="BD641" s="9"/>
    </row>
    <row r="642" spans="1:56" ht="48" customHeight="1" x14ac:dyDescent="0.25">
      <c r="A642" s="164"/>
      <c r="B642" s="157"/>
      <c r="C642" s="32"/>
      <c r="D642" s="32"/>
      <c r="E642" s="32"/>
      <c r="F642" s="32"/>
      <c r="G642" s="32"/>
      <c r="H642" s="63"/>
      <c r="I642" s="32"/>
      <c r="J642" s="32"/>
      <c r="K642" s="64"/>
      <c r="L642" s="65"/>
      <c r="M642" s="32"/>
      <c r="N642" s="64"/>
      <c r="O642" s="64"/>
      <c r="P642" s="32"/>
      <c r="Q642" s="32"/>
      <c r="R642" s="32"/>
      <c r="S642" s="65"/>
      <c r="T642" s="32"/>
      <c r="U642" s="5" t="s">
        <v>1079</v>
      </c>
      <c r="V642" s="10">
        <v>42457</v>
      </c>
      <c r="W642" s="11" t="s">
        <v>1322</v>
      </c>
      <c r="X642" s="9" t="s">
        <v>1207</v>
      </c>
      <c r="Y642" s="38">
        <v>42460</v>
      </c>
      <c r="Z642" s="38">
        <v>42849</v>
      </c>
      <c r="AA642" s="1"/>
      <c r="AB642" s="1"/>
      <c r="AC642" s="8"/>
      <c r="AD642" s="8"/>
      <c r="AE642" s="65"/>
      <c r="AF642" s="65"/>
      <c r="AG642" s="65"/>
      <c r="AH642" s="65"/>
      <c r="AI642" s="3"/>
      <c r="AJ642" s="3"/>
      <c r="AK642" s="3"/>
      <c r="AL642" s="3"/>
      <c r="AM642" s="36"/>
      <c r="AN642" s="36"/>
      <c r="AO642" s="5"/>
      <c r="AP642" s="36"/>
      <c r="AQ642" s="5"/>
      <c r="AR642" s="36"/>
      <c r="AS642" s="9"/>
      <c r="AT642" s="9"/>
      <c r="AU642" s="6">
        <v>42460</v>
      </c>
      <c r="AV642" s="6">
        <v>42759</v>
      </c>
      <c r="AW642" s="7"/>
      <c r="AX642" s="7"/>
      <c r="AY642" s="6"/>
      <c r="AZ642" s="7"/>
      <c r="BA642" s="7"/>
      <c r="BB642" s="7"/>
      <c r="BC642" s="7"/>
      <c r="BD642" s="9"/>
    </row>
    <row r="643" spans="1:56" ht="48" customHeight="1" x14ac:dyDescent="0.25">
      <c r="A643" s="164" t="s">
        <v>2031</v>
      </c>
      <c r="B643" s="157" t="s">
        <v>1598</v>
      </c>
      <c r="C643" s="32" t="s">
        <v>1599</v>
      </c>
      <c r="D643" s="32" t="s">
        <v>1600</v>
      </c>
      <c r="E643" s="32"/>
      <c r="F643" s="32" t="s">
        <v>1476</v>
      </c>
      <c r="G643" s="32"/>
      <c r="H643" s="32" t="s">
        <v>1475</v>
      </c>
      <c r="I643" s="32" t="s">
        <v>1477</v>
      </c>
      <c r="J643" s="32" t="s">
        <v>476</v>
      </c>
      <c r="K643" s="64" t="s">
        <v>1601</v>
      </c>
      <c r="L643" s="65">
        <v>512538.51</v>
      </c>
      <c r="M643" s="32" t="s">
        <v>1602</v>
      </c>
      <c r="N643" s="64" t="s">
        <v>1603</v>
      </c>
      <c r="O643" s="64" t="s">
        <v>1604</v>
      </c>
      <c r="P643" s="32" t="s">
        <v>19</v>
      </c>
      <c r="Q643" s="32"/>
      <c r="R643" s="32"/>
      <c r="S643" s="65">
        <v>23939.18</v>
      </c>
      <c r="T643" s="32" t="s">
        <v>516</v>
      </c>
      <c r="U643" s="5"/>
      <c r="V643" s="10"/>
      <c r="W643" s="11"/>
      <c r="X643" s="9"/>
      <c r="Y643" s="38"/>
      <c r="Z643" s="38"/>
      <c r="AA643" s="1">
        <f>AC643/L643</f>
        <v>0</v>
      </c>
      <c r="AB643" s="1">
        <f>AD643/L643</f>
        <v>0.18494502978907867</v>
      </c>
      <c r="AC643" s="8">
        <f>SUM(AC644)</f>
        <v>0</v>
      </c>
      <c r="AD643" s="8">
        <f>SUM(AD644:AD649)</f>
        <v>94791.45</v>
      </c>
      <c r="AE643" s="65">
        <f>L643-AD643+AC643</f>
        <v>417747.06</v>
      </c>
      <c r="AF643" s="65">
        <v>417747.06</v>
      </c>
      <c r="AG643" s="65">
        <v>65168.54</v>
      </c>
      <c r="AH643" s="65">
        <f t="shared" ref="AH643" si="89">AF643+AG643</f>
        <v>482915.6</v>
      </c>
      <c r="AI643" s="3"/>
      <c r="AJ643" s="3"/>
      <c r="AK643" s="3"/>
      <c r="AL643" s="3"/>
      <c r="AM643" s="36"/>
      <c r="AN643" s="36"/>
      <c r="AO643" s="5"/>
      <c r="AP643" s="36"/>
      <c r="AQ643" s="5"/>
      <c r="AR643" s="36"/>
      <c r="AS643" s="9"/>
      <c r="AT643" s="9"/>
      <c r="AU643" s="6">
        <v>41547</v>
      </c>
      <c r="AV643" s="6">
        <v>41636</v>
      </c>
      <c r="AW643" s="7"/>
      <c r="AX643" s="7"/>
      <c r="AY643" s="6">
        <v>42643</v>
      </c>
      <c r="AZ643" s="7"/>
      <c r="BA643" s="7"/>
      <c r="BB643" s="7"/>
      <c r="BC643" s="7"/>
      <c r="BD643" s="9"/>
    </row>
    <row r="644" spans="1:56" ht="48" customHeight="1" x14ac:dyDescent="0.25">
      <c r="A644" s="164"/>
      <c r="B644" s="157"/>
      <c r="C644" s="32"/>
      <c r="D644" s="32"/>
      <c r="E644" s="32"/>
      <c r="F644" s="32"/>
      <c r="G644" s="32"/>
      <c r="H644" s="32"/>
      <c r="I644" s="32"/>
      <c r="J644" s="32"/>
      <c r="K644" s="64"/>
      <c r="L644" s="65"/>
      <c r="M644" s="32"/>
      <c r="N644" s="64"/>
      <c r="O644" s="64"/>
      <c r="P644" s="32"/>
      <c r="Q644" s="32"/>
      <c r="R644" s="32"/>
      <c r="S644" s="65"/>
      <c r="T644" s="32"/>
      <c r="U644" s="5" t="s">
        <v>1484</v>
      </c>
      <c r="V644" s="10">
        <v>41626</v>
      </c>
      <c r="W644" s="43">
        <v>11207</v>
      </c>
      <c r="X644" s="9" t="s">
        <v>1207</v>
      </c>
      <c r="Y644" s="38">
        <v>41697</v>
      </c>
      <c r="Z644" s="38">
        <v>41846</v>
      </c>
      <c r="AA644" s="1"/>
      <c r="AB644" s="1"/>
      <c r="AC644" s="8"/>
      <c r="AD644" s="8"/>
      <c r="AE644" s="65"/>
      <c r="AF644" s="65"/>
      <c r="AG644" s="65"/>
      <c r="AH644" s="65"/>
      <c r="AI644" s="3"/>
      <c r="AJ644" s="3"/>
      <c r="AK644" s="3"/>
      <c r="AL644" s="3"/>
      <c r="AM644" s="36"/>
      <c r="AN644" s="36"/>
      <c r="AO644" s="5"/>
      <c r="AP644" s="36"/>
      <c r="AQ644" s="5"/>
      <c r="AR644" s="36"/>
      <c r="AS644" s="9"/>
      <c r="AT644" s="9"/>
      <c r="AU644" s="6">
        <v>41637</v>
      </c>
      <c r="AV644" s="6">
        <v>41726</v>
      </c>
      <c r="AW644" s="7"/>
      <c r="AX644" s="7"/>
      <c r="AY644" s="6"/>
      <c r="AZ644" s="7"/>
      <c r="BA644" s="7"/>
      <c r="BB644" s="7"/>
      <c r="BC644" s="7"/>
      <c r="BD644" s="9"/>
    </row>
    <row r="645" spans="1:56" ht="48" customHeight="1" x14ac:dyDescent="0.25">
      <c r="A645" s="164"/>
      <c r="B645" s="157"/>
      <c r="C645" s="32"/>
      <c r="D645" s="32"/>
      <c r="E645" s="32"/>
      <c r="F645" s="32"/>
      <c r="G645" s="32"/>
      <c r="H645" s="32"/>
      <c r="I645" s="32"/>
      <c r="J645" s="32"/>
      <c r="K645" s="64"/>
      <c r="L645" s="65"/>
      <c r="M645" s="32"/>
      <c r="N645" s="64"/>
      <c r="O645" s="64"/>
      <c r="P645" s="32"/>
      <c r="Q645" s="32"/>
      <c r="R645" s="32"/>
      <c r="S645" s="65"/>
      <c r="T645" s="32"/>
      <c r="U645" s="5" t="s">
        <v>1605</v>
      </c>
      <c r="V645" s="10">
        <v>41725</v>
      </c>
      <c r="W645" s="43">
        <v>11292</v>
      </c>
      <c r="X645" s="9" t="s">
        <v>1207</v>
      </c>
      <c r="Y645" s="38"/>
      <c r="Z645" s="38"/>
      <c r="AA645" s="1"/>
      <c r="AB645" s="1"/>
      <c r="AC645" s="8"/>
      <c r="AD645" s="8"/>
      <c r="AE645" s="65"/>
      <c r="AF645" s="65"/>
      <c r="AG645" s="65"/>
      <c r="AH645" s="65"/>
      <c r="AI645" s="3"/>
      <c r="AJ645" s="3"/>
      <c r="AK645" s="3"/>
      <c r="AL645" s="3"/>
      <c r="AM645" s="36"/>
      <c r="AN645" s="36"/>
      <c r="AO645" s="5"/>
      <c r="AP645" s="36"/>
      <c r="AQ645" s="5"/>
      <c r="AR645" s="36"/>
      <c r="AS645" s="9"/>
      <c r="AT645" s="9"/>
      <c r="AU645" s="6">
        <v>42458</v>
      </c>
      <c r="AV645" s="6">
        <v>41816</v>
      </c>
      <c r="AW645" s="7"/>
      <c r="AX645" s="7"/>
      <c r="AY645" s="6"/>
      <c r="AZ645" s="7"/>
      <c r="BA645" s="7"/>
      <c r="BB645" s="7"/>
      <c r="BC645" s="7"/>
      <c r="BD645" s="9"/>
    </row>
    <row r="646" spans="1:56" ht="48" customHeight="1" x14ac:dyDescent="0.25">
      <c r="A646" s="164"/>
      <c r="B646" s="157"/>
      <c r="C646" s="32"/>
      <c r="D646" s="32"/>
      <c r="E646" s="32"/>
      <c r="F646" s="32"/>
      <c r="G646" s="32"/>
      <c r="H646" s="32"/>
      <c r="I646" s="32"/>
      <c r="J646" s="32"/>
      <c r="K646" s="64"/>
      <c r="L646" s="65"/>
      <c r="M646" s="32"/>
      <c r="N646" s="64"/>
      <c r="O646" s="64"/>
      <c r="P646" s="32"/>
      <c r="Q646" s="32"/>
      <c r="R646" s="32"/>
      <c r="S646" s="65"/>
      <c r="T646" s="32"/>
      <c r="U646" s="5" t="s">
        <v>1606</v>
      </c>
      <c r="V646" s="10">
        <v>41817</v>
      </c>
      <c r="W646" s="43">
        <v>11353</v>
      </c>
      <c r="X646" s="9" t="s">
        <v>1207</v>
      </c>
      <c r="Y646" s="38">
        <v>41847</v>
      </c>
      <c r="Z646" s="38">
        <v>41996</v>
      </c>
      <c r="AA646" s="1"/>
      <c r="AB646" s="1"/>
      <c r="AC646" s="8"/>
      <c r="AD646" s="8"/>
      <c r="AE646" s="65"/>
      <c r="AF646" s="65"/>
      <c r="AG646" s="65"/>
      <c r="AH646" s="65"/>
      <c r="AI646" s="3"/>
      <c r="AJ646" s="3"/>
      <c r="AK646" s="3"/>
      <c r="AL646" s="3"/>
      <c r="AM646" s="36"/>
      <c r="AN646" s="36"/>
      <c r="AO646" s="5"/>
      <c r="AP646" s="36"/>
      <c r="AQ646" s="5"/>
      <c r="AR646" s="36"/>
      <c r="AS646" s="9"/>
      <c r="AT646" s="9"/>
      <c r="AU646" s="6">
        <v>41817</v>
      </c>
      <c r="AV646" s="6">
        <v>41906</v>
      </c>
      <c r="AW646" s="7"/>
      <c r="AX646" s="7"/>
      <c r="AY646" s="6"/>
      <c r="AZ646" s="7"/>
      <c r="BA646" s="7"/>
      <c r="BB646" s="7"/>
      <c r="BC646" s="7"/>
      <c r="BD646" s="9"/>
    </row>
    <row r="647" spans="1:56" ht="48" customHeight="1" x14ac:dyDescent="0.25">
      <c r="A647" s="164"/>
      <c r="B647" s="157"/>
      <c r="C647" s="32"/>
      <c r="D647" s="32"/>
      <c r="E647" s="32"/>
      <c r="F647" s="32"/>
      <c r="G647" s="32"/>
      <c r="H647" s="32"/>
      <c r="I647" s="32"/>
      <c r="J647" s="32"/>
      <c r="K647" s="64"/>
      <c r="L647" s="65"/>
      <c r="M647" s="32"/>
      <c r="N647" s="64"/>
      <c r="O647" s="64"/>
      <c r="P647" s="32"/>
      <c r="Q647" s="32"/>
      <c r="R647" s="32"/>
      <c r="S647" s="65"/>
      <c r="T647" s="32"/>
      <c r="U647" s="5" t="s">
        <v>1607</v>
      </c>
      <c r="V647" s="10">
        <v>41901</v>
      </c>
      <c r="W647" s="43">
        <v>11408</v>
      </c>
      <c r="X647" s="9" t="s">
        <v>1207</v>
      </c>
      <c r="Y647" s="38"/>
      <c r="Z647" s="38"/>
      <c r="AA647" s="1"/>
      <c r="AB647" s="1"/>
      <c r="AC647" s="8"/>
      <c r="AD647" s="8"/>
      <c r="AE647" s="65"/>
      <c r="AF647" s="65"/>
      <c r="AG647" s="65"/>
      <c r="AH647" s="65"/>
      <c r="AI647" s="3"/>
      <c r="AJ647" s="3"/>
      <c r="AK647" s="3"/>
      <c r="AL647" s="3"/>
      <c r="AM647" s="36"/>
      <c r="AN647" s="36"/>
      <c r="AO647" s="5"/>
      <c r="AP647" s="36"/>
      <c r="AQ647" s="5"/>
      <c r="AR647" s="36"/>
      <c r="AS647" s="9"/>
      <c r="AT647" s="9"/>
      <c r="AU647" s="6">
        <v>41907</v>
      </c>
      <c r="AV647" s="6">
        <v>41936</v>
      </c>
      <c r="AW647" s="7"/>
      <c r="AX647" s="7"/>
      <c r="AY647" s="6"/>
      <c r="AZ647" s="7"/>
      <c r="BA647" s="7"/>
      <c r="BB647" s="7"/>
      <c r="BC647" s="7"/>
      <c r="BD647" s="9"/>
    </row>
    <row r="648" spans="1:56" ht="48" customHeight="1" x14ac:dyDescent="0.25">
      <c r="A648" s="164"/>
      <c r="B648" s="157"/>
      <c r="C648" s="32"/>
      <c r="D648" s="32"/>
      <c r="E648" s="32"/>
      <c r="F648" s="32"/>
      <c r="G648" s="32"/>
      <c r="H648" s="32"/>
      <c r="I648" s="32"/>
      <c r="J648" s="32"/>
      <c r="K648" s="64"/>
      <c r="L648" s="65"/>
      <c r="M648" s="32"/>
      <c r="N648" s="64"/>
      <c r="O648" s="64"/>
      <c r="P648" s="32"/>
      <c r="Q648" s="32"/>
      <c r="R648" s="32"/>
      <c r="S648" s="65"/>
      <c r="T648" s="32"/>
      <c r="U648" s="5" t="s">
        <v>1608</v>
      </c>
      <c r="V648" s="10">
        <v>41936</v>
      </c>
      <c r="W648" s="43">
        <v>11447</v>
      </c>
      <c r="X648" s="9" t="s">
        <v>1207</v>
      </c>
      <c r="Y648" s="38"/>
      <c r="Z648" s="38"/>
      <c r="AA648" s="1"/>
      <c r="AB648" s="1"/>
      <c r="AC648" s="8"/>
      <c r="AD648" s="8"/>
      <c r="AE648" s="65"/>
      <c r="AF648" s="65"/>
      <c r="AG648" s="65"/>
      <c r="AH648" s="65"/>
      <c r="AI648" s="3"/>
      <c r="AJ648" s="3"/>
      <c r="AK648" s="3"/>
      <c r="AL648" s="3"/>
      <c r="AM648" s="36"/>
      <c r="AN648" s="36"/>
      <c r="AO648" s="5"/>
      <c r="AP648" s="36"/>
      <c r="AQ648" s="5"/>
      <c r="AR648" s="36"/>
      <c r="AS648" s="9"/>
      <c r="AT648" s="9"/>
      <c r="AU648" s="6">
        <v>41937</v>
      </c>
      <c r="AV648" s="6">
        <v>41996</v>
      </c>
      <c r="AW648" s="7"/>
      <c r="AX648" s="7"/>
      <c r="AY648" s="6"/>
      <c r="AZ648" s="7"/>
      <c r="BA648" s="7"/>
      <c r="BB648" s="7"/>
      <c r="BC648" s="7"/>
      <c r="BD648" s="9"/>
    </row>
    <row r="649" spans="1:56" ht="48" customHeight="1" x14ac:dyDescent="0.25">
      <c r="A649" s="164"/>
      <c r="B649" s="157"/>
      <c r="C649" s="32"/>
      <c r="D649" s="32"/>
      <c r="E649" s="32"/>
      <c r="F649" s="32"/>
      <c r="G649" s="32"/>
      <c r="H649" s="32"/>
      <c r="I649" s="32"/>
      <c r="J649" s="32"/>
      <c r="K649" s="64"/>
      <c r="L649" s="65"/>
      <c r="M649" s="32"/>
      <c r="N649" s="64"/>
      <c r="O649" s="64"/>
      <c r="P649" s="32"/>
      <c r="Q649" s="32"/>
      <c r="R649" s="32"/>
      <c r="S649" s="65"/>
      <c r="T649" s="32"/>
      <c r="U649" s="5" t="s">
        <v>1609</v>
      </c>
      <c r="V649" s="10">
        <v>42002</v>
      </c>
      <c r="W649" s="43">
        <v>11447</v>
      </c>
      <c r="X649" s="9" t="s">
        <v>1610</v>
      </c>
      <c r="Y649" s="38"/>
      <c r="Z649" s="38"/>
      <c r="AA649" s="1"/>
      <c r="AB649" s="1"/>
      <c r="AC649" s="8"/>
      <c r="AD649" s="8">
        <v>94791.45</v>
      </c>
      <c r="AE649" s="65"/>
      <c r="AF649" s="65"/>
      <c r="AG649" s="65"/>
      <c r="AH649" s="65"/>
      <c r="AI649" s="3"/>
      <c r="AJ649" s="3"/>
      <c r="AK649" s="3"/>
      <c r="AL649" s="3"/>
      <c r="AM649" s="36"/>
      <c r="AN649" s="36"/>
      <c r="AO649" s="5"/>
      <c r="AP649" s="36"/>
      <c r="AQ649" s="5"/>
      <c r="AR649" s="36"/>
      <c r="AS649" s="9"/>
      <c r="AT649" s="9"/>
      <c r="AU649" s="6"/>
      <c r="AV649" s="6"/>
      <c r="AW649" s="7"/>
      <c r="AX649" s="7"/>
      <c r="AY649" s="6"/>
      <c r="AZ649" s="7"/>
      <c r="BA649" s="7"/>
      <c r="BB649" s="7"/>
      <c r="BC649" s="7"/>
      <c r="BD649" s="9"/>
    </row>
    <row r="650" spans="1:56" ht="48" customHeight="1" x14ac:dyDescent="0.25">
      <c r="A650" s="164"/>
      <c r="B650" s="157"/>
      <c r="C650" s="32"/>
      <c r="D650" s="32"/>
      <c r="E650" s="32"/>
      <c r="F650" s="32"/>
      <c r="G650" s="32"/>
      <c r="H650" s="32"/>
      <c r="I650" s="32"/>
      <c r="J650" s="32"/>
      <c r="K650" s="64"/>
      <c r="L650" s="65"/>
      <c r="M650" s="32"/>
      <c r="N650" s="64"/>
      <c r="O650" s="64"/>
      <c r="P650" s="32"/>
      <c r="Q650" s="32"/>
      <c r="R650" s="32"/>
      <c r="S650" s="65"/>
      <c r="T650" s="32"/>
      <c r="U650" s="5" t="s">
        <v>1611</v>
      </c>
      <c r="V650" s="10">
        <v>41995</v>
      </c>
      <c r="W650" s="43">
        <v>11482</v>
      </c>
      <c r="X650" s="9" t="s">
        <v>1207</v>
      </c>
      <c r="Y650" s="38">
        <v>41997</v>
      </c>
      <c r="Z650" s="38">
        <v>42026</v>
      </c>
      <c r="AA650" s="1"/>
      <c r="AB650" s="1"/>
      <c r="AC650" s="8"/>
      <c r="AD650" s="8"/>
      <c r="AE650" s="65"/>
      <c r="AF650" s="65"/>
      <c r="AG650" s="65"/>
      <c r="AH650" s="65"/>
      <c r="AI650" s="3"/>
      <c r="AJ650" s="3"/>
      <c r="AK650" s="3"/>
      <c r="AL650" s="3"/>
      <c r="AM650" s="36"/>
      <c r="AN650" s="36"/>
      <c r="AO650" s="5"/>
      <c r="AP650" s="36"/>
      <c r="AQ650" s="5"/>
      <c r="AR650" s="36"/>
      <c r="AS650" s="9"/>
      <c r="AT650" s="9"/>
      <c r="AU650" s="6"/>
      <c r="AV650" s="6"/>
      <c r="AW650" s="7"/>
      <c r="AX650" s="7"/>
      <c r="AY650" s="6"/>
      <c r="AZ650" s="7"/>
      <c r="BA650" s="7"/>
      <c r="BB650" s="7"/>
      <c r="BC650" s="7"/>
      <c r="BD650" s="9"/>
    </row>
    <row r="651" spans="1:56" ht="48" customHeight="1" x14ac:dyDescent="0.25">
      <c r="A651" s="165" t="s">
        <v>2032</v>
      </c>
      <c r="B651" s="158" t="s">
        <v>479</v>
      </c>
      <c r="C651" s="5" t="s">
        <v>597</v>
      </c>
      <c r="D651" s="5" t="s">
        <v>470</v>
      </c>
      <c r="E651" s="50"/>
      <c r="F651" s="4" t="s">
        <v>156</v>
      </c>
      <c r="G651" s="5"/>
      <c r="H651" s="34" t="s">
        <v>157</v>
      </c>
      <c r="I651" s="5" t="s">
        <v>149</v>
      </c>
      <c r="J651" s="5" t="s">
        <v>471</v>
      </c>
      <c r="K651" s="10">
        <v>41816</v>
      </c>
      <c r="L651" s="8">
        <v>11165738.029999999</v>
      </c>
      <c r="M651" s="5">
        <v>11336</v>
      </c>
      <c r="N651" s="10"/>
      <c r="O651" s="10">
        <v>749</v>
      </c>
      <c r="P651" s="5" t="s">
        <v>96</v>
      </c>
      <c r="Q651" s="5" t="s">
        <v>480</v>
      </c>
      <c r="R651" s="5" t="s">
        <v>397</v>
      </c>
      <c r="S651" s="8">
        <v>6111676.3799999999</v>
      </c>
      <c r="T651" s="5">
        <v>44905100</v>
      </c>
      <c r="U651" s="5"/>
      <c r="V651" s="10"/>
      <c r="W651" s="11"/>
      <c r="X651" s="9"/>
      <c r="Y651" s="38"/>
      <c r="Z651" s="38">
        <v>749</v>
      </c>
      <c r="AA651" s="1">
        <v>0</v>
      </c>
      <c r="AB651" s="1">
        <v>0</v>
      </c>
      <c r="AC651" s="8">
        <v>0</v>
      </c>
      <c r="AD651" s="8"/>
      <c r="AE651" s="2">
        <f t="shared" ref="AE651:AE653" si="90">L651-AD651+AC651</f>
        <v>11165738.029999999</v>
      </c>
      <c r="AF651" s="8">
        <v>414008.64999999997</v>
      </c>
      <c r="AG651" s="8">
        <v>0</v>
      </c>
      <c r="AH651" s="2">
        <f t="shared" ref="AH651:AH653" si="91">AF651+AG651</f>
        <v>414008.64999999997</v>
      </c>
      <c r="AI651" s="3"/>
      <c r="AJ651" s="3"/>
      <c r="AK651" s="3"/>
      <c r="AL651" s="3"/>
      <c r="AM651" s="3" t="s">
        <v>473</v>
      </c>
      <c r="AN651" s="3" t="s">
        <v>474</v>
      </c>
      <c r="AO651" s="5"/>
      <c r="AP651" s="36"/>
      <c r="AQ651" s="5"/>
      <c r="AR651" s="3"/>
      <c r="AS651" s="9" t="s">
        <v>614</v>
      </c>
      <c r="AT651" s="9" t="s">
        <v>615</v>
      </c>
      <c r="AU651" s="6">
        <v>41816</v>
      </c>
      <c r="AV651" s="6">
        <v>42535</v>
      </c>
      <c r="AW651" s="7"/>
      <c r="AX651" s="7"/>
      <c r="AY651" s="6">
        <v>41816</v>
      </c>
      <c r="AZ651" s="7"/>
      <c r="BA651" s="7" t="s">
        <v>388</v>
      </c>
      <c r="BB651" s="7"/>
      <c r="BC651" s="7"/>
      <c r="BD651" s="9"/>
    </row>
    <row r="652" spans="1:56" ht="54" customHeight="1" x14ac:dyDescent="0.25">
      <c r="A652" s="165" t="s">
        <v>2033</v>
      </c>
      <c r="B652" s="158" t="s">
        <v>208</v>
      </c>
      <c r="C652" s="5" t="s">
        <v>599</v>
      </c>
      <c r="D652" s="5" t="s">
        <v>470</v>
      </c>
      <c r="E652" s="50"/>
      <c r="F652" s="4" t="s">
        <v>209</v>
      </c>
      <c r="G652" s="5"/>
      <c r="H652" s="34" t="s">
        <v>210</v>
      </c>
      <c r="I652" s="5" t="s">
        <v>211</v>
      </c>
      <c r="J652" s="5" t="s">
        <v>481</v>
      </c>
      <c r="K652" s="10">
        <v>41862</v>
      </c>
      <c r="L652" s="8">
        <v>1131143.52</v>
      </c>
      <c r="M652" s="5">
        <v>11370</v>
      </c>
      <c r="N652" s="10">
        <v>41862</v>
      </c>
      <c r="O652" s="10">
        <v>42592</v>
      </c>
      <c r="P652" s="5">
        <v>1</v>
      </c>
      <c r="Q652" s="5"/>
      <c r="R652" s="5"/>
      <c r="S652" s="8"/>
      <c r="T652" s="5">
        <v>33903900</v>
      </c>
      <c r="U652" s="9"/>
      <c r="V652" s="10"/>
      <c r="W652" s="11">
        <v>11370</v>
      </c>
      <c r="X652" s="9"/>
      <c r="Y652" s="10">
        <v>41862</v>
      </c>
      <c r="Z652" s="10">
        <v>42592</v>
      </c>
      <c r="AA652" s="1">
        <v>0</v>
      </c>
      <c r="AB652" s="1">
        <v>0</v>
      </c>
      <c r="AC652" s="8"/>
      <c r="AD652" s="8"/>
      <c r="AE652" s="2">
        <f t="shared" si="90"/>
        <v>1131143.52</v>
      </c>
      <c r="AF652" s="8">
        <v>81946.47</v>
      </c>
      <c r="AG652" s="8">
        <v>54303.24</v>
      </c>
      <c r="AH652" s="2">
        <f t="shared" si="91"/>
        <v>136249.71</v>
      </c>
      <c r="AI652" s="3"/>
      <c r="AJ652" s="3"/>
      <c r="AK652" s="3"/>
      <c r="AL652" s="3"/>
      <c r="AM652" s="3" t="s">
        <v>473</v>
      </c>
      <c r="AN652" s="3" t="s">
        <v>474</v>
      </c>
      <c r="AO652" s="5">
        <v>11367</v>
      </c>
      <c r="AP652" s="36"/>
      <c r="AQ652" s="5">
        <v>11367</v>
      </c>
      <c r="AR652" s="3"/>
      <c r="AS652" s="9"/>
      <c r="AT652" s="9"/>
      <c r="AU652" s="6">
        <v>41862</v>
      </c>
      <c r="AV652" s="6">
        <v>41830</v>
      </c>
      <c r="AW652" s="7"/>
      <c r="AX652" s="7"/>
      <c r="AY652" s="6">
        <v>41862</v>
      </c>
      <c r="AZ652" s="7"/>
      <c r="BA652" s="7"/>
      <c r="BB652" s="7"/>
      <c r="BC652" s="7"/>
      <c r="BD652" s="9"/>
    </row>
    <row r="653" spans="1:56" ht="48" customHeight="1" x14ac:dyDescent="0.25">
      <c r="A653" s="164" t="s">
        <v>2034</v>
      </c>
      <c r="B653" s="157" t="s">
        <v>212</v>
      </c>
      <c r="C653" s="32" t="s">
        <v>598</v>
      </c>
      <c r="D653" s="32" t="s">
        <v>470</v>
      </c>
      <c r="E653" s="32"/>
      <c r="F653" s="32" t="s">
        <v>213</v>
      </c>
      <c r="G653" s="32"/>
      <c r="H653" s="32" t="s">
        <v>214</v>
      </c>
      <c r="I653" s="32" t="s">
        <v>215</v>
      </c>
      <c r="J653" s="32" t="s">
        <v>405</v>
      </c>
      <c r="K653" s="64">
        <v>41862</v>
      </c>
      <c r="L653" s="65">
        <f>518441.96</f>
        <v>518441.96</v>
      </c>
      <c r="M653" s="32">
        <v>11370</v>
      </c>
      <c r="N653" s="64">
        <v>41862</v>
      </c>
      <c r="O653" s="64">
        <v>41952</v>
      </c>
      <c r="P653" s="32" t="s">
        <v>19</v>
      </c>
      <c r="Q653" s="32" t="s">
        <v>482</v>
      </c>
      <c r="R653" s="32" t="s">
        <v>404</v>
      </c>
      <c r="S653" s="65">
        <v>33333.4</v>
      </c>
      <c r="T653" s="32">
        <v>44905100</v>
      </c>
      <c r="U653" s="5"/>
      <c r="V653" s="10"/>
      <c r="W653" s="11"/>
      <c r="X653" s="9"/>
      <c r="Y653" s="38">
        <v>41862</v>
      </c>
      <c r="Z653" s="38">
        <v>41952</v>
      </c>
      <c r="AA653" s="1">
        <f>AC653/L653</f>
        <v>0.20674439622903978</v>
      </c>
      <c r="AB653" s="1">
        <f>AD653/L653</f>
        <v>0.14339360186046668</v>
      </c>
      <c r="AC653" s="8">
        <f>SUM(AC654:AC657)</f>
        <v>107184.97</v>
      </c>
      <c r="AD653" s="8">
        <f>SUM(AD654:AD659)</f>
        <v>74341.259999999995</v>
      </c>
      <c r="AE653" s="65">
        <f t="shared" si="90"/>
        <v>551285.67000000004</v>
      </c>
      <c r="AF653" s="65">
        <v>454100.7</v>
      </c>
      <c r="AG653" s="65">
        <v>91000</v>
      </c>
      <c r="AH653" s="65">
        <f t="shared" si="91"/>
        <v>545100.69999999995</v>
      </c>
      <c r="AI653" s="3"/>
      <c r="AJ653" s="3"/>
      <c r="AK653" s="3"/>
      <c r="AL653" s="3"/>
      <c r="AM653" s="3" t="s">
        <v>473</v>
      </c>
      <c r="AN653" s="3" t="s">
        <v>474</v>
      </c>
      <c r="AO653" s="5">
        <v>11367</v>
      </c>
      <c r="AP653" s="36"/>
      <c r="AQ653" s="5">
        <v>11367</v>
      </c>
      <c r="AR653" s="3"/>
      <c r="AS653" s="9" t="s">
        <v>614</v>
      </c>
      <c r="AT653" s="9" t="s">
        <v>615</v>
      </c>
      <c r="AU653" s="6">
        <v>41862</v>
      </c>
      <c r="AV653" s="6">
        <v>41951</v>
      </c>
      <c r="AW653" s="7"/>
      <c r="AX653" s="7"/>
      <c r="AY653" s="6">
        <v>41862</v>
      </c>
      <c r="AZ653" s="7"/>
      <c r="BA653" s="7" t="s">
        <v>388</v>
      </c>
      <c r="BB653" s="7"/>
      <c r="BC653" s="7"/>
      <c r="BD653" s="9"/>
    </row>
    <row r="654" spans="1:56" ht="48" customHeight="1" x14ac:dyDescent="0.25">
      <c r="A654" s="164"/>
      <c r="B654" s="157"/>
      <c r="C654" s="32"/>
      <c r="D654" s="32"/>
      <c r="E654" s="32"/>
      <c r="F654" s="32"/>
      <c r="G654" s="32"/>
      <c r="H654" s="32"/>
      <c r="I654" s="32"/>
      <c r="J654" s="32"/>
      <c r="K654" s="64"/>
      <c r="L654" s="65"/>
      <c r="M654" s="32"/>
      <c r="N654" s="64"/>
      <c r="O654" s="64"/>
      <c r="P654" s="32"/>
      <c r="Q654" s="32"/>
      <c r="R654" s="32"/>
      <c r="S654" s="65"/>
      <c r="T654" s="32"/>
      <c r="U654" s="5" t="s">
        <v>539</v>
      </c>
      <c r="V654" s="10">
        <v>41948</v>
      </c>
      <c r="W654" s="11">
        <v>11450</v>
      </c>
      <c r="X654" s="5" t="s">
        <v>1317</v>
      </c>
      <c r="Y654" s="38">
        <v>41955</v>
      </c>
      <c r="Z654" s="38">
        <v>42041</v>
      </c>
      <c r="AA654" s="1"/>
      <c r="AB654" s="1"/>
      <c r="AC654" s="8"/>
      <c r="AD654" s="8"/>
      <c r="AE654" s="65"/>
      <c r="AF654" s="65"/>
      <c r="AG654" s="65"/>
      <c r="AH654" s="65"/>
      <c r="AI654" s="3"/>
      <c r="AJ654" s="3"/>
      <c r="AK654" s="3"/>
      <c r="AL654" s="3"/>
      <c r="AM654" s="3"/>
      <c r="AN654" s="3"/>
      <c r="AO654" s="5"/>
      <c r="AP654" s="36"/>
      <c r="AQ654" s="5"/>
      <c r="AR654" s="3"/>
      <c r="AS654" s="9"/>
      <c r="AT654" s="9"/>
      <c r="AU654" s="6">
        <v>41955</v>
      </c>
      <c r="AV654" s="6">
        <v>42041</v>
      </c>
      <c r="AW654" s="7"/>
      <c r="AX654" s="7"/>
      <c r="AY654" s="6"/>
      <c r="AZ654" s="7"/>
      <c r="BA654" s="7"/>
      <c r="BB654" s="7"/>
      <c r="BC654" s="7"/>
      <c r="BD654" s="9"/>
    </row>
    <row r="655" spans="1:56" ht="48" customHeight="1" x14ac:dyDescent="0.25">
      <c r="A655" s="164"/>
      <c r="B655" s="157"/>
      <c r="C655" s="32"/>
      <c r="D655" s="32"/>
      <c r="E655" s="32"/>
      <c r="F655" s="32"/>
      <c r="G655" s="32"/>
      <c r="H655" s="32"/>
      <c r="I655" s="32"/>
      <c r="J655" s="32"/>
      <c r="K655" s="64"/>
      <c r="L655" s="65"/>
      <c r="M655" s="32"/>
      <c r="N655" s="64"/>
      <c r="O655" s="64"/>
      <c r="P655" s="32"/>
      <c r="Q655" s="32"/>
      <c r="R655" s="32"/>
      <c r="S655" s="65"/>
      <c r="T655" s="32"/>
      <c r="U655" s="5" t="s">
        <v>540</v>
      </c>
      <c r="V655" s="10">
        <v>42039</v>
      </c>
      <c r="W655" s="11">
        <v>11494</v>
      </c>
      <c r="X655" s="5" t="s">
        <v>1317</v>
      </c>
      <c r="Y655" s="38">
        <v>42042</v>
      </c>
      <c r="Z655" s="38">
        <v>42086</v>
      </c>
      <c r="AA655" s="1"/>
      <c r="AB655" s="1"/>
      <c r="AC655" s="8"/>
      <c r="AD655" s="8"/>
      <c r="AE655" s="65"/>
      <c r="AF655" s="65"/>
      <c r="AG655" s="65"/>
      <c r="AH655" s="65"/>
      <c r="AI655" s="3"/>
      <c r="AJ655" s="3"/>
      <c r="AK655" s="3"/>
      <c r="AL655" s="3"/>
      <c r="AM655" s="3"/>
      <c r="AN655" s="3"/>
      <c r="AO655" s="5"/>
      <c r="AP655" s="36"/>
      <c r="AQ655" s="5"/>
      <c r="AR655" s="3"/>
      <c r="AS655" s="9"/>
      <c r="AT655" s="9"/>
      <c r="AU655" s="6">
        <v>42042</v>
      </c>
      <c r="AV655" s="6">
        <v>42086</v>
      </c>
      <c r="AW655" s="7"/>
      <c r="AX655" s="7"/>
      <c r="AY655" s="6"/>
      <c r="AZ655" s="7"/>
      <c r="BA655" s="7"/>
      <c r="BB655" s="7"/>
      <c r="BC655" s="7"/>
      <c r="BD655" s="9"/>
    </row>
    <row r="656" spans="1:56" ht="48" customHeight="1" x14ac:dyDescent="0.25">
      <c r="A656" s="164"/>
      <c r="B656" s="157"/>
      <c r="C656" s="32"/>
      <c r="D656" s="32"/>
      <c r="E656" s="32"/>
      <c r="F656" s="32"/>
      <c r="G656" s="32"/>
      <c r="H656" s="32"/>
      <c r="I656" s="32"/>
      <c r="J656" s="32"/>
      <c r="K656" s="64"/>
      <c r="L656" s="65"/>
      <c r="M656" s="32"/>
      <c r="N656" s="64"/>
      <c r="O656" s="64"/>
      <c r="P656" s="32"/>
      <c r="Q656" s="32"/>
      <c r="R656" s="32"/>
      <c r="S656" s="65"/>
      <c r="T656" s="32"/>
      <c r="U656" s="5" t="s">
        <v>541</v>
      </c>
      <c r="V656" s="10">
        <v>42083</v>
      </c>
      <c r="W656" s="11">
        <v>11519</v>
      </c>
      <c r="X656" s="5" t="s">
        <v>1311</v>
      </c>
      <c r="Y656" s="38"/>
      <c r="Z656" s="38"/>
      <c r="AA656" s="1"/>
      <c r="AB656" s="1"/>
      <c r="AC656" s="8"/>
      <c r="AD656" s="8">
        <v>74341.259999999995</v>
      </c>
      <c r="AE656" s="65"/>
      <c r="AF656" s="65"/>
      <c r="AG656" s="65"/>
      <c r="AH656" s="65"/>
      <c r="AI656" s="3"/>
      <c r="AJ656" s="3"/>
      <c r="AK656" s="3"/>
      <c r="AL656" s="3"/>
      <c r="AM656" s="3"/>
      <c r="AN656" s="3"/>
      <c r="AO656" s="5"/>
      <c r="AP656" s="36"/>
      <c r="AQ656" s="5"/>
      <c r="AR656" s="3"/>
      <c r="AS656" s="9"/>
      <c r="AT656" s="9"/>
      <c r="AU656" s="6"/>
      <c r="AV656" s="6"/>
      <c r="AW656" s="7"/>
      <c r="AX656" s="7"/>
      <c r="AY656" s="6"/>
      <c r="AZ656" s="7"/>
      <c r="BA656" s="7"/>
      <c r="BB656" s="7"/>
      <c r="BC656" s="7"/>
      <c r="BD656" s="9"/>
    </row>
    <row r="657" spans="1:56" ht="48" customHeight="1" x14ac:dyDescent="0.25">
      <c r="A657" s="164"/>
      <c r="B657" s="157"/>
      <c r="C657" s="32"/>
      <c r="D657" s="32"/>
      <c r="E657" s="32"/>
      <c r="F657" s="32"/>
      <c r="G657" s="32"/>
      <c r="H657" s="32"/>
      <c r="I657" s="32"/>
      <c r="J657" s="32"/>
      <c r="K657" s="64"/>
      <c r="L657" s="65"/>
      <c r="M657" s="32"/>
      <c r="N657" s="64"/>
      <c r="O657" s="64"/>
      <c r="P657" s="32"/>
      <c r="Q657" s="32"/>
      <c r="R657" s="32"/>
      <c r="S657" s="65"/>
      <c r="T657" s="32"/>
      <c r="U657" s="5" t="s">
        <v>542</v>
      </c>
      <c r="V657" s="10">
        <v>41721</v>
      </c>
      <c r="W657" s="11">
        <v>11540</v>
      </c>
      <c r="X657" s="5" t="s">
        <v>1347</v>
      </c>
      <c r="Y657" s="38">
        <v>42087</v>
      </c>
      <c r="Z657" s="38">
        <v>42131</v>
      </c>
      <c r="AA657" s="1"/>
      <c r="AB657" s="1"/>
      <c r="AC657" s="8">
        <v>107184.97</v>
      </c>
      <c r="AD657" s="8"/>
      <c r="AE657" s="65"/>
      <c r="AF657" s="65"/>
      <c r="AG657" s="65"/>
      <c r="AH657" s="65"/>
      <c r="AI657" s="3"/>
      <c r="AJ657" s="3"/>
      <c r="AK657" s="3"/>
      <c r="AL657" s="3"/>
      <c r="AM657" s="3"/>
      <c r="AN657" s="3"/>
      <c r="AO657" s="5"/>
      <c r="AP657" s="36"/>
      <c r="AQ657" s="5"/>
      <c r="AR657" s="3"/>
      <c r="AS657" s="9"/>
      <c r="AT657" s="9"/>
      <c r="AU657" s="6">
        <v>42087</v>
      </c>
      <c r="AV657" s="6">
        <v>42131</v>
      </c>
      <c r="AW657" s="7"/>
      <c r="AX657" s="7"/>
      <c r="AY657" s="6"/>
      <c r="AZ657" s="7"/>
      <c r="BA657" s="7"/>
      <c r="BB657" s="7"/>
      <c r="BC657" s="7"/>
      <c r="BD657" s="9"/>
    </row>
    <row r="658" spans="1:56" ht="48" customHeight="1" x14ac:dyDescent="0.25">
      <c r="A658" s="164"/>
      <c r="B658" s="157"/>
      <c r="C658" s="32"/>
      <c r="D658" s="32"/>
      <c r="E658" s="32"/>
      <c r="F658" s="32"/>
      <c r="G658" s="32"/>
      <c r="H658" s="32"/>
      <c r="I658" s="32"/>
      <c r="J658" s="32"/>
      <c r="K658" s="64"/>
      <c r="L658" s="65"/>
      <c r="M658" s="32"/>
      <c r="N658" s="64"/>
      <c r="O658" s="64"/>
      <c r="P658" s="32"/>
      <c r="Q658" s="32"/>
      <c r="R658" s="32"/>
      <c r="S658" s="65"/>
      <c r="T658" s="32"/>
      <c r="U658" s="5" t="s">
        <v>691</v>
      </c>
      <c r="V658" s="10">
        <v>42131</v>
      </c>
      <c r="W658" s="11">
        <v>11562</v>
      </c>
      <c r="X658" s="5" t="s">
        <v>1317</v>
      </c>
      <c r="Y658" s="38">
        <v>42132</v>
      </c>
      <c r="Z658" s="38">
        <v>42221</v>
      </c>
      <c r="AA658" s="1"/>
      <c r="AB658" s="1"/>
      <c r="AC658" s="8"/>
      <c r="AD658" s="8"/>
      <c r="AE658" s="65"/>
      <c r="AF658" s="65"/>
      <c r="AG658" s="65"/>
      <c r="AH658" s="65"/>
      <c r="AI658" s="3"/>
      <c r="AJ658" s="3"/>
      <c r="AK658" s="3"/>
      <c r="AL658" s="3"/>
      <c r="AM658" s="3"/>
      <c r="AN658" s="3"/>
      <c r="AO658" s="5"/>
      <c r="AP658" s="36"/>
      <c r="AQ658" s="5"/>
      <c r="AR658" s="3"/>
      <c r="AS658" s="9"/>
      <c r="AT658" s="9"/>
      <c r="AU658" s="6"/>
      <c r="AV658" s="6"/>
      <c r="AW658" s="7"/>
      <c r="AX658" s="7"/>
      <c r="AY658" s="6"/>
      <c r="AZ658" s="7"/>
      <c r="BA658" s="7"/>
      <c r="BB658" s="7"/>
      <c r="BC658" s="7"/>
      <c r="BD658" s="9"/>
    </row>
    <row r="659" spans="1:56" ht="48" customHeight="1" x14ac:dyDescent="0.25">
      <c r="A659" s="164"/>
      <c r="B659" s="157"/>
      <c r="C659" s="32"/>
      <c r="D659" s="32"/>
      <c r="E659" s="32"/>
      <c r="F659" s="32"/>
      <c r="G659" s="32"/>
      <c r="H659" s="32"/>
      <c r="I659" s="32"/>
      <c r="J659" s="32"/>
      <c r="K659" s="64"/>
      <c r="L659" s="65"/>
      <c r="M659" s="32"/>
      <c r="N659" s="64"/>
      <c r="O659" s="64"/>
      <c r="P659" s="32"/>
      <c r="Q659" s="32"/>
      <c r="R659" s="32"/>
      <c r="S659" s="65"/>
      <c r="T659" s="32"/>
      <c r="U659" s="5" t="s">
        <v>708</v>
      </c>
      <c r="V659" s="10">
        <v>41947</v>
      </c>
      <c r="W659" s="11" t="s">
        <v>989</v>
      </c>
      <c r="X659" s="5" t="s">
        <v>709</v>
      </c>
      <c r="Y659" s="38"/>
      <c r="Z659" s="38"/>
      <c r="AA659" s="1"/>
      <c r="AB659" s="1"/>
      <c r="AC659" s="8">
        <v>41682.730000000003</v>
      </c>
      <c r="AD659" s="8"/>
      <c r="AE659" s="65"/>
      <c r="AF659" s="65"/>
      <c r="AG659" s="65"/>
      <c r="AH659" s="65"/>
      <c r="AI659" s="3"/>
      <c r="AJ659" s="3"/>
      <c r="AK659" s="3"/>
      <c r="AL659" s="3"/>
      <c r="AM659" s="3"/>
      <c r="AN659" s="3"/>
      <c r="AO659" s="5"/>
      <c r="AP659" s="36"/>
      <c r="AQ659" s="5"/>
      <c r="AR659" s="3"/>
      <c r="AS659" s="9"/>
      <c r="AT659" s="9"/>
      <c r="AU659" s="6"/>
      <c r="AV659" s="6"/>
      <c r="AW659" s="7"/>
      <c r="AX659" s="7"/>
      <c r="AY659" s="6"/>
      <c r="AZ659" s="7"/>
      <c r="BA659" s="7"/>
      <c r="BB659" s="7"/>
      <c r="BC659" s="7"/>
      <c r="BD659" s="9"/>
    </row>
    <row r="660" spans="1:56" ht="48" customHeight="1" x14ac:dyDescent="0.25">
      <c r="A660" s="164"/>
      <c r="B660" s="157"/>
      <c r="C660" s="32"/>
      <c r="D660" s="32"/>
      <c r="E660" s="32"/>
      <c r="F660" s="32"/>
      <c r="G660" s="32"/>
      <c r="H660" s="32"/>
      <c r="I660" s="32"/>
      <c r="J660" s="32"/>
      <c r="K660" s="64"/>
      <c r="L660" s="65"/>
      <c r="M660" s="32"/>
      <c r="N660" s="64"/>
      <c r="O660" s="64"/>
      <c r="P660" s="32"/>
      <c r="Q660" s="32"/>
      <c r="R660" s="32"/>
      <c r="S660" s="65"/>
      <c r="T660" s="32"/>
      <c r="U660" s="5" t="s">
        <v>819</v>
      </c>
      <c r="V660" s="10">
        <v>42221</v>
      </c>
      <c r="W660" s="11">
        <v>11630</v>
      </c>
      <c r="X660" s="5" t="s">
        <v>1317</v>
      </c>
      <c r="Y660" s="38">
        <v>42222</v>
      </c>
      <c r="Z660" s="38">
        <v>42311</v>
      </c>
      <c r="AA660" s="1"/>
      <c r="AB660" s="1"/>
      <c r="AC660" s="8"/>
      <c r="AD660" s="8"/>
      <c r="AE660" s="65"/>
      <c r="AF660" s="65"/>
      <c r="AG660" s="65"/>
      <c r="AH660" s="65"/>
      <c r="AI660" s="3"/>
      <c r="AJ660" s="3"/>
      <c r="AK660" s="3"/>
      <c r="AL660" s="3"/>
      <c r="AM660" s="3"/>
      <c r="AN660" s="3"/>
      <c r="AO660" s="5"/>
      <c r="AP660" s="36"/>
      <c r="AQ660" s="5"/>
      <c r="AR660" s="3"/>
      <c r="AS660" s="9"/>
      <c r="AT660" s="9"/>
      <c r="AU660" s="6"/>
      <c r="AV660" s="6"/>
      <c r="AW660" s="7"/>
      <c r="AX660" s="7"/>
      <c r="AY660" s="6"/>
      <c r="AZ660" s="7"/>
      <c r="BA660" s="7"/>
      <c r="BB660" s="7"/>
      <c r="BC660" s="7"/>
      <c r="BD660" s="9"/>
    </row>
    <row r="661" spans="1:56" ht="48" customHeight="1" x14ac:dyDescent="0.25">
      <c r="A661" s="164"/>
      <c r="B661" s="157"/>
      <c r="C661" s="32"/>
      <c r="D661" s="32"/>
      <c r="E661" s="32"/>
      <c r="F661" s="32"/>
      <c r="G661" s="32"/>
      <c r="H661" s="32"/>
      <c r="I661" s="32"/>
      <c r="J661" s="32"/>
      <c r="K661" s="64"/>
      <c r="L661" s="65"/>
      <c r="M661" s="32"/>
      <c r="N661" s="64"/>
      <c r="O661" s="64"/>
      <c r="P661" s="32"/>
      <c r="Q661" s="32"/>
      <c r="R661" s="32"/>
      <c r="S661" s="65"/>
      <c r="T661" s="32"/>
      <c r="U661" s="5" t="s">
        <v>878</v>
      </c>
      <c r="V661" s="10">
        <v>42311</v>
      </c>
      <c r="W661" s="11">
        <v>11691</v>
      </c>
      <c r="X661" s="5" t="s">
        <v>1317</v>
      </c>
      <c r="Y661" s="38">
        <v>42312</v>
      </c>
      <c r="Z661" s="38">
        <v>42401</v>
      </c>
      <c r="AA661" s="1"/>
      <c r="AB661" s="1"/>
      <c r="AC661" s="8"/>
      <c r="AD661" s="8"/>
      <c r="AE661" s="65"/>
      <c r="AF661" s="65"/>
      <c r="AG661" s="65"/>
      <c r="AH661" s="65"/>
      <c r="AI661" s="3"/>
      <c r="AJ661" s="3"/>
      <c r="AK661" s="3"/>
      <c r="AL661" s="3"/>
      <c r="AM661" s="3"/>
      <c r="AN661" s="3"/>
      <c r="AO661" s="5"/>
      <c r="AP661" s="36"/>
      <c r="AQ661" s="5"/>
      <c r="AR661" s="3"/>
      <c r="AS661" s="9"/>
      <c r="AT661" s="9"/>
      <c r="AU661" s="6"/>
      <c r="AV661" s="6"/>
      <c r="AW661" s="7"/>
      <c r="AX661" s="7"/>
      <c r="AY661" s="6"/>
      <c r="AZ661" s="7"/>
      <c r="BA661" s="7"/>
      <c r="BB661" s="7"/>
      <c r="BC661" s="7"/>
      <c r="BD661" s="9"/>
    </row>
    <row r="662" spans="1:56" ht="48" customHeight="1" x14ac:dyDescent="0.25">
      <c r="A662" s="164"/>
      <c r="B662" s="157"/>
      <c r="C662" s="32"/>
      <c r="D662" s="32"/>
      <c r="E662" s="32"/>
      <c r="F662" s="32"/>
      <c r="G662" s="32"/>
      <c r="H662" s="32"/>
      <c r="I662" s="32"/>
      <c r="J662" s="32"/>
      <c r="K662" s="64"/>
      <c r="L662" s="65"/>
      <c r="M662" s="32"/>
      <c r="N662" s="64"/>
      <c r="O662" s="64"/>
      <c r="P662" s="32"/>
      <c r="Q662" s="32"/>
      <c r="R662" s="32"/>
      <c r="S662" s="65"/>
      <c r="T662" s="32"/>
      <c r="U662" s="5" t="s">
        <v>1071</v>
      </c>
      <c r="V662" s="10">
        <v>42402</v>
      </c>
      <c r="W662" s="11">
        <v>11758</v>
      </c>
      <c r="X662" s="5" t="s">
        <v>1187</v>
      </c>
      <c r="Y662" s="38">
        <v>42402</v>
      </c>
      <c r="Z662" s="38">
        <v>42491</v>
      </c>
      <c r="AA662" s="1"/>
      <c r="AB662" s="1"/>
      <c r="AC662" s="8"/>
      <c r="AD662" s="8"/>
      <c r="AE662" s="65"/>
      <c r="AF662" s="65"/>
      <c r="AG662" s="65"/>
      <c r="AH662" s="65"/>
      <c r="AI662" s="3"/>
      <c r="AJ662" s="3"/>
      <c r="AK662" s="3"/>
      <c r="AL662" s="3"/>
      <c r="AM662" s="3"/>
      <c r="AN662" s="3"/>
      <c r="AO662" s="5"/>
      <c r="AP662" s="36"/>
      <c r="AQ662" s="5"/>
      <c r="AR662" s="3"/>
      <c r="AS662" s="9"/>
      <c r="AT662" s="9"/>
      <c r="AU662" s="6"/>
      <c r="AV662" s="6"/>
      <c r="AW662" s="7"/>
      <c r="AX662" s="7"/>
      <c r="AY662" s="6"/>
      <c r="AZ662" s="7"/>
      <c r="BA662" s="7"/>
      <c r="BB662" s="7"/>
      <c r="BC662" s="7"/>
      <c r="BD662" s="9"/>
    </row>
    <row r="663" spans="1:56" ht="48" customHeight="1" x14ac:dyDescent="0.25">
      <c r="A663" s="164"/>
      <c r="B663" s="157"/>
      <c r="C663" s="32"/>
      <c r="D663" s="32"/>
      <c r="E663" s="32"/>
      <c r="F663" s="32"/>
      <c r="G663" s="32"/>
      <c r="H663" s="32"/>
      <c r="I663" s="32"/>
      <c r="J663" s="32"/>
      <c r="K663" s="64"/>
      <c r="L663" s="65"/>
      <c r="M663" s="32"/>
      <c r="N663" s="64"/>
      <c r="O663" s="64"/>
      <c r="P663" s="32"/>
      <c r="Q663" s="32"/>
      <c r="R663" s="32"/>
      <c r="S663" s="65"/>
      <c r="T663" s="32"/>
      <c r="U663" s="5" t="s">
        <v>1697</v>
      </c>
      <c r="V663" s="10">
        <v>42487</v>
      </c>
      <c r="W663" s="11">
        <v>11856</v>
      </c>
      <c r="X663" s="5" t="s">
        <v>1187</v>
      </c>
      <c r="Y663" s="38">
        <v>42492</v>
      </c>
      <c r="Z663" s="38">
        <v>42581</v>
      </c>
      <c r="AA663" s="1"/>
      <c r="AB663" s="1"/>
      <c r="AC663" s="8"/>
      <c r="AD663" s="8"/>
      <c r="AE663" s="65"/>
      <c r="AF663" s="65"/>
      <c r="AG663" s="65"/>
      <c r="AH663" s="65"/>
      <c r="AI663" s="3"/>
      <c r="AJ663" s="3"/>
      <c r="AK663" s="3"/>
      <c r="AL663" s="3"/>
      <c r="AM663" s="3"/>
      <c r="AN663" s="3"/>
      <c r="AO663" s="5"/>
      <c r="AP663" s="36"/>
      <c r="AQ663" s="5"/>
      <c r="AR663" s="3"/>
      <c r="AS663" s="9"/>
      <c r="AT663" s="9"/>
      <c r="AU663" s="6"/>
      <c r="AV663" s="6"/>
      <c r="AW663" s="7"/>
      <c r="AX663" s="7"/>
      <c r="AY663" s="6"/>
      <c r="AZ663" s="7"/>
      <c r="BA663" s="7"/>
      <c r="BB663" s="7"/>
      <c r="BC663" s="7"/>
      <c r="BD663" s="9"/>
    </row>
    <row r="664" spans="1:56" ht="48" customHeight="1" x14ac:dyDescent="0.25">
      <c r="A664" s="164"/>
      <c r="B664" s="157"/>
      <c r="C664" s="32"/>
      <c r="D664" s="32"/>
      <c r="E664" s="32"/>
      <c r="F664" s="32"/>
      <c r="G664" s="32"/>
      <c r="H664" s="32"/>
      <c r="I664" s="32"/>
      <c r="J664" s="32"/>
      <c r="K664" s="64"/>
      <c r="L664" s="65"/>
      <c r="M664" s="32"/>
      <c r="N664" s="64"/>
      <c r="O664" s="64"/>
      <c r="P664" s="32"/>
      <c r="Q664" s="32"/>
      <c r="R664" s="32"/>
      <c r="S664" s="65"/>
      <c r="T664" s="32"/>
      <c r="U664" s="5" t="s">
        <v>1735</v>
      </c>
      <c r="V664" s="10">
        <v>42580</v>
      </c>
      <c r="W664" s="11"/>
      <c r="X664" s="5" t="s">
        <v>1184</v>
      </c>
      <c r="Y664" s="38">
        <v>42582</v>
      </c>
      <c r="Z664" s="38">
        <v>42671</v>
      </c>
      <c r="AA664" s="1"/>
      <c r="AB664" s="1"/>
      <c r="AC664" s="8"/>
      <c r="AD664" s="8"/>
      <c r="AE664" s="65"/>
      <c r="AF664" s="65"/>
      <c r="AG664" s="65"/>
      <c r="AH664" s="65"/>
      <c r="AI664" s="3"/>
      <c r="AJ664" s="3"/>
      <c r="AK664" s="3"/>
      <c r="AL664" s="3"/>
      <c r="AM664" s="3"/>
      <c r="AN664" s="3"/>
      <c r="AO664" s="5"/>
      <c r="AP664" s="36"/>
      <c r="AQ664" s="5"/>
      <c r="AR664" s="3"/>
      <c r="AS664" s="9"/>
      <c r="AT664" s="9"/>
      <c r="AU664" s="6"/>
      <c r="AV664" s="6"/>
      <c r="AW664" s="7"/>
      <c r="AX664" s="7"/>
      <c r="AY664" s="6"/>
      <c r="AZ664" s="7"/>
      <c r="BA664" s="7"/>
      <c r="BB664" s="7"/>
      <c r="BC664" s="7"/>
      <c r="BD664" s="9"/>
    </row>
    <row r="665" spans="1:56" ht="68.25" customHeight="1" x14ac:dyDescent="0.25">
      <c r="A665" s="164" t="s">
        <v>2035</v>
      </c>
      <c r="B665" s="157" t="s">
        <v>221</v>
      </c>
      <c r="C665" s="32" t="s">
        <v>600</v>
      </c>
      <c r="D665" s="32" t="s">
        <v>470</v>
      </c>
      <c r="E665" s="32"/>
      <c r="F665" s="32" t="s">
        <v>222</v>
      </c>
      <c r="G665" s="32"/>
      <c r="H665" s="63" t="s">
        <v>223</v>
      </c>
      <c r="I665" s="32" t="s">
        <v>211</v>
      </c>
      <c r="J665" s="32" t="s">
        <v>481</v>
      </c>
      <c r="K665" s="64">
        <v>41932</v>
      </c>
      <c r="L665" s="65">
        <v>42807.6</v>
      </c>
      <c r="M665" s="32">
        <v>11424</v>
      </c>
      <c r="N665" s="64">
        <v>41933</v>
      </c>
      <c r="O665" s="64">
        <v>42112</v>
      </c>
      <c r="P665" s="32">
        <v>1</v>
      </c>
      <c r="Q665" s="32"/>
      <c r="R665" s="32"/>
      <c r="S665" s="65"/>
      <c r="T665" s="32">
        <v>33903900</v>
      </c>
      <c r="U665" s="5"/>
      <c r="V665" s="10"/>
      <c r="W665" s="11"/>
      <c r="X665" s="9"/>
      <c r="Y665" s="38">
        <v>41933</v>
      </c>
      <c r="Z665" s="38">
        <v>42112</v>
      </c>
      <c r="AA665" s="1">
        <v>0</v>
      </c>
      <c r="AB665" s="1">
        <v>0</v>
      </c>
      <c r="AC665" s="8"/>
      <c r="AD665" s="8"/>
      <c r="AE665" s="65">
        <f t="shared" ref="AE665:AE685" si="92">L665-AD665+AC665</f>
        <v>42807.6</v>
      </c>
      <c r="AF665" s="65">
        <v>16939.34</v>
      </c>
      <c r="AG665" s="65">
        <v>0</v>
      </c>
      <c r="AH665" s="65">
        <f t="shared" ref="AH665:AH685" si="93">AF665+AG665</f>
        <v>16939.34</v>
      </c>
      <c r="AI665" s="3"/>
      <c r="AJ665" s="3"/>
      <c r="AK665" s="3"/>
      <c r="AL665" s="3"/>
      <c r="AM665" s="3" t="s">
        <v>473</v>
      </c>
      <c r="AN665" s="3" t="s">
        <v>474</v>
      </c>
      <c r="AO665" s="5">
        <v>11417</v>
      </c>
      <c r="AP665" s="36"/>
      <c r="AQ665" s="5">
        <v>11417</v>
      </c>
      <c r="AR665" s="3"/>
      <c r="AS665" s="9" t="s">
        <v>614</v>
      </c>
      <c r="AT665" s="9" t="s">
        <v>615</v>
      </c>
      <c r="AU665" s="6">
        <v>41933</v>
      </c>
      <c r="AV665" s="6">
        <v>42112</v>
      </c>
      <c r="AW665" s="7"/>
      <c r="AX665" s="7"/>
      <c r="AY665" s="6">
        <v>41933</v>
      </c>
      <c r="AZ665" s="7"/>
      <c r="BA665" s="7" t="s">
        <v>388</v>
      </c>
      <c r="BB665" s="7"/>
      <c r="BC665" s="7"/>
      <c r="BD665" s="9"/>
    </row>
    <row r="666" spans="1:56" ht="43.5" customHeight="1" x14ac:dyDescent="0.25">
      <c r="A666" s="164"/>
      <c r="B666" s="157"/>
      <c r="C666" s="32"/>
      <c r="D666" s="32"/>
      <c r="E666" s="32"/>
      <c r="F666" s="32"/>
      <c r="G666" s="32"/>
      <c r="H666" s="63"/>
      <c r="I666" s="32"/>
      <c r="J666" s="32"/>
      <c r="K666" s="64"/>
      <c r="L666" s="65"/>
      <c r="M666" s="32"/>
      <c r="N666" s="64"/>
      <c r="O666" s="64"/>
      <c r="P666" s="32"/>
      <c r="Q666" s="32"/>
      <c r="R666" s="32"/>
      <c r="S666" s="65"/>
      <c r="T666" s="32"/>
      <c r="U666" s="5" t="s">
        <v>693</v>
      </c>
      <c r="V666" s="10">
        <v>42111</v>
      </c>
      <c r="W666" s="11">
        <v>11565</v>
      </c>
      <c r="X666" s="45" t="s">
        <v>1304</v>
      </c>
      <c r="Y666" s="38">
        <v>42113</v>
      </c>
      <c r="Z666" s="38">
        <v>42292</v>
      </c>
      <c r="AA666" s="1"/>
      <c r="AB666" s="1"/>
      <c r="AC666" s="8"/>
      <c r="AD666" s="8"/>
      <c r="AE666" s="65"/>
      <c r="AF666" s="65"/>
      <c r="AG666" s="65"/>
      <c r="AH666" s="65"/>
      <c r="AI666" s="3"/>
      <c r="AJ666" s="3"/>
      <c r="AK666" s="3"/>
      <c r="AL666" s="3"/>
      <c r="AM666" s="3"/>
      <c r="AN666" s="3"/>
      <c r="AO666" s="5"/>
      <c r="AP666" s="36"/>
      <c r="AQ666" s="5"/>
      <c r="AR666" s="3"/>
      <c r="AS666" s="9"/>
      <c r="AT666" s="9"/>
      <c r="AU666" s="6">
        <v>42113</v>
      </c>
      <c r="AV666" s="6">
        <v>42292</v>
      </c>
      <c r="AW666" s="7"/>
      <c r="AX666" s="7"/>
      <c r="AY666" s="6"/>
      <c r="AZ666" s="7"/>
      <c r="BA666" s="7"/>
      <c r="BB666" s="7"/>
      <c r="BC666" s="7"/>
      <c r="BD666" s="9"/>
    </row>
    <row r="667" spans="1:56" ht="43.5" customHeight="1" x14ac:dyDescent="0.25">
      <c r="A667" s="164"/>
      <c r="B667" s="157"/>
      <c r="C667" s="32"/>
      <c r="D667" s="32"/>
      <c r="E667" s="32"/>
      <c r="F667" s="32"/>
      <c r="G667" s="32"/>
      <c r="H667" s="63"/>
      <c r="I667" s="32"/>
      <c r="J667" s="32"/>
      <c r="K667" s="64"/>
      <c r="L667" s="65"/>
      <c r="M667" s="32"/>
      <c r="N667" s="64"/>
      <c r="O667" s="64"/>
      <c r="P667" s="32"/>
      <c r="Q667" s="32"/>
      <c r="R667" s="32"/>
      <c r="S667" s="65"/>
      <c r="T667" s="32"/>
      <c r="U667" s="5" t="s">
        <v>897</v>
      </c>
      <c r="V667" s="10">
        <v>42293</v>
      </c>
      <c r="W667" s="11">
        <v>11681</v>
      </c>
      <c r="X667" s="45" t="s">
        <v>1304</v>
      </c>
      <c r="Y667" s="38">
        <v>42293</v>
      </c>
      <c r="Z667" s="38">
        <v>42472</v>
      </c>
      <c r="AA667" s="1"/>
      <c r="AB667" s="1"/>
      <c r="AC667" s="8"/>
      <c r="AD667" s="8"/>
      <c r="AE667" s="65"/>
      <c r="AF667" s="65"/>
      <c r="AG667" s="65"/>
      <c r="AH667" s="65"/>
      <c r="AI667" s="3"/>
      <c r="AJ667" s="3"/>
      <c r="AK667" s="3"/>
      <c r="AL667" s="3"/>
      <c r="AM667" s="3"/>
      <c r="AN667" s="3"/>
      <c r="AO667" s="5"/>
      <c r="AP667" s="36"/>
      <c r="AQ667" s="5"/>
      <c r="AR667" s="3"/>
      <c r="AS667" s="9"/>
      <c r="AT667" s="9"/>
      <c r="AU667" s="6">
        <v>42293</v>
      </c>
      <c r="AV667" s="6">
        <v>42472</v>
      </c>
      <c r="AW667" s="7"/>
      <c r="AX667" s="7"/>
      <c r="AY667" s="6"/>
      <c r="AZ667" s="7"/>
      <c r="BA667" s="7"/>
      <c r="BB667" s="7"/>
      <c r="BC667" s="7"/>
      <c r="BD667" s="9"/>
    </row>
    <row r="668" spans="1:56" ht="43.5" customHeight="1" x14ac:dyDescent="0.25">
      <c r="A668" s="164"/>
      <c r="B668" s="157"/>
      <c r="C668" s="32"/>
      <c r="D668" s="32"/>
      <c r="E668" s="32"/>
      <c r="F668" s="32"/>
      <c r="G668" s="32"/>
      <c r="H668" s="63"/>
      <c r="I668" s="32"/>
      <c r="J668" s="32"/>
      <c r="K668" s="64"/>
      <c r="L668" s="65"/>
      <c r="M668" s="32"/>
      <c r="N668" s="64"/>
      <c r="O668" s="64"/>
      <c r="P668" s="32"/>
      <c r="Q668" s="32"/>
      <c r="R668" s="32"/>
      <c r="S668" s="65"/>
      <c r="T668" s="32"/>
      <c r="U668" s="5" t="s">
        <v>1395</v>
      </c>
      <c r="V668" s="10">
        <v>42471</v>
      </c>
      <c r="W668" s="11" t="s">
        <v>1391</v>
      </c>
      <c r="X668" s="45" t="s">
        <v>1304</v>
      </c>
      <c r="Y668" s="38">
        <v>42473</v>
      </c>
      <c r="Z668" s="38">
        <v>42652</v>
      </c>
      <c r="AA668" s="1"/>
      <c r="AB668" s="1"/>
      <c r="AC668" s="8"/>
      <c r="AD668" s="8"/>
      <c r="AE668" s="65"/>
      <c r="AF668" s="65"/>
      <c r="AG668" s="65"/>
      <c r="AH668" s="65"/>
      <c r="AI668" s="3"/>
      <c r="AJ668" s="3"/>
      <c r="AK668" s="3"/>
      <c r="AL668" s="3"/>
      <c r="AM668" s="3"/>
      <c r="AN668" s="3"/>
      <c r="AO668" s="5"/>
      <c r="AP668" s="36"/>
      <c r="AQ668" s="5"/>
      <c r="AR668" s="3"/>
      <c r="AS668" s="9"/>
      <c r="AT668" s="9"/>
      <c r="AU668" s="6">
        <v>42473</v>
      </c>
      <c r="AV668" s="6">
        <v>42652</v>
      </c>
      <c r="AW668" s="7"/>
      <c r="AX668" s="7"/>
      <c r="AY668" s="6"/>
      <c r="AZ668" s="7"/>
      <c r="BA668" s="7"/>
      <c r="BB668" s="7"/>
      <c r="BC668" s="7"/>
      <c r="BD668" s="9"/>
    </row>
    <row r="669" spans="1:56" ht="46.5" customHeight="1" x14ac:dyDescent="0.25">
      <c r="A669" s="165" t="s">
        <v>2036</v>
      </c>
      <c r="B669" s="158" t="s">
        <v>602</v>
      </c>
      <c r="C669" s="5" t="s">
        <v>601</v>
      </c>
      <c r="D669" s="5" t="s">
        <v>470</v>
      </c>
      <c r="E669" s="5"/>
      <c r="F669" s="4" t="s">
        <v>525</v>
      </c>
      <c r="G669" s="5"/>
      <c r="H669" s="34" t="s">
        <v>527</v>
      </c>
      <c r="I669" s="5" t="s">
        <v>155</v>
      </c>
      <c r="J669" s="5" t="s">
        <v>477</v>
      </c>
      <c r="K669" s="10">
        <v>42039</v>
      </c>
      <c r="L669" s="8">
        <v>7800</v>
      </c>
      <c r="M669" s="5" t="s">
        <v>636</v>
      </c>
      <c r="N669" s="10">
        <v>42039</v>
      </c>
      <c r="O669" s="10">
        <v>42403</v>
      </c>
      <c r="P669" s="5" t="s">
        <v>513</v>
      </c>
      <c r="Q669" s="5"/>
      <c r="R669" s="5"/>
      <c r="S669" s="8"/>
      <c r="T669" s="5" t="s">
        <v>517</v>
      </c>
      <c r="U669" s="9"/>
      <c r="V669" s="10"/>
      <c r="W669" s="11"/>
      <c r="X669" s="9"/>
      <c r="Y669" s="10"/>
      <c r="Z669" s="10"/>
      <c r="AA669" s="1">
        <v>0</v>
      </c>
      <c r="AB669" s="1">
        <v>0</v>
      </c>
      <c r="AC669" s="8"/>
      <c r="AD669" s="8"/>
      <c r="AE669" s="2">
        <f t="shared" si="92"/>
        <v>7800</v>
      </c>
      <c r="AF669" s="8">
        <v>0</v>
      </c>
      <c r="AG669" s="8">
        <v>0</v>
      </c>
      <c r="AH669" s="2">
        <f t="shared" si="93"/>
        <v>0</v>
      </c>
      <c r="AI669" s="3"/>
      <c r="AJ669" s="3"/>
      <c r="AK669" s="3"/>
      <c r="AL669" s="3"/>
      <c r="AM669" s="3" t="s">
        <v>473</v>
      </c>
      <c r="AN669" s="3" t="s">
        <v>474</v>
      </c>
      <c r="AO669" s="5"/>
      <c r="AP669" s="36"/>
      <c r="AQ669" s="5"/>
      <c r="AR669" s="3"/>
      <c r="AS669" s="9" t="s">
        <v>614</v>
      </c>
      <c r="AT669" s="9" t="s">
        <v>615</v>
      </c>
      <c r="AU669" s="6">
        <v>42039</v>
      </c>
      <c r="AV669" s="6">
        <v>42403</v>
      </c>
      <c r="AW669" s="7"/>
      <c r="AX669" s="7"/>
      <c r="AY669" s="6">
        <v>42039</v>
      </c>
      <c r="AZ669" s="7"/>
      <c r="BA669" s="7" t="s">
        <v>388</v>
      </c>
      <c r="BB669" s="7"/>
      <c r="BC669" s="7"/>
      <c r="BD669" s="9"/>
    </row>
    <row r="670" spans="1:56" ht="33" customHeight="1" x14ac:dyDescent="0.25">
      <c r="A670" s="165" t="s">
        <v>2037</v>
      </c>
      <c r="B670" s="158"/>
      <c r="C670" s="5"/>
      <c r="D670" s="5" t="s">
        <v>1847</v>
      </c>
      <c r="E670" s="5"/>
      <c r="F670" s="4"/>
      <c r="G670" s="5"/>
      <c r="H670" s="34"/>
      <c r="I670" s="5"/>
      <c r="J670" s="5"/>
      <c r="K670" s="10"/>
      <c r="L670" s="8">
        <f t="shared" ref="L670:AF670" si="94">SUM(L612:L669)</f>
        <v>39926204.020000003</v>
      </c>
      <c r="M670" s="8">
        <f t="shared" si="94"/>
        <v>56870</v>
      </c>
      <c r="N670" s="38">
        <f t="shared" si="94"/>
        <v>291097</v>
      </c>
      <c r="O670" s="38">
        <f t="shared" si="94"/>
        <v>295656</v>
      </c>
      <c r="P670" s="8"/>
      <c r="Q670" s="8">
        <f t="shared" si="94"/>
        <v>0</v>
      </c>
      <c r="R670" s="8">
        <f t="shared" si="94"/>
        <v>0</v>
      </c>
      <c r="S670" s="8">
        <f t="shared" si="94"/>
        <v>8186909.3300000001</v>
      </c>
      <c r="T670" s="8">
        <f t="shared" si="94"/>
        <v>292333300</v>
      </c>
      <c r="U670" s="8">
        <f t="shared" si="94"/>
        <v>0</v>
      </c>
      <c r="V670" s="38">
        <f t="shared" si="94"/>
        <v>2055127</v>
      </c>
      <c r="W670" s="11">
        <f t="shared" si="94"/>
        <v>513485</v>
      </c>
      <c r="X670" s="8">
        <f t="shared" si="94"/>
        <v>0</v>
      </c>
      <c r="Y670" s="38">
        <f t="shared" si="94"/>
        <v>1680626</v>
      </c>
      <c r="Z670" s="38">
        <f t="shared" si="94"/>
        <v>1686132</v>
      </c>
      <c r="AA670" s="8">
        <v>0</v>
      </c>
      <c r="AB670" s="8">
        <v>0</v>
      </c>
      <c r="AC670" s="8">
        <f t="shared" si="94"/>
        <v>1930045.49</v>
      </c>
      <c r="AD670" s="8">
        <f t="shared" si="94"/>
        <v>1106154.46</v>
      </c>
      <c r="AE670" s="8">
        <f t="shared" si="94"/>
        <v>40317308.170000002</v>
      </c>
      <c r="AF670" s="8">
        <f t="shared" si="94"/>
        <v>13315476.359999999</v>
      </c>
      <c r="AG670" s="8">
        <f>SUM(AG612:AG669)</f>
        <v>1017850.75</v>
      </c>
      <c r="AH670" s="8">
        <f t="shared" ref="AH670" si="95">SUM(AH612:AH669)</f>
        <v>14333327.109999999</v>
      </c>
      <c r="AI670" s="3"/>
      <c r="AJ670" s="3"/>
      <c r="AK670" s="3"/>
      <c r="AL670" s="3"/>
      <c r="AM670" s="3"/>
      <c r="AN670" s="3"/>
      <c r="AO670" s="5"/>
      <c r="AP670" s="36"/>
      <c r="AQ670" s="5"/>
      <c r="AR670" s="3"/>
      <c r="AS670" s="9"/>
      <c r="AT670" s="9"/>
      <c r="AU670" s="6"/>
      <c r="AV670" s="6"/>
      <c r="AW670" s="7"/>
      <c r="AX670" s="7"/>
      <c r="AY670" s="6"/>
      <c r="AZ670" s="7"/>
      <c r="BA670" s="7"/>
      <c r="BB670" s="7"/>
      <c r="BC670" s="7"/>
      <c r="BD670" s="9"/>
    </row>
    <row r="671" spans="1:56" ht="33" customHeight="1" x14ac:dyDescent="0.25">
      <c r="A671" s="165" t="s">
        <v>2038</v>
      </c>
      <c r="B671" s="158"/>
      <c r="C671" s="5"/>
      <c r="D671" s="5" t="s">
        <v>485</v>
      </c>
      <c r="E671" s="5"/>
      <c r="F671" s="4" t="s">
        <v>1210</v>
      </c>
      <c r="G671" s="5"/>
      <c r="H671" s="34"/>
      <c r="I671" s="5" t="s">
        <v>1217</v>
      </c>
      <c r="J671" s="5" t="s">
        <v>1225</v>
      </c>
      <c r="K671" s="10"/>
      <c r="L671" s="8">
        <v>13390.26</v>
      </c>
      <c r="M671" s="5"/>
      <c r="N671" s="10"/>
      <c r="O671" s="10"/>
      <c r="P671" s="5" t="s">
        <v>513</v>
      </c>
      <c r="Q671" s="5"/>
      <c r="R671" s="5"/>
      <c r="S671" s="8"/>
      <c r="T671" s="5">
        <v>44905100</v>
      </c>
      <c r="U671" s="40"/>
      <c r="V671" s="10"/>
      <c r="W671" s="11"/>
      <c r="X671" s="9"/>
      <c r="Y671" s="10"/>
      <c r="Z671" s="10"/>
      <c r="AA671" s="1">
        <v>0</v>
      </c>
      <c r="AB671" s="1">
        <v>0</v>
      </c>
      <c r="AC671" s="8"/>
      <c r="AD671" s="8"/>
      <c r="AE671" s="2">
        <f t="shared" si="92"/>
        <v>13390.26</v>
      </c>
      <c r="AF671" s="8"/>
      <c r="AG671" s="8">
        <v>13390.26</v>
      </c>
      <c r="AH671" s="2">
        <f t="shared" si="93"/>
        <v>13390.26</v>
      </c>
      <c r="AI671" s="3"/>
      <c r="AJ671" s="3"/>
      <c r="AK671" s="3"/>
      <c r="AL671" s="3"/>
      <c r="AM671" s="3" t="s">
        <v>478</v>
      </c>
      <c r="AN671" s="3" t="s">
        <v>474</v>
      </c>
      <c r="AO671" s="5"/>
      <c r="AP671" s="9"/>
      <c r="AQ671" s="5"/>
      <c r="AR671" s="9"/>
      <c r="AS671" s="9"/>
      <c r="AT671" s="9"/>
      <c r="AU671" s="6"/>
      <c r="AV671" s="6"/>
      <c r="AW671" s="7"/>
      <c r="AX671" s="7"/>
      <c r="AY671" s="6"/>
      <c r="AZ671" s="7" t="s">
        <v>388</v>
      </c>
      <c r="BA671" s="7"/>
      <c r="BB671" s="7"/>
      <c r="BC671" s="7"/>
      <c r="BD671" s="9"/>
    </row>
    <row r="672" spans="1:56" ht="35.25" customHeight="1" x14ac:dyDescent="0.25">
      <c r="A672" s="165" t="s">
        <v>2039</v>
      </c>
      <c r="B672" s="158"/>
      <c r="C672" s="5"/>
      <c r="D672" s="5" t="s">
        <v>485</v>
      </c>
      <c r="E672" s="5"/>
      <c r="F672" s="4" t="s">
        <v>1211</v>
      </c>
      <c r="G672" s="5"/>
      <c r="H672" s="34"/>
      <c r="I672" s="5" t="s">
        <v>1218</v>
      </c>
      <c r="J672" s="5" t="s">
        <v>1226</v>
      </c>
      <c r="K672" s="10"/>
      <c r="L672" s="8">
        <v>11770.1</v>
      </c>
      <c r="M672" s="5"/>
      <c r="N672" s="10"/>
      <c r="O672" s="10"/>
      <c r="P672" s="5" t="s">
        <v>513</v>
      </c>
      <c r="Q672" s="5"/>
      <c r="R672" s="5"/>
      <c r="S672" s="8"/>
      <c r="T672" s="5">
        <v>33909200</v>
      </c>
      <c r="U672" s="5"/>
      <c r="V672" s="10"/>
      <c r="W672" s="11"/>
      <c r="X672" s="9"/>
      <c r="Y672" s="38"/>
      <c r="Z672" s="38"/>
      <c r="AA672" s="1">
        <v>0</v>
      </c>
      <c r="AB672" s="1">
        <v>0</v>
      </c>
      <c r="AC672" s="8"/>
      <c r="AD672" s="8"/>
      <c r="AE672" s="2">
        <f t="shared" si="92"/>
        <v>11770.1</v>
      </c>
      <c r="AF672" s="8"/>
      <c r="AG672" s="8">
        <v>11770.1</v>
      </c>
      <c r="AH672" s="2">
        <f t="shared" si="93"/>
        <v>11770.1</v>
      </c>
      <c r="AI672" s="3"/>
      <c r="AJ672" s="3"/>
      <c r="AK672" s="3"/>
      <c r="AL672" s="3"/>
      <c r="AM672" s="3" t="s">
        <v>478</v>
      </c>
      <c r="AN672" s="3" t="s">
        <v>474</v>
      </c>
      <c r="AO672" s="5"/>
      <c r="AP672" s="9"/>
      <c r="AQ672" s="5"/>
      <c r="AR672" s="9"/>
      <c r="AS672" s="9"/>
      <c r="AT672" s="9"/>
      <c r="AU672" s="6"/>
      <c r="AV672" s="6"/>
      <c r="AW672" s="7"/>
      <c r="AX672" s="7"/>
      <c r="AY672" s="6"/>
      <c r="AZ672" s="7" t="s">
        <v>388</v>
      </c>
      <c r="BA672" s="7"/>
      <c r="BB672" s="7"/>
      <c r="BC672" s="7"/>
      <c r="BD672" s="9"/>
    </row>
    <row r="673" spans="1:56" ht="33" customHeight="1" x14ac:dyDescent="0.25">
      <c r="A673" s="165" t="s">
        <v>2040</v>
      </c>
      <c r="B673" s="158"/>
      <c r="C673" s="5"/>
      <c r="D673" s="5" t="s">
        <v>485</v>
      </c>
      <c r="E673" s="5"/>
      <c r="F673" s="4" t="s">
        <v>1212</v>
      </c>
      <c r="G673" s="5"/>
      <c r="H673" s="34"/>
      <c r="I673" s="5" t="s">
        <v>1219</v>
      </c>
      <c r="J673" s="5" t="s">
        <v>1438</v>
      </c>
      <c r="K673" s="10"/>
      <c r="L673" s="8">
        <v>14032.28</v>
      </c>
      <c r="M673" s="5"/>
      <c r="N673" s="10"/>
      <c r="O673" s="10"/>
      <c r="P673" s="5" t="s">
        <v>513</v>
      </c>
      <c r="Q673" s="5"/>
      <c r="R673" s="5"/>
      <c r="S673" s="8"/>
      <c r="T673" s="5">
        <v>33903900</v>
      </c>
      <c r="U673" s="40"/>
      <c r="V673" s="10"/>
      <c r="W673" s="11"/>
      <c r="X673" s="9"/>
      <c r="Y673" s="10"/>
      <c r="Z673" s="10"/>
      <c r="AA673" s="1">
        <v>0</v>
      </c>
      <c r="AB673" s="1">
        <v>0</v>
      </c>
      <c r="AC673" s="8"/>
      <c r="AD673" s="8"/>
      <c r="AE673" s="2">
        <f t="shared" si="92"/>
        <v>14032.28</v>
      </c>
      <c r="AF673" s="8"/>
      <c r="AG673" s="8">
        <v>14032.28</v>
      </c>
      <c r="AH673" s="2">
        <f t="shared" si="93"/>
        <v>14032.28</v>
      </c>
      <c r="AI673" s="3"/>
      <c r="AJ673" s="3"/>
      <c r="AK673" s="3"/>
      <c r="AL673" s="3"/>
      <c r="AM673" s="3" t="s">
        <v>478</v>
      </c>
      <c r="AN673" s="3" t="s">
        <v>474</v>
      </c>
      <c r="AO673" s="5"/>
      <c r="AP673" s="9"/>
      <c r="AQ673" s="5"/>
      <c r="AR673" s="9"/>
      <c r="AS673" s="9"/>
      <c r="AT673" s="9"/>
      <c r="AU673" s="6"/>
      <c r="AV673" s="6"/>
      <c r="AW673" s="7"/>
      <c r="AX673" s="7"/>
      <c r="AY673" s="6"/>
      <c r="AZ673" s="7" t="s">
        <v>388</v>
      </c>
      <c r="BA673" s="7"/>
      <c r="BB673" s="7"/>
      <c r="BC673" s="7"/>
      <c r="BD673" s="9"/>
    </row>
    <row r="674" spans="1:56" ht="35.25" customHeight="1" x14ac:dyDescent="0.25">
      <c r="A674" s="165" t="s">
        <v>2041</v>
      </c>
      <c r="B674" s="158"/>
      <c r="C674" s="5"/>
      <c r="D674" s="5" t="s">
        <v>485</v>
      </c>
      <c r="E674" s="5"/>
      <c r="F674" s="4" t="s">
        <v>1213</v>
      </c>
      <c r="G674" s="5"/>
      <c r="H674" s="34"/>
      <c r="I674" s="5" t="s">
        <v>1220</v>
      </c>
      <c r="J674" s="5" t="s">
        <v>1439</v>
      </c>
      <c r="K674" s="10"/>
      <c r="L674" s="8">
        <v>14538.29</v>
      </c>
      <c r="M674" s="5"/>
      <c r="N674" s="10"/>
      <c r="O674" s="10"/>
      <c r="P674" s="5" t="s">
        <v>513</v>
      </c>
      <c r="Q674" s="5"/>
      <c r="R674" s="5"/>
      <c r="S674" s="8"/>
      <c r="T674" s="5">
        <v>44905100</v>
      </c>
      <c r="U674" s="5"/>
      <c r="V674" s="10"/>
      <c r="W674" s="11"/>
      <c r="X674" s="9"/>
      <c r="Y674" s="38"/>
      <c r="Z674" s="38"/>
      <c r="AA674" s="1">
        <v>0</v>
      </c>
      <c r="AB674" s="1">
        <v>0</v>
      </c>
      <c r="AC674" s="8"/>
      <c r="AD674" s="8"/>
      <c r="AE674" s="2">
        <f t="shared" si="92"/>
        <v>14538.29</v>
      </c>
      <c r="AF674" s="8"/>
      <c r="AG674" s="8">
        <v>14538.29</v>
      </c>
      <c r="AH674" s="2">
        <f t="shared" si="93"/>
        <v>14538.29</v>
      </c>
      <c r="AI674" s="3"/>
      <c r="AJ674" s="3"/>
      <c r="AK674" s="3"/>
      <c r="AL674" s="3"/>
      <c r="AM674" s="3" t="s">
        <v>478</v>
      </c>
      <c r="AN674" s="3" t="s">
        <v>474</v>
      </c>
      <c r="AO674" s="5"/>
      <c r="AP674" s="9"/>
      <c r="AQ674" s="5"/>
      <c r="AR674" s="9"/>
      <c r="AS674" s="9"/>
      <c r="AT674" s="9"/>
      <c r="AU674" s="6"/>
      <c r="AV674" s="6"/>
      <c r="AW674" s="7"/>
      <c r="AX674" s="7"/>
      <c r="AY674" s="6"/>
      <c r="AZ674" s="7" t="s">
        <v>388</v>
      </c>
      <c r="BA674" s="7"/>
      <c r="BB674" s="7"/>
      <c r="BC674" s="7"/>
      <c r="BD674" s="9"/>
    </row>
    <row r="675" spans="1:56" ht="33" customHeight="1" x14ac:dyDescent="0.25">
      <c r="A675" s="165" t="s">
        <v>2042</v>
      </c>
      <c r="B675" s="158"/>
      <c r="C675" s="5"/>
      <c r="D675" s="5" t="s">
        <v>485</v>
      </c>
      <c r="E675" s="5"/>
      <c r="F675" s="4" t="s">
        <v>1214</v>
      </c>
      <c r="G675" s="5"/>
      <c r="H675" s="34"/>
      <c r="I675" s="5" t="s">
        <v>1221</v>
      </c>
      <c r="J675" s="5" t="s">
        <v>1224</v>
      </c>
      <c r="K675" s="10"/>
      <c r="L675" s="8">
        <v>14949.3</v>
      </c>
      <c r="M675" s="5"/>
      <c r="N675" s="10"/>
      <c r="O675" s="10"/>
      <c r="P675" s="5" t="s">
        <v>513</v>
      </c>
      <c r="Q675" s="5"/>
      <c r="R675" s="5"/>
      <c r="S675" s="8"/>
      <c r="T675" s="5">
        <v>33903900</v>
      </c>
      <c r="U675" s="40"/>
      <c r="V675" s="10"/>
      <c r="W675" s="11"/>
      <c r="X675" s="9"/>
      <c r="Y675" s="10"/>
      <c r="Z675" s="10"/>
      <c r="AA675" s="1">
        <v>0</v>
      </c>
      <c r="AB675" s="1">
        <v>0</v>
      </c>
      <c r="AC675" s="8"/>
      <c r="AD675" s="8"/>
      <c r="AE675" s="2">
        <f t="shared" si="92"/>
        <v>14949.3</v>
      </c>
      <c r="AF675" s="8"/>
      <c r="AG675" s="8">
        <v>14949.3</v>
      </c>
      <c r="AH675" s="2">
        <f t="shared" si="93"/>
        <v>14949.3</v>
      </c>
      <c r="AI675" s="3"/>
      <c r="AJ675" s="3"/>
      <c r="AK675" s="3"/>
      <c r="AL675" s="3"/>
      <c r="AM675" s="3" t="s">
        <v>478</v>
      </c>
      <c r="AN675" s="3" t="s">
        <v>474</v>
      </c>
      <c r="AO675" s="5"/>
      <c r="AP675" s="9"/>
      <c r="AQ675" s="5"/>
      <c r="AR675" s="9"/>
      <c r="AS675" s="9"/>
      <c r="AT675" s="9"/>
      <c r="AU675" s="6"/>
      <c r="AV675" s="6"/>
      <c r="AW675" s="7"/>
      <c r="AX675" s="7"/>
      <c r="AY675" s="6"/>
      <c r="AZ675" s="7" t="s">
        <v>388</v>
      </c>
      <c r="BA675" s="7"/>
      <c r="BB675" s="7"/>
      <c r="BC675" s="7"/>
      <c r="BD675" s="9"/>
    </row>
    <row r="676" spans="1:56" ht="35.25" customHeight="1" x14ac:dyDescent="0.25">
      <c r="A676" s="165" t="s">
        <v>2043</v>
      </c>
      <c r="B676" s="158"/>
      <c r="C676" s="5"/>
      <c r="D676" s="5" t="s">
        <v>485</v>
      </c>
      <c r="E676" s="5"/>
      <c r="F676" s="4" t="s">
        <v>1215</v>
      </c>
      <c r="G676" s="5"/>
      <c r="H676" s="34"/>
      <c r="I676" s="5" t="s">
        <v>1222</v>
      </c>
      <c r="J676" s="5" t="s">
        <v>1440</v>
      </c>
      <c r="K676" s="10"/>
      <c r="L676" s="8">
        <v>450</v>
      </c>
      <c r="M676" s="5"/>
      <c r="N676" s="10"/>
      <c r="O676" s="10"/>
      <c r="P676" s="5" t="s">
        <v>513</v>
      </c>
      <c r="Q676" s="5"/>
      <c r="R676" s="5"/>
      <c r="S676" s="8"/>
      <c r="T676" s="5">
        <v>33903900</v>
      </c>
      <c r="U676" s="5"/>
      <c r="V676" s="10"/>
      <c r="W676" s="11"/>
      <c r="X676" s="9"/>
      <c r="Y676" s="38"/>
      <c r="Z676" s="38"/>
      <c r="AA676" s="1">
        <v>0</v>
      </c>
      <c r="AB676" s="1">
        <v>0</v>
      </c>
      <c r="AC676" s="8"/>
      <c r="AD676" s="8"/>
      <c r="AE676" s="2">
        <f t="shared" si="92"/>
        <v>450</v>
      </c>
      <c r="AF676" s="8"/>
      <c r="AG676" s="8">
        <v>450</v>
      </c>
      <c r="AH676" s="2">
        <f t="shared" si="93"/>
        <v>450</v>
      </c>
      <c r="AI676" s="3"/>
      <c r="AJ676" s="3"/>
      <c r="AK676" s="3"/>
      <c r="AL676" s="3"/>
      <c r="AM676" s="3" t="s">
        <v>478</v>
      </c>
      <c r="AN676" s="3" t="s">
        <v>474</v>
      </c>
      <c r="AO676" s="5"/>
      <c r="AP676" s="9"/>
      <c r="AQ676" s="5"/>
      <c r="AR676" s="9"/>
      <c r="AS676" s="9"/>
      <c r="AT676" s="9"/>
      <c r="AU676" s="6"/>
      <c r="AV676" s="6"/>
      <c r="AW676" s="7"/>
      <c r="AX676" s="7"/>
      <c r="AY676" s="6"/>
      <c r="AZ676" s="7" t="s">
        <v>388</v>
      </c>
      <c r="BA676" s="7"/>
      <c r="BB676" s="7"/>
      <c r="BC676" s="7"/>
      <c r="BD676" s="9"/>
    </row>
    <row r="677" spans="1:56" ht="33" customHeight="1" x14ac:dyDescent="0.25">
      <c r="A677" s="165" t="s">
        <v>2044</v>
      </c>
      <c r="B677" s="158"/>
      <c r="C677" s="5"/>
      <c r="D677" s="5" t="s">
        <v>485</v>
      </c>
      <c r="E677" s="5"/>
      <c r="F677" s="4" t="s">
        <v>1216</v>
      </c>
      <c r="G677" s="5"/>
      <c r="H677" s="34"/>
      <c r="I677" s="5" t="s">
        <v>1223</v>
      </c>
      <c r="J677" s="5" t="s">
        <v>1441</v>
      </c>
      <c r="K677" s="10"/>
      <c r="L677" s="8">
        <v>14907.57</v>
      </c>
      <c r="M677" s="5"/>
      <c r="N677" s="10"/>
      <c r="O677" s="10"/>
      <c r="P677" s="5" t="s">
        <v>513</v>
      </c>
      <c r="Q677" s="5"/>
      <c r="R677" s="5"/>
      <c r="S677" s="8"/>
      <c r="T677" s="5">
        <v>33903900</v>
      </c>
      <c r="U677" s="40"/>
      <c r="V677" s="10"/>
      <c r="W677" s="11"/>
      <c r="X677" s="9"/>
      <c r="Y677" s="10"/>
      <c r="Z677" s="10"/>
      <c r="AA677" s="1">
        <v>0</v>
      </c>
      <c r="AB677" s="1">
        <v>0</v>
      </c>
      <c r="AC677" s="8"/>
      <c r="AD677" s="8"/>
      <c r="AE677" s="2">
        <f t="shared" si="92"/>
        <v>14907.57</v>
      </c>
      <c r="AF677" s="8"/>
      <c r="AG677" s="8">
        <v>14907.57</v>
      </c>
      <c r="AH677" s="2">
        <f t="shared" si="93"/>
        <v>14907.57</v>
      </c>
      <c r="AI677" s="3"/>
      <c r="AJ677" s="3"/>
      <c r="AK677" s="3"/>
      <c r="AL677" s="3"/>
      <c r="AM677" s="3" t="s">
        <v>478</v>
      </c>
      <c r="AN677" s="3" t="s">
        <v>474</v>
      </c>
      <c r="AO677" s="5"/>
      <c r="AP677" s="9"/>
      <c r="AQ677" s="5"/>
      <c r="AR677" s="9"/>
      <c r="AS677" s="9"/>
      <c r="AT677" s="9"/>
      <c r="AU677" s="6"/>
      <c r="AV677" s="6"/>
      <c r="AW677" s="7"/>
      <c r="AX677" s="7"/>
      <c r="AY677" s="6"/>
      <c r="AZ677" s="7" t="s">
        <v>388</v>
      </c>
      <c r="BA677" s="7"/>
      <c r="BB677" s="7"/>
      <c r="BC677" s="7"/>
      <c r="BD677" s="9"/>
    </row>
    <row r="678" spans="1:56" ht="33" customHeight="1" x14ac:dyDescent="0.25">
      <c r="A678" s="165" t="s">
        <v>2045</v>
      </c>
      <c r="B678" s="158"/>
      <c r="C678" s="5"/>
      <c r="D678" s="5" t="s">
        <v>485</v>
      </c>
      <c r="E678" s="5"/>
      <c r="F678" s="4" t="s">
        <v>1421</v>
      </c>
      <c r="G678" s="5"/>
      <c r="H678" s="34"/>
      <c r="I678" s="5" t="s">
        <v>1422</v>
      </c>
      <c r="J678" s="5" t="s">
        <v>1442</v>
      </c>
      <c r="K678" s="10"/>
      <c r="L678" s="8">
        <v>4490</v>
      </c>
      <c r="M678" s="5"/>
      <c r="N678" s="10"/>
      <c r="O678" s="10"/>
      <c r="P678" s="5" t="s">
        <v>513</v>
      </c>
      <c r="Q678" s="5"/>
      <c r="R678" s="5"/>
      <c r="S678" s="8"/>
      <c r="T678" s="5">
        <v>33903000</v>
      </c>
      <c r="U678" s="40"/>
      <c r="V678" s="10"/>
      <c r="W678" s="11"/>
      <c r="X678" s="9"/>
      <c r="Y678" s="10"/>
      <c r="Z678" s="10"/>
      <c r="AA678" s="1">
        <v>0</v>
      </c>
      <c r="AB678" s="1">
        <v>0</v>
      </c>
      <c r="AC678" s="8"/>
      <c r="AD678" s="8"/>
      <c r="AE678" s="2">
        <f t="shared" si="92"/>
        <v>4490</v>
      </c>
      <c r="AF678" s="8"/>
      <c r="AG678" s="8">
        <v>4490</v>
      </c>
      <c r="AH678" s="2">
        <f t="shared" si="93"/>
        <v>4490</v>
      </c>
      <c r="AI678" s="3"/>
      <c r="AJ678" s="3"/>
      <c r="AK678" s="3"/>
      <c r="AL678" s="3"/>
      <c r="AM678" s="3" t="s">
        <v>478</v>
      </c>
      <c r="AN678" s="3" t="s">
        <v>474</v>
      </c>
      <c r="AO678" s="5"/>
      <c r="AP678" s="9"/>
      <c r="AQ678" s="5"/>
      <c r="AR678" s="9"/>
      <c r="AS678" s="9"/>
      <c r="AT678" s="9"/>
      <c r="AU678" s="6"/>
      <c r="AV678" s="6"/>
      <c r="AW678" s="7"/>
      <c r="AX678" s="7"/>
      <c r="AY678" s="6"/>
      <c r="AZ678" s="7" t="s">
        <v>388</v>
      </c>
      <c r="BA678" s="7"/>
      <c r="BB678" s="7"/>
      <c r="BC678" s="7"/>
      <c r="BD678" s="9"/>
    </row>
    <row r="679" spans="1:56" ht="35.25" customHeight="1" x14ac:dyDescent="0.25">
      <c r="A679" s="165" t="s">
        <v>2046</v>
      </c>
      <c r="B679" s="158"/>
      <c r="C679" s="5"/>
      <c r="D679" s="5" t="s">
        <v>485</v>
      </c>
      <c r="E679" s="5"/>
      <c r="F679" s="4" t="s">
        <v>1423</v>
      </c>
      <c r="G679" s="5"/>
      <c r="H679" s="34"/>
      <c r="I679" s="5" t="s">
        <v>650</v>
      </c>
      <c r="J679" s="5" t="s">
        <v>651</v>
      </c>
      <c r="K679" s="10"/>
      <c r="L679" s="8">
        <v>4761.18</v>
      </c>
      <c r="M679" s="5"/>
      <c r="N679" s="10"/>
      <c r="O679" s="10"/>
      <c r="P679" s="5" t="s">
        <v>513</v>
      </c>
      <c r="Q679" s="5"/>
      <c r="R679" s="5"/>
      <c r="S679" s="8"/>
      <c r="T679" s="5">
        <v>44905100</v>
      </c>
      <c r="U679" s="5"/>
      <c r="V679" s="10"/>
      <c r="W679" s="11"/>
      <c r="X679" s="9"/>
      <c r="Y679" s="38"/>
      <c r="Z679" s="38"/>
      <c r="AA679" s="1">
        <v>0</v>
      </c>
      <c r="AB679" s="1">
        <v>0</v>
      </c>
      <c r="AC679" s="8"/>
      <c r="AD679" s="8"/>
      <c r="AE679" s="2">
        <f t="shared" si="92"/>
        <v>4761.18</v>
      </c>
      <c r="AF679" s="8"/>
      <c r="AG679" s="8">
        <v>4761.18</v>
      </c>
      <c r="AH679" s="2">
        <f t="shared" si="93"/>
        <v>4761.18</v>
      </c>
      <c r="AI679" s="3"/>
      <c r="AJ679" s="3"/>
      <c r="AK679" s="3"/>
      <c r="AL679" s="3"/>
      <c r="AM679" s="3" t="s">
        <v>478</v>
      </c>
      <c r="AN679" s="3" t="s">
        <v>474</v>
      </c>
      <c r="AO679" s="5"/>
      <c r="AP679" s="9"/>
      <c r="AQ679" s="5"/>
      <c r="AR679" s="9"/>
      <c r="AS679" s="9"/>
      <c r="AT679" s="9"/>
      <c r="AU679" s="6"/>
      <c r="AV679" s="6"/>
      <c r="AW679" s="7"/>
      <c r="AX679" s="7"/>
      <c r="AY679" s="6"/>
      <c r="AZ679" s="7" t="s">
        <v>388</v>
      </c>
      <c r="BA679" s="7"/>
      <c r="BB679" s="7"/>
      <c r="BC679" s="7"/>
      <c r="BD679" s="9"/>
    </row>
    <row r="680" spans="1:56" ht="33" customHeight="1" x14ac:dyDescent="0.25">
      <c r="A680" s="165" t="s">
        <v>2047</v>
      </c>
      <c r="B680" s="158"/>
      <c r="C680" s="5"/>
      <c r="D680" s="5" t="s">
        <v>485</v>
      </c>
      <c r="E680" s="5"/>
      <c r="F680" s="4" t="s">
        <v>1478</v>
      </c>
      <c r="G680" s="5"/>
      <c r="H680" s="34"/>
      <c r="I680" s="5" t="s">
        <v>1481</v>
      </c>
      <c r="J680" s="5" t="s">
        <v>1224</v>
      </c>
      <c r="K680" s="10"/>
      <c r="L680" s="8">
        <v>7654.13</v>
      </c>
      <c r="M680" s="5"/>
      <c r="N680" s="10"/>
      <c r="O680" s="10"/>
      <c r="P680" s="5" t="s">
        <v>513</v>
      </c>
      <c r="Q680" s="5"/>
      <c r="R680" s="5"/>
      <c r="S680" s="8"/>
      <c r="T680" s="5">
        <v>44905100</v>
      </c>
      <c r="U680" s="40"/>
      <c r="V680" s="10"/>
      <c r="W680" s="11"/>
      <c r="X680" s="9"/>
      <c r="Y680" s="10"/>
      <c r="Z680" s="10"/>
      <c r="AA680" s="1">
        <v>0</v>
      </c>
      <c r="AB680" s="1">
        <v>0</v>
      </c>
      <c r="AC680" s="8"/>
      <c r="AD680" s="8"/>
      <c r="AE680" s="2">
        <f t="shared" ref="AE680:AE683" si="96">L680-AD680+AC680</f>
        <v>7654.13</v>
      </c>
      <c r="AF680" s="8"/>
      <c r="AG680" s="8">
        <v>7654.13</v>
      </c>
      <c r="AH680" s="2">
        <f t="shared" ref="AH680:AH682" si="97">AF680+AG680</f>
        <v>7654.13</v>
      </c>
      <c r="AI680" s="3"/>
      <c r="AJ680" s="3"/>
      <c r="AK680" s="3"/>
      <c r="AL680" s="3"/>
      <c r="AM680" s="3" t="s">
        <v>478</v>
      </c>
      <c r="AN680" s="3" t="s">
        <v>474</v>
      </c>
      <c r="AO680" s="5"/>
      <c r="AP680" s="9"/>
      <c r="AQ680" s="5"/>
      <c r="AR680" s="9"/>
      <c r="AS680" s="9"/>
      <c r="AT680" s="9"/>
      <c r="AU680" s="6"/>
      <c r="AV680" s="6"/>
      <c r="AW680" s="7"/>
      <c r="AX680" s="7"/>
      <c r="AY680" s="6"/>
      <c r="AZ680" s="7" t="s">
        <v>388</v>
      </c>
      <c r="BA680" s="7"/>
      <c r="BB680" s="7"/>
      <c r="BC680" s="7"/>
      <c r="BD680" s="9"/>
    </row>
    <row r="681" spans="1:56" ht="35.25" customHeight="1" x14ac:dyDescent="0.25">
      <c r="A681" s="165" t="s">
        <v>2048</v>
      </c>
      <c r="B681" s="158"/>
      <c r="C681" s="5"/>
      <c r="D681" s="5" t="s">
        <v>485</v>
      </c>
      <c r="E681" s="5"/>
      <c r="F681" s="4" t="s">
        <v>1479</v>
      </c>
      <c r="G681" s="5"/>
      <c r="H681" s="34"/>
      <c r="I681" s="5" t="s">
        <v>158</v>
      </c>
      <c r="J681" s="5" t="s">
        <v>392</v>
      </c>
      <c r="K681" s="10"/>
      <c r="L681" s="8">
        <v>14689.77</v>
      </c>
      <c r="M681" s="5"/>
      <c r="N681" s="10"/>
      <c r="O681" s="10"/>
      <c r="P681" s="5" t="s">
        <v>513</v>
      </c>
      <c r="Q681" s="5"/>
      <c r="R681" s="5"/>
      <c r="S681" s="8"/>
      <c r="T681" s="5">
        <v>33903900</v>
      </c>
      <c r="U681" s="5"/>
      <c r="V681" s="10"/>
      <c r="W681" s="11"/>
      <c r="X681" s="9"/>
      <c r="Y681" s="38"/>
      <c r="Z681" s="38"/>
      <c r="AA681" s="1">
        <v>0</v>
      </c>
      <c r="AB681" s="1">
        <v>0</v>
      </c>
      <c r="AC681" s="8"/>
      <c r="AD681" s="8"/>
      <c r="AE681" s="2">
        <f t="shared" si="96"/>
        <v>14689.77</v>
      </c>
      <c r="AF681" s="8"/>
      <c r="AG681" s="8">
        <v>14689.77</v>
      </c>
      <c r="AH681" s="2">
        <f t="shared" si="97"/>
        <v>14689.77</v>
      </c>
      <c r="AI681" s="3"/>
      <c r="AJ681" s="3"/>
      <c r="AK681" s="3"/>
      <c r="AL681" s="3"/>
      <c r="AM681" s="3" t="s">
        <v>478</v>
      </c>
      <c r="AN681" s="3" t="s">
        <v>474</v>
      </c>
      <c r="AO681" s="5"/>
      <c r="AP681" s="9"/>
      <c r="AQ681" s="5"/>
      <c r="AR681" s="9"/>
      <c r="AS681" s="9"/>
      <c r="AT681" s="9"/>
      <c r="AU681" s="6"/>
      <c r="AV681" s="6"/>
      <c r="AW681" s="7"/>
      <c r="AX681" s="7"/>
      <c r="AY681" s="6"/>
      <c r="AZ681" s="7" t="s">
        <v>388</v>
      </c>
      <c r="BA681" s="7"/>
      <c r="BB681" s="7"/>
      <c r="BC681" s="7"/>
      <c r="BD681" s="9"/>
    </row>
    <row r="682" spans="1:56" ht="33" customHeight="1" x14ac:dyDescent="0.25">
      <c r="A682" s="165" t="s">
        <v>2049</v>
      </c>
      <c r="B682" s="158"/>
      <c r="C682" s="5"/>
      <c r="D682" s="5" t="s">
        <v>485</v>
      </c>
      <c r="E682" s="5"/>
      <c r="F682" s="4" t="s">
        <v>1480</v>
      </c>
      <c r="G682" s="5"/>
      <c r="H682" s="34"/>
      <c r="I682" s="5" t="s">
        <v>1482</v>
      </c>
      <c r="J682" s="5" t="s">
        <v>1746</v>
      </c>
      <c r="K682" s="10"/>
      <c r="L682" s="8">
        <v>900</v>
      </c>
      <c r="M682" s="5"/>
      <c r="N682" s="10"/>
      <c r="O682" s="10"/>
      <c r="P682" s="5" t="s">
        <v>513</v>
      </c>
      <c r="Q682" s="5"/>
      <c r="R682" s="5"/>
      <c r="S682" s="8"/>
      <c r="T682" s="5">
        <v>33903900</v>
      </c>
      <c r="U682" s="40"/>
      <c r="V682" s="10"/>
      <c r="W682" s="11"/>
      <c r="X682" s="9"/>
      <c r="Y682" s="10"/>
      <c r="Z682" s="10"/>
      <c r="AA682" s="1">
        <v>0</v>
      </c>
      <c r="AB682" s="1">
        <v>0</v>
      </c>
      <c r="AC682" s="8"/>
      <c r="AD682" s="8"/>
      <c r="AE682" s="2">
        <f t="shared" si="96"/>
        <v>900</v>
      </c>
      <c r="AF682" s="8"/>
      <c r="AG682" s="8">
        <v>900</v>
      </c>
      <c r="AH682" s="2">
        <f t="shared" si="97"/>
        <v>900</v>
      </c>
      <c r="AI682" s="3"/>
      <c r="AJ682" s="3"/>
      <c r="AK682" s="3"/>
      <c r="AL682" s="3"/>
      <c r="AM682" s="3" t="s">
        <v>478</v>
      </c>
      <c r="AN682" s="3" t="s">
        <v>474</v>
      </c>
      <c r="AO682" s="5"/>
      <c r="AP682" s="9"/>
      <c r="AQ682" s="5"/>
      <c r="AR682" s="9"/>
      <c r="AS682" s="9"/>
      <c r="AT682" s="9"/>
      <c r="AU682" s="6"/>
      <c r="AV682" s="6"/>
      <c r="AW682" s="7"/>
      <c r="AX682" s="7"/>
      <c r="AY682" s="6"/>
      <c r="AZ682" s="7" t="s">
        <v>388</v>
      </c>
      <c r="BA682" s="7"/>
      <c r="BB682" s="7"/>
      <c r="BC682" s="7"/>
      <c r="BD682" s="9"/>
    </row>
    <row r="683" spans="1:56" ht="35.25" customHeight="1" x14ac:dyDescent="0.25">
      <c r="A683" s="165" t="s">
        <v>2050</v>
      </c>
      <c r="B683" s="158"/>
      <c r="C683" s="5"/>
      <c r="D683" s="5" t="s">
        <v>485</v>
      </c>
      <c r="E683" s="5"/>
      <c r="F683" s="4" t="s">
        <v>1737</v>
      </c>
      <c r="G683" s="5"/>
      <c r="H683" s="34"/>
      <c r="I683" s="5" t="s">
        <v>1742</v>
      </c>
      <c r="J683" s="5" t="s">
        <v>1750</v>
      </c>
      <c r="K683" s="10"/>
      <c r="L683" s="8">
        <v>10273.299999999999</v>
      </c>
      <c r="M683" s="5"/>
      <c r="N683" s="10"/>
      <c r="O683" s="10"/>
      <c r="P683" s="5" t="s">
        <v>513</v>
      </c>
      <c r="Q683" s="5"/>
      <c r="R683" s="5"/>
      <c r="S683" s="8"/>
      <c r="T683" s="5">
        <v>33903900</v>
      </c>
      <c r="U683" s="5"/>
      <c r="V683" s="10"/>
      <c r="W683" s="11"/>
      <c r="X683" s="9"/>
      <c r="Y683" s="38"/>
      <c r="Z683" s="38"/>
      <c r="AA683" s="1">
        <v>0</v>
      </c>
      <c r="AB683" s="1">
        <v>0</v>
      </c>
      <c r="AC683" s="8"/>
      <c r="AD683" s="8"/>
      <c r="AE683" s="2">
        <f t="shared" si="96"/>
        <v>10273.299999999999</v>
      </c>
      <c r="AF683" s="8"/>
      <c r="AG683" s="8">
        <v>10273.299999999999</v>
      </c>
      <c r="AH683" s="2">
        <f t="shared" ref="AH683" si="98">AF683+AG683</f>
        <v>10273.299999999999</v>
      </c>
      <c r="AI683" s="3"/>
      <c r="AJ683" s="3"/>
      <c r="AK683" s="3"/>
      <c r="AL683" s="3"/>
      <c r="AM683" s="3" t="s">
        <v>478</v>
      </c>
      <c r="AN683" s="3" t="s">
        <v>474</v>
      </c>
      <c r="AO683" s="5"/>
      <c r="AP683" s="9"/>
      <c r="AQ683" s="5"/>
      <c r="AR683" s="9"/>
      <c r="AS683" s="9"/>
      <c r="AT683" s="9"/>
      <c r="AU683" s="6"/>
      <c r="AV683" s="6"/>
      <c r="AW683" s="7"/>
      <c r="AX683" s="7"/>
      <c r="AY683" s="6"/>
      <c r="AZ683" s="7" t="s">
        <v>388</v>
      </c>
      <c r="BA683" s="7"/>
      <c r="BB683" s="7"/>
      <c r="BC683" s="7"/>
      <c r="BD683" s="9"/>
    </row>
    <row r="684" spans="1:56" ht="33" customHeight="1" x14ac:dyDescent="0.25">
      <c r="A684" s="165" t="s">
        <v>2051</v>
      </c>
      <c r="B684" s="158"/>
      <c r="C684" s="5"/>
      <c r="D684" s="5" t="s">
        <v>485</v>
      </c>
      <c r="E684" s="5"/>
      <c r="F684" s="4" t="s">
        <v>1738</v>
      </c>
      <c r="G684" s="5"/>
      <c r="H684" s="34"/>
      <c r="I684" s="5" t="s">
        <v>1743</v>
      </c>
      <c r="J684" s="5" t="s">
        <v>1747</v>
      </c>
      <c r="K684" s="10"/>
      <c r="L684" s="8">
        <v>450</v>
      </c>
      <c r="M684" s="5"/>
      <c r="N684" s="10"/>
      <c r="O684" s="10"/>
      <c r="P684" s="5" t="s">
        <v>513</v>
      </c>
      <c r="Q684" s="5"/>
      <c r="R684" s="5"/>
      <c r="S684" s="8"/>
      <c r="T684" s="5">
        <v>33903900</v>
      </c>
      <c r="U684" s="40"/>
      <c r="V684" s="10"/>
      <c r="W684" s="11"/>
      <c r="X684" s="9"/>
      <c r="Y684" s="10"/>
      <c r="Z684" s="10"/>
      <c r="AA684" s="1">
        <v>0</v>
      </c>
      <c r="AB684" s="1">
        <v>0</v>
      </c>
      <c r="AC684" s="8"/>
      <c r="AD684" s="8"/>
      <c r="AE684" s="2">
        <f t="shared" si="92"/>
        <v>450</v>
      </c>
      <c r="AF684" s="8"/>
      <c r="AG684" s="8">
        <v>450</v>
      </c>
      <c r="AH684" s="2">
        <f t="shared" si="93"/>
        <v>450</v>
      </c>
      <c r="AI684" s="3"/>
      <c r="AJ684" s="3"/>
      <c r="AK684" s="3"/>
      <c r="AL684" s="3"/>
      <c r="AM684" s="3" t="s">
        <v>478</v>
      </c>
      <c r="AN684" s="3" t="s">
        <v>474</v>
      </c>
      <c r="AO684" s="5"/>
      <c r="AP684" s="9"/>
      <c r="AQ684" s="5"/>
      <c r="AR684" s="9"/>
      <c r="AS684" s="9"/>
      <c r="AT684" s="9"/>
      <c r="AU684" s="6"/>
      <c r="AV684" s="6"/>
      <c r="AW684" s="7"/>
      <c r="AX684" s="7"/>
      <c r="AY684" s="6"/>
      <c r="AZ684" s="7" t="s">
        <v>388</v>
      </c>
      <c r="BA684" s="7"/>
      <c r="BB684" s="7"/>
      <c r="BC684" s="7"/>
      <c r="BD684" s="9"/>
    </row>
    <row r="685" spans="1:56" ht="35.25" customHeight="1" x14ac:dyDescent="0.25">
      <c r="A685" s="165" t="s">
        <v>2052</v>
      </c>
      <c r="B685" s="158"/>
      <c r="C685" s="5"/>
      <c r="D685" s="5" t="s">
        <v>485</v>
      </c>
      <c r="E685" s="5"/>
      <c r="F685" s="4" t="s">
        <v>1739</v>
      </c>
      <c r="G685" s="5"/>
      <c r="H685" s="34"/>
      <c r="I685" s="5" t="s">
        <v>234</v>
      </c>
      <c r="J685" s="5" t="s">
        <v>423</v>
      </c>
      <c r="K685" s="10"/>
      <c r="L685" s="8">
        <v>14909.22</v>
      </c>
      <c r="M685" s="5"/>
      <c r="N685" s="10"/>
      <c r="O685" s="10"/>
      <c r="P685" s="5" t="s">
        <v>513</v>
      </c>
      <c r="Q685" s="5"/>
      <c r="R685" s="5"/>
      <c r="S685" s="8"/>
      <c r="T685" s="5">
        <v>44905100</v>
      </c>
      <c r="U685" s="5"/>
      <c r="V685" s="10"/>
      <c r="W685" s="11"/>
      <c r="X685" s="9"/>
      <c r="Y685" s="38"/>
      <c r="Z685" s="38"/>
      <c r="AA685" s="1">
        <v>0</v>
      </c>
      <c r="AB685" s="1">
        <v>0</v>
      </c>
      <c r="AC685" s="8"/>
      <c r="AD685" s="8"/>
      <c r="AE685" s="2">
        <f t="shared" si="92"/>
        <v>14909.22</v>
      </c>
      <c r="AF685" s="8"/>
      <c r="AG685" s="8">
        <v>14909.22</v>
      </c>
      <c r="AH685" s="2">
        <f t="shared" si="93"/>
        <v>14909.22</v>
      </c>
      <c r="AI685" s="3"/>
      <c r="AJ685" s="3"/>
      <c r="AK685" s="3"/>
      <c r="AL685" s="3"/>
      <c r="AM685" s="3" t="s">
        <v>478</v>
      </c>
      <c r="AN685" s="3" t="s">
        <v>474</v>
      </c>
      <c r="AO685" s="5"/>
      <c r="AP685" s="9"/>
      <c r="AQ685" s="5"/>
      <c r="AR685" s="9"/>
      <c r="AS685" s="9"/>
      <c r="AT685" s="9"/>
      <c r="AU685" s="6"/>
      <c r="AV685" s="6"/>
      <c r="AW685" s="7"/>
      <c r="AX685" s="7"/>
      <c r="AY685" s="6"/>
      <c r="AZ685" s="7" t="s">
        <v>388</v>
      </c>
      <c r="BA685" s="7"/>
      <c r="BB685" s="7"/>
      <c r="BC685" s="7"/>
      <c r="BD685" s="9"/>
    </row>
    <row r="686" spans="1:56" ht="33" customHeight="1" x14ac:dyDescent="0.25">
      <c r="A686" s="165" t="s">
        <v>2053</v>
      </c>
      <c r="B686" s="158"/>
      <c r="C686" s="5"/>
      <c r="D686" s="5" t="s">
        <v>485</v>
      </c>
      <c r="E686" s="5"/>
      <c r="F686" s="4" t="s">
        <v>1740</v>
      </c>
      <c r="G686" s="5"/>
      <c r="H686" s="34"/>
      <c r="I686" s="5" t="s">
        <v>1744</v>
      </c>
      <c r="J686" s="5" t="s">
        <v>1748</v>
      </c>
      <c r="K686" s="10"/>
      <c r="L686" s="8">
        <v>3000</v>
      </c>
      <c r="M686" s="5"/>
      <c r="N686" s="10"/>
      <c r="O686" s="10"/>
      <c r="P686" s="5" t="s">
        <v>513</v>
      </c>
      <c r="Q686" s="5"/>
      <c r="R686" s="5"/>
      <c r="S686" s="8"/>
      <c r="T686" s="5">
        <v>33903900</v>
      </c>
      <c r="U686" s="40"/>
      <c r="V686" s="10"/>
      <c r="W686" s="11"/>
      <c r="X686" s="9"/>
      <c r="Y686" s="10"/>
      <c r="Z686" s="10"/>
      <c r="AA686" s="1">
        <v>0</v>
      </c>
      <c r="AB686" s="1">
        <v>0</v>
      </c>
      <c r="AC686" s="8"/>
      <c r="AD686" s="8"/>
      <c r="AE686" s="2">
        <f t="shared" ref="AE686:AE689" si="99">L686-AD686+AC686</f>
        <v>3000</v>
      </c>
      <c r="AF686" s="8"/>
      <c r="AG686" s="8">
        <v>3000</v>
      </c>
      <c r="AH686" s="2">
        <f t="shared" ref="AH686:AH689" si="100">AF686+AG686</f>
        <v>3000</v>
      </c>
      <c r="AI686" s="3"/>
      <c r="AJ686" s="3"/>
      <c r="AK686" s="3"/>
      <c r="AL686" s="3"/>
      <c r="AM686" s="3" t="s">
        <v>478</v>
      </c>
      <c r="AN686" s="3" t="s">
        <v>474</v>
      </c>
      <c r="AO686" s="5"/>
      <c r="AP686" s="9"/>
      <c r="AQ686" s="5"/>
      <c r="AR686" s="9"/>
      <c r="AS686" s="9"/>
      <c r="AT686" s="9"/>
      <c r="AU686" s="6"/>
      <c r="AV686" s="6"/>
      <c r="AW686" s="7"/>
      <c r="AX686" s="7"/>
      <c r="AY686" s="6"/>
      <c r="AZ686" s="7" t="s">
        <v>388</v>
      </c>
      <c r="BA686" s="7"/>
      <c r="BB686" s="7"/>
      <c r="BC686" s="7"/>
      <c r="BD686" s="9"/>
    </row>
    <row r="687" spans="1:56" ht="35.25" customHeight="1" x14ac:dyDescent="0.25">
      <c r="A687" s="165" t="s">
        <v>2054</v>
      </c>
      <c r="B687" s="158"/>
      <c r="C687" s="5"/>
      <c r="D687" s="5" t="s">
        <v>485</v>
      </c>
      <c r="E687" s="5"/>
      <c r="F687" s="4" t="s">
        <v>1741</v>
      </c>
      <c r="G687" s="5"/>
      <c r="H687" s="34"/>
      <c r="I687" s="5" t="s">
        <v>1745</v>
      </c>
      <c r="J687" s="5" t="s">
        <v>1749</v>
      </c>
      <c r="K687" s="10"/>
      <c r="L687" s="8">
        <v>1305</v>
      </c>
      <c r="M687" s="5"/>
      <c r="N687" s="10"/>
      <c r="O687" s="10"/>
      <c r="P687" s="5" t="s">
        <v>513</v>
      </c>
      <c r="Q687" s="5"/>
      <c r="R687" s="5"/>
      <c r="S687" s="8"/>
      <c r="T687" s="5">
        <v>33903900</v>
      </c>
      <c r="U687" s="5"/>
      <c r="V687" s="10"/>
      <c r="W687" s="11"/>
      <c r="X687" s="9"/>
      <c r="Y687" s="38"/>
      <c r="Z687" s="38"/>
      <c r="AA687" s="1">
        <v>0</v>
      </c>
      <c r="AB687" s="1">
        <v>0</v>
      </c>
      <c r="AC687" s="8"/>
      <c r="AD687" s="8"/>
      <c r="AE687" s="2">
        <f t="shared" ref="AE687:AE688" si="101">L687-AD687+AC687</f>
        <v>1305</v>
      </c>
      <c r="AF687" s="8"/>
      <c r="AG687" s="8">
        <v>1305</v>
      </c>
      <c r="AH687" s="2">
        <f t="shared" ref="AH687:AH688" si="102">AF687+AG687</f>
        <v>1305</v>
      </c>
      <c r="AI687" s="3"/>
      <c r="AJ687" s="3"/>
      <c r="AK687" s="3"/>
      <c r="AL687" s="3"/>
      <c r="AM687" s="3" t="s">
        <v>478</v>
      </c>
      <c r="AN687" s="3" t="s">
        <v>474</v>
      </c>
      <c r="AO687" s="5"/>
      <c r="AP687" s="9"/>
      <c r="AQ687" s="5"/>
      <c r="AR687" s="9"/>
      <c r="AS687" s="9"/>
      <c r="AT687" s="9"/>
      <c r="AU687" s="6"/>
      <c r="AV687" s="6"/>
      <c r="AW687" s="7"/>
      <c r="AX687" s="7"/>
      <c r="AY687" s="6"/>
      <c r="AZ687" s="7" t="s">
        <v>388</v>
      </c>
      <c r="BA687" s="7"/>
      <c r="BB687" s="7"/>
      <c r="BC687" s="7"/>
      <c r="BD687" s="9"/>
    </row>
    <row r="688" spans="1:56" ht="33" customHeight="1" x14ac:dyDescent="0.25">
      <c r="A688" s="165" t="s">
        <v>2055</v>
      </c>
      <c r="B688" s="158"/>
      <c r="C688" s="5"/>
      <c r="D688" s="5" t="s">
        <v>485</v>
      </c>
      <c r="E688" s="5"/>
      <c r="F688" s="4" t="s">
        <v>1840</v>
      </c>
      <c r="G688" s="5"/>
      <c r="H688" s="34"/>
      <c r="I688" s="5" t="s">
        <v>1841</v>
      </c>
      <c r="J688" s="5"/>
      <c r="K688" s="10"/>
      <c r="L688" s="8">
        <v>14699.97</v>
      </c>
      <c r="M688" s="5"/>
      <c r="N688" s="10"/>
      <c r="O688" s="10"/>
      <c r="P688" s="5" t="s">
        <v>513</v>
      </c>
      <c r="Q688" s="5"/>
      <c r="R688" s="5"/>
      <c r="S688" s="8"/>
      <c r="T688" s="5">
        <v>33903900</v>
      </c>
      <c r="U688" s="40"/>
      <c r="V688" s="10"/>
      <c r="W688" s="11"/>
      <c r="X688" s="9"/>
      <c r="Y688" s="10"/>
      <c r="Z688" s="10"/>
      <c r="AA688" s="1">
        <v>0</v>
      </c>
      <c r="AB688" s="1">
        <v>0</v>
      </c>
      <c r="AC688" s="8"/>
      <c r="AD688" s="8"/>
      <c r="AE688" s="2">
        <f t="shared" si="101"/>
        <v>14699.97</v>
      </c>
      <c r="AF688" s="8"/>
      <c r="AG688" s="8">
        <v>14699.97</v>
      </c>
      <c r="AH688" s="2">
        <f t="shared" si="102"/>
        <v>14699.97</v>
      </c>
      <c r="AI688" s="3"/>
      <c r="AJ688" s="3"/>
      <c r="AK688" s="3"/>
      <c r="AL688" s="3"/>
      <c r="AM688" s="3" t="s">
        <v>478</v>
      </c>
      <c r="AN688" s="3" t="s">
        <v>474</v>
      </c>
      <c r="AO688" s="5"/>
      <c r="AP688" s="9"/>
      <c r="AQ688" s="5"/>
      <c r="AR688" s="9"/>
      <c r="AS688" s="9"/>
      <c r="AT688" s="9"/>
      <c r="AU688" s="6"/>
      <c r="AV688" s="6"/>
      <c r="AW688" s="7"/>
      <c r="AX688" s="7"/>
      <c r="AY688" s="6"/>
      <c r="AZ688" s="7" t="s">
        <v>388</v>
      </c>
      <c r="BA688" s="7"/>
      <c r="BB688" s="7"/>
      <c r="BC688" s="7"/>
      <c r="BD688" s="9"/>
    </row>
    <row r="689" spans="1:56" ht="35.25" customHeight="1" x14ac:dyDescent="0.25">
      <c r="A689" s="165" t="s">
        <v>2056</v>
      </c>
      <c r="B689" s="158"/>
      <c r="C689" s="5"/>
      <c r="D689" s="5" t="s">
        <v>485</v>
      </c>
      <c r="E689" s="5"/>
      <c r="F689" s="4" t="s">
        <v>1842</v>
      </c>
      <c r="G689" s="5"/>
      <c r="H689" s="34"/>
      <c r="I689" s="5" t="s">
        <v>1843</v>
      </c>
      <c r="J689" s="5"/>
      <c r="K689" s="10"/>
      <c r="L689" s="8">
        <v>14575.56</v>
      </c>
      <c r="M689" s="5"/>
      <c r="N689" s="10"/>
      <c r="O689" s="10"/>
      <c r="P689" s="5" t="s">
        <v>513</v>
      </c>
      <c r="Q689" s="5"/>
      <c r="R689" s="5"/>
      <c r="S689" s="8"/>
      <c r="T689" s="5">
        <v>44905100</v>
      </c>
      <c r="U689" s="5"/>
      <c r="V689" s="10"/>
      <c r="W689" s="11"/>
      <c r="X689" s="9"/>
      <c r="Y689" s="38"/>
      <c r="Z689" s="38"/>
      <c r="AA689" s="1">
        <v>0</v>
      </c>
      <c r="AB689" s="1">
        <v>0</v>
      </c>
      <c r="AC689" s="8"/>
      <c r="AD689" s="8"/>
      <c r="AE689" s="2">
        <f t="shared" si="99"/>
        <v>14575.56</v>
      </c>
      <c r="AF689" s="8"/>
      <c r="AG689" s="8">
        <v>14575.56</v>
      </c>
      <c r="AH689" s="2">
        <f t="shared" si="100"/>
        <v>14575.56</v>
      </c>
      <c r="AI689" s="3"/>
      <c r="AJ689" s="3"/>
      <c r="AK689" s="3"/>
      <c r="AL689" s="3"/>
      <c r="AM689" s="3" t="s">
        <v>478</v>
      </c>
      <c r="AN689" s="3" t="s">
        <v>474</v>
      </c>
      <c r="AO689" s="5"/>
      <c r="AP689" s="9"/>
      <c r="AQ689" s="5"/>
      <c r="AR689" s="9"/>
      <c r="AS689" s="9"/>
      <c r="AT689" s="9"/>
      <c r="AU689" s="6"/>
      <c r="AV689" s="6"/>
      <c r="AW689" s="7"/>
      <c r="AX689" s="7"/>
      <c r="AY689" s="6"/>
      <c r="AZ689" s="7" t="s">
        <v>388</v>
      </c>
      <c r="BA689" s="7"/>
      <c r="BB689" s="7"/>
      <c r="BC689" s="7"/>
      <c r="BD689" s="9"/>
    </row>
    <row r="690" spans="1:56" ht="33" customHeight="1" x14ac:dyDescent="0.25">
      <c r="A690" s="165" t="s">
        <v>2057</v>
      </c>
      <c r="B690" s="158"/>
      <c r="C690" s="5"/>
      <c r="D690" s="5" t="s">
        <v>1848</v>
      </c>
      <c r="E690" s="5"/>
      <c r="F690" s="4"/>
      <c r="G690" s="5"/>
      <c r="H690" s="34"/>
      <c r="I690" s="5"/>
      <c r="J690" s="5"/>
      <c r="K690" s="10"/>
      <c r="L690" s="8">
        <f>SUM(L671:L689)</f>
        <v>175745.93</v>
      </c>
      <c r="M690" s="8">
        <f>SUM(M671:M689)</f>
        <v>0</v>
      </c>
      <c r="N690" s="38">
        <f>SUM(N671:N689)</f>
        <v>0</v>
      </c>
      <c r="O690" s="38">
        <f>SUM(O671:O689)</f>
        <v>0</v>
      </c>
      <c r="P690" s="8"/>
      <c r="Q690" s="8">
        <f t="shared" ref="Q690:AH690" si="103">SUM(Q671:Q689)</f>
        <v>0</v>
      </c>
      <c r="R690" s="8">
        <f t="shared" si="103"/>
        <v>0</v>
      </c>
      <c r="S690" s="8">
        <f t="shared" si="103"/>
        <v>0</v>
      </c>
      <c r="T690" s="8">
        <f t="shared" si="103"/>
        <v>710185700</v>
      </c>
      <c r="U690" s="8">
        <f t="shared" si="103"/>
        <v>0</v>
      </c>
      <c r="V690" s="38">
        <f t="shared" si="103"/>
        <v>0</v>
      </c>
      <c r="W690" s="11">
        <f t="shared" si="103"/>
        <v>0</v>
      </c>
      <c r="X690" s="8">
        <f t="shared" si="103"/>
        <v>0</v>
      </c>
      <c r="Y690" s="38">
        <f t="shared" si="103"/>
        <v>0</v>
      </c>
      <c r="Z690" s="38">
        <f t="shared" si="103"/>
        <v>0</v>
      </c>
      <c r="AA690" s="8">
        <f t="shared" si="103"/>
        <v>0</v>
      </c>
      <c r="AB690" s="8">
        <f t="shared" si="103"/>
        <v>0</v>
      </c>
      <c r="AC690" s="8">
        <f t="shared" si="103"/>
        <v>0</v>
      </c>
      <c r="AD690" s="8">
        <f t="shared" si="103"/>
        <v>0</v>
      </c>
      <c r="AE690" s="8">
        <f t="shared" si="103"/>
        <v>175745.93</v>
      </c>
      <c r="AF690" s="8">
        <f t="shared" si="103"/>
        <v>0</v>
      </c>
      <c r="AG690" s="8">
        <f t="shared" si="103"/>
        <v>175745.93</v>
      </c>
      <c r="AH690" s="8">
        <f t="shared" si="103"/>
        <v>175745.93</v>
      </c>
      <c r="AI690" s="3"/>
      <c r="AJ690" s="3"/>
      <c r="AK690" s="3"/>
      <c r="AL690" s="3"/>
      <c r="AM690" s="3"/>
      <c r="AN690" s="3"/>
      <c r="AO690" s="5"/>
      <c r="AP690" s="36"/>
      <c r="AQ690" s="5"/>
      <c r="AR690" s="3"/>
      <c r="AS690" s="9"/>
      <c r="AT690" s="9"/>
      <c r="AU690" s="6"/>
      <c r="AV690" s="6"/>
      <c r="AW690" s="7"/>
      <c r="AX690" s="7"/>
      <c r="AY690" s="6"/>
      <c r="AZ690" s="7"/>
      <c r="BA690" s="7"/>
      <c r="BB690" s="7"/>
      <c r="BC690" s="7"/>
      <c r="BD690" s="9"/>
    </row>
    <row r="691" spans="1:56" ht="43.5" customHeight="1" x14ac:dyDescent="0.25">
      <c r="A691" s="164" t="s">
        <v>2058</v>
      </c>
      <c r="B691" s="157" t="s">
        <v>1077</v>
      </c>
      <c r="C691" s="32" t="s">
        <v>601</v>
      </c>
      <c r="D691" s="32" t="s">
        <v>605</v>
      </c>
      <c r="E691" s="32"/>
      <c r="F691" s="32" t="s">
        <v>1072</v>
      </c>
      <c r="G691" s="32"/>
      <c r="H691" s="63" t="s">
        <v>1131</v>
      </c>
      <c r="I691" s="32" t="s">
        <v>1073</v>
      </c>
      <c r="J691" s="32" t="s">
        <v>471</v>
      </c>
      <c r="K691" s="64">
        <v>42327</v>
      </c>
      <c r="L691" s="65">
        <v>10180205.609999999</v>
      </c>
      <c r="M691" s="32" t="s">
        <v>1132</v>
      </c>
      <c r="N691" s="64">
        <v>42327</v>
      </c>
      <c r="O691" s="64">
        <v>42691</v>
      </c>
      <c r="P691" s="32" t="s">
        <v>513</v>
      </c>
      <c r="Q691" s="32"/>
      <c r="R691" s="32"/>
      <c r="S691" s="65"/>
      <c r="T691" s="32" t="s">
        <v>1074</v>
      </c>
      <c r="U691" s="5"/>
      <c r="V691" s="10"/>
      <c r="W691" s="11"/>
      <c r="X691" s="9"/>
      <c r="Y691" s="38"/>
      <c r="Z691" s="38"/>
      <c r="AA691" s="1">
        <f>AC691/L691</f>
        <v>0.24999789960037949</v>
      </c>
      <c r="AB691" s="1">
        <v>0</v>
      </c>
      <c r="AC691" s="8">
        <f>SUM(AC692)</f>
        <v>2545030.02</v>
      </c>
      <c r="AD691" s="8">
        <f>SUM(AD692)</f>
        <v>0</v>
      </c>
      <c r="AE691" s="65">
        <f t="shared" ref="AE691" si="104">L691-AD691+AC691</f>
        <v>12725235.629999999</v>
      </c>
      <c r="AF691" s="65">
        <v>4104000</v>
      </c>
      <c r="AG691" s="65">
        <v>8621235.6400000006</v>
      </c>
      <c r="AH691" s="65">
        <f t="shared" ref="AH691" si="105">AF691+AG691</f>
        <v>12725235.640000001</v>
      </c>
      <c r="AI691" s="3"/>
      <c r="AJ691" s="3"/>
      <c r="AK691" s="3"/>
      <c r="AL691" s="3"/>
      <c r="AM691" s="3"/>
      <c r="AN691" s="3"/>
      <c r="AO691" s="5"/>
      <c r="AP691" s="9"/>
      <c r="AQ691" s="5"/>
      <c r="AR691" s="9"/>
      <c r="AS691" s="9"/>
      <c r="AT691" s="9"/>
      <c r="AU691" s="10">
        <v>42327</v>
      </c>
      <c r="AV691" s="10">
        <v>42691</v>
      </c>
      <c r="AW691" s="7"/>
      <c r="AX691" s="7"/>
      <c r="AY691" s="6">
        <v>42327</v>
      </c>
      <c r="AZ691" s="7"/>
      <c r="BA691" s="7" t="s">
        <v>388</v>
      </c>
      <c r="BB691" s="7"/>
      <c r="BC691" s="7"/>
      <c r="BD691" s="9"/>
    </row>
    <row r="692" spans="1:56" ht="43.5" customHeight="1" x14ac:dyDescent="0.25">
      <c r="A692" s="164"/>
      <c r="B692" s="157"/>
      <c r="C692" s="32"/>
      <c r="D692" s="32"/>
      <c r="E692" s="32"/>
      <c r="F692" s="32"/>
      <c r="G692" s="32"/>
      <c r="H692" s="63"/>
      <c r="I692" s="32"/>
      <c r="J692" s="32"/>
      <c r="K692" s="64"/>
      <c r="L692" s="65"/>
      <c r="M692" s="32"/>
      <c r="N692" s="64"/>
      <c r="O692" s="64"/>
      <c r="P692" s="32"/>
      <c r="Q692" s="32"/>
      <c r="R692" s="32"/>
      <c r="S692" s="65"/>
      <c r="T692" s="32"/>
      <c r="U692" s="9" t="s">
        <v>1483</v>
      </c>
      <c r="V692" s="10">
        <v>42429</v>
      </c>
      <c r="W692" s="11" t="s">
        <v>1431</v>
      </c>
      <c r="X692" s="9" t="s">
        <v>1204</v>
      </c>
      <c r="Y692" s="38"/>
      <c r="Z692" s="38"/>
      <c r="AA692" s="1"/>
      <c r="AB692" s="1"/>
      <c r="AC692" s="8">
        <v>2545030.02</v>
      </c>
      <c r="AD692" s="8"/>
      <c r="AE692" s="65"/>
      <c r="AF692" s="65"/>
      <c r="AG692" s="65"/>
      <c r="AH692" s="65"/>
      <c r="AI692" s="3"/>
      <c r="AJ692" s="3"/>
      <c r="AK692" s="3"/>
      <c r="AL692" s="3"/>
      <c r="AM692" s="3"/>
      <c r="AN692" s="3"/>
      <c r="AO692" s="5"/>
      <c r="AP692" s="9"/>
      <c r="AQ692" s="5"/>
      <c r="AR692" s="9"/>
      <c r="AS692" s="9"/>
      <c r="AT692" s="9"/>
      <c r="AU692" s="10"/>
      <c r="AV692" s="10"/>
      <c r="AW692" s="7"/>
      <c r="AX692" s="7"/>
      <c r="AY692" s="6"/>
      <c r="AZ692" s="7"/>
      <c r="BA692" s="7"/>
      <c r="BB692" s="7"/>
      <c r="BC692" s="7"/>
      <c r="BD692" s="9"/>
    </row>
    <row r="693" spans="1:56" ht="50.25" customHeight="1" x14ac:dyDescent="0.25">
      <c r="A693" s="165" t="s">
        <v>2059</v>
      </c>
      <c r="B693" s="158" t="s">
        <v>1404</v>
      </c>
      <c r="C693" s="5" t="s">
        <v>601</v>
      </c>
      <c r="D693" s="5" t="s">
        <v>1405</v>
      </c>
      <c r="E693" s="5"/>
      <c r="F693" s="4" t="s">
        <v>1406</v>
      </c>
      <c r="G693" s="5"/>
      <c r="H693" s="34" t="s">
        <v>1407</v>
      </c>
      <c r="I693" s="5" t="s">
        <v>1073</v>
      </c>
      <c r="J693" s="5" t="s">
        <v>471</v>
      </c>
      <c r="K693" s="10">
        <v>42468</v>
      </c>
      <c r="L693" s="8">
        <v>19649999.5</v>
      </c>
      <c r="M693" s="5" t="s">
        <v>1391</v>
      </c>
      <c r="N693" s="10">
        <v>42468</v>
      </c>
      <c r="O693" s="10">
        <v>42832</v>
      </c>
      <c r="P693" s="5" t="s">
        <v>513</v>
      </c>
      <c r="Q693" s="5"/>
      <c r="R693" s="5"/>
      <c r="S693" s="8"/>
      <c r="T693" s="5">
        <v>44905100</v>
      </c>
      <c r="U693" s="5"/>
      <c r="V693" s="10"/>
      <c r="W693" s="11"/>
      <c r="X693" s="9"/>
      <c r="Y693" s="38"/>
      <c r="Z693" s="38"/>
      <c r="AA693" s="1"/>
      <c r="AB693" s="1"/>
      <c r="AC693" s="8"/>
      <c r="AD693" s="8"/>
      <c r="AE693" s="2">
        <f t="shared" ref="AE693" si="106">L693-AD693+AC693</f>
        <v>19649999.5</v>
      </c>
      <c r="AF693" s="8">
        <v>0</v>
      </c>
      <c r="AG693" s="8">
        <v>15314393.91</v>
      </c>
      <c r="AH693" s="2">
        <f t="shared" ref="AH693:AH694" si="107">AF693+AG693</f>
        <v>15314393.91</v>
      </c>
      <c r="AI693" s="3"/>
      <c r="AJ693" s="3"/>
      <c r="AK693" s="3"/>
      <c r="AL693" s="3"/>
      <c r="AM693" s="3"/>
      <c r="AN693" s="36" t="s">
        <v>1408</v>
      </c>
      <c r="AO693" s="5" t="s">
        <v>1135</v>
      </c>
      <c r="AP693" s="10">
        <v>42431</v>
      </c>
      <c r="AQ693" s="5" t="s">
        <v>1135</v>
      </c>
      <c r="AR693" s="10">
        <v>42431</v>
      </c>
      <c r="AS693" s="9"/>
      <c r="AT693" s="9"/>
      <c r="AU693" s="10">
        <v>42468</v>
      </c>
      <c r="AV693" s="6">
        <f t="shared" ref="AV693" si="108">(AU693+AT693+AR693)-1</f>
        <v>84898</v>
      </c>
      <c r="AW693" s="7"/>
      <c r="AX693" s="7"/>
      <c r="AY693" s="6">
        <v>42468</v>
      </c>
      <c r="AZ693" s="7"/>
      <c r="BA693" s="7"/>
      <c r="BB693" s="7"/>
      <c r="BC693" s="7"/>
      <c r="BD693" s="9"/>
    </row>
    <row r="694" spans="1:56" ht="46.5" customHeight="1" x14ac:dyDescent="0.25">
      <c r="A694" s="165" t="s">
        <v>2060</v>
      </c>
      <c r="B694" s="161" t="s">
        <v>1595</v>
      </c>
      <c r="C694" s="5" t="s">
        <v>1004</v>
      </c>
      <c r="D694" s="5" t="s">
        <v>1405</v>
      </c>
      <c r="E694" s="5"/>
      <c r="F694" s="45" t="s">
        <v>1596</v>
      </c>
      <c r="G694" s="5"/>
      <c r="H694" s="34" t="s">
        <v>1525</v>
      </c>
      <c r="I694" s="5" t="s">
        <v>722</v>
      </c>
      <c r="J694" s="40" t="s">
        <v>1179</v>
      </c>
      <c r="K694" s="54">
        <v>42520</v>
      </c>
      <c r="L694" s="68">
        <v>492056.41</v>
      </c>
      <c r="M694" s="5" t="s">
        <v>1597</v>
      </c>
      <c r="N694" s="54">
        <v>42520</v>
      </c>
      <c r="O694" s="10">
        <v>42669</v>
      </c>
      <c r="P694" s="5"/>
      <c r="Q694" s="5"/>
      <c r="R694" s="5"/>
      <c r="S694" s="8"/>
      <c r="T694" s="5"/>
      <c r="U694" s="9"/>
      <c r="V694" s="10"/>
      <c r="W694" s="11"/>
      <c r="X694" s="9"/>
      <c r="Y694" s="10"/>
      <c r="Z694" s="10"/>
      <c r="AA694" s="1"/>
      <c r="AB694" s="1"/>
      <c r="AC694" s="8"/>
      <c r="AD694" s="8"/>
      <c r="AE694" s="2"/>
      <c r="AF694" s="8"/>
      <c r="AG694" s="8">
        <v>0</v>
      </c>
      <c r="AH694" s="2">
        <f t="shared" si="107"/>
        <v>0</v>
      </c>
      <c r="AI694" s="3"/>
      <c r="AJ694" s="3"/>
      <c r="AK694" s="3"/>
      <c r="AL694" s="3"/>
      <c r="AM694" s="3" t="s">
        <v>478</v>
      </c>
      <c r="AN694" s="3" t="s">
        <v>474</v>
      </c>
      <c r="AO694" s="5" t="s">
        <v>1488</v>
      </c>
      <c r="AP694" s="10">
        <v>42514</v>
      </c>
      <c r="AQ694" s="5" t="s">
        <v>1488</v>
      </c>
      <c r="AR694" s="3">
        <v>42514</v>
      </c>
      <c r="AS694" s="9"/>
      <c r="AT694" s="9"/>
      <c r="AU694" s="6">
        <v>42520</v>
      </c>
      <c r="AV694" s="6">
        <v>42639</v>
      </c>
      <c r="AW694" s="7"/>
      <c r="AX694" s="7"/>
      <c r="AY694" s="6">
        <v>42520</v>
      </c>
      <c r="AZ694" s="7"/>
      <c r="BA694" s="7"/>
      <c r="BB694" s="7"/>
      <c r="BC694" s="7"/>
      <c r="BD694" s="9"/>
    </row>
    <row r="695" spans="1:56" ht="32.25" customHeight="1" x14ac:dyDescent="0.25">
      <c r="A695" s="164" t="s">
        <v>2061</v>
      </c>
      <c r="B695" s="157"/>
      <c r="C695" s="32"/>
      <c r="D695" s="32" t="s">
        <v>605</v>
      </c>
      <c r="E695" s="32"/>
      <c r="F695" s="155" t="s">
        <v>160</v>
      </c>
      <c r="G695" s="32"/>
      <c r="H695" s="63"/>
      <c r="I695" s="32" t="s">
        <v>161</v>
      </c>
      <c r="J695" s="32" t="s">
        <v>483</v>
      </c>
      <c r="K695" s="64">
        <v>39542</v>
      </c>
      <c r="L695" s="65">
        <v>6053084.5199999996</v>
      </c>
      <c r="M695" s="32"/>
      <c r="N695" s="64" t="s">
        <v>484</v>
      </c>
      <c r="O695" s="64">
        <v>39542</v>
      </c>
      <c r="P695" s="32">
        <v>19</v>
      </c>
      <c r="Q695" s="32"/>
      <c r="R695" s="32"/>
      <c r="S695" s="65"/>
      <c r="T695" s="32">
        <v>33903900</v>
      </c>
      <c r="U695" s="9"/>
      <c r="V695" s="10"/>
      <c r="W695" s="11"/>
      <c r="X695" s="9"/>
      <c r="Y695" s="10">
        <v>37715</v>
      </c>
      <c r="Z695" s="10">
        <v>39542</v>
      </c>
      <c r="AA695" s="1">
        <v>0</v>
      </c>
      <c r="AB695" s="1">
        <v>0</v>
      </c>
      <c r="AC695" s="8"/>
      <c r="AD695" s="8"/>
      <c r="AE695" s="65">
        <v>7754335.7999999998</v>
      </c>
      <c r="AF695" s="65">
        <v>6053084.5199999996</v>
      </c>
      <c r="AG695" s="65">
        <v>3206642.35</v>
      </c>
      <c r="AH695" s="65">
        <v>8283680.75</v>
      </c>
      <c r="AI695" s="3"/>
      <c r="AJ695" s="3"/>
      <c r="AK695" s="3"/>
      <c r="AL695" s="3"/>
      <c r="AM695" s="3" t="s">
        <v>604</v>
      </c>
      <c r="AN695" s="3" t="s">
        <v>474</v>
      </c>
      <c r="AO695" s="5"/>
      <c r="AP695" s="36"/>
      <c r="AQ695" s="5"/>
      <c r="AR695" s="3"/>
      <c r="AS695" s="9"/>
      <c r="AT695" s="9"/>
      <c r="AU695" s="6"/>
      <c r="AV695" s="6"/>
      <c r="AW695" s="7"/>
      <c r="AX695" s="7"/>
      <c r="AY695" s="6"/>
      <c r="AZ695" s="7"/>
      <c r="BA695" s="7"/>
      <c r="BB695" s="7"/>
      <c r="BC695" s="7"/>
      <c r="BD695" s="9"/>
    </row>
    <row r="696" spans="1:56" ht="32.25" customHeight="1" x14ac:dyDescent="0.25">
      <c r="A696" s="164"/>
      <c r="B696" s="157"/>
      <c r="C696" s="32"/>
      <c r="D696" s="32"/>
      <c r="E696" s="32"/>
      <c r="F696" s="155"/>
      <c r="G696" s="32"/>
      <c r="H696" s="63"/>
      <c r="I696" s="32"/>
      <c r="J696" s="32"/>
      <c r="K696" s="64"/>
      <c r="L696" s="65"/>
      <c r="M696" s="32"/>
      <c r="N696" s="64"/>
      <c r="O696" s="64"/>
      <c r="P696" s="32"/>
      <c r="Q696" s="32"/>
      <c r="R696" s="32"/>
      <c r="S696" s="65"/>
      <c r="T696" s="32"/>
      <c r="U696" s="9" t="s">
        <v>606</v>
      </c>
      <c r="V696" s="10">
        <v>39538</v>
      </c>
      <c r="W696" s="11"/>
      <c r="X696" s="41"/>
      <c r="Y696" s="10">
        <v>39543</v>
      </c>
      <c r="Z696" s="10">
        <v>41369</v>
      </c>
      <c r="AA696" s="1"/>
      <c r="AB696" s="1"/>
      <c r="AC696" s="8"/>
      <c r="AD696" s="8"/>
      <c r="AE696" s="65"/>
      <c r="AF696" s="65"/>
      <c r="AG696" s="65"/>
      <c r="AH696" s="65"/>
      <c r="AI696" s="3"/>
      <c r="AJ696" s="3"/>
      <c r="AK696" s="3"/>
      <c r="AL696" s="3"/>
      <c r="AM696" s="3"/>
      <c r="AN696" s="3"/>
      <c r="AO696" s="5"/>
      <c r="AP696" s="36"/>
      <c r="AQ696" s="5"/>
      <c r="AR696" s="3"/>
      <c r="AS696" s="9"/>
      <c r="AT696" s="9"/>
      <c r="AU696" s="6"/>
      <c r="AV696" s="6"/>
      <c r="AW696" s="7"/>
      <c r="AX696" s="7"/>
      <c r="AY696" s="6"/>
      <c r="AZ696" s="7"/>
      <c r="BA696" s="7"/>
      <c r="BB696" s="7"/>
      <c r="BC696" s="7"/>
      <c r="BD696" s="9"/>
    </row>
    <row r="697" spans="1:56" ht="32.25" customHeight="1" x14ac:dyDescent="0.25">
      <c r="A697" s="164"/>
      <c r="B697" s="157"/>
      <c r="C697" s="32"/>
      <c r="D697" s="32"/>
      <c r="E697" s="32"/>
      <c r="F697" s="155"/>
      <c r="G697" s="32"/>
      <c r="H697" s="63"/>
      <c r="I697" s="32"/>
      <c r="J697" s="32"/>
      <c r="K697" s="64"/>
      <c r="L697" s="65"/>
      <c r="M697" s="32"/>
      <c r="N697" s="64"/>
      <c r="O697" s="64"/>
      <c r="P697" s="32"/>
      <c r="Q697" s="32"/>
      <c r="R697" s="32"/>
      <c r="S697" s="65"/>
      <c r="T697" s="32"/>
      <c r="U697" s="9" t="s">
        <v>607</v>
      </c>
      <c r="V697" s="10">
        <v>41365</v>
      </c>
      <c r="W697" s="11"/>
      <c r="X697" s="41"/>
      <c r="Y697" s="10">
        <v>41370</v>
      </c>
      <c r="Z697" s="10">
        <v>43196</v>
      </c>
      <c r="AA697" s="1"/>
      <c r="AB697" s="1"/>
      <c r="AC697" s="8"/>
      <c r="AD697" s="8"/>
      <c r="AE697" s="65"/>
      <c r="AF697" s="65"/>
      <c r="AG697" s="65"/>
      <c r="AH697" s="65"/>
      <c r="AI697" s="3"/>
      <c r="AJ697" s="3"/>
      <c r="AK697" s="3"/>
      <c r="AL697" s="3"/>
      <c r="AM697" s="3"/>
      <c r="AN697" s="3"/>
      <c r="AO697" s="5"/>
      <c r="AP697" s="36"/>
      <c r="AQ697" s="5"/>
      <c r="AR697" s="3"/>
      <c r="AS697" s="9"/>
      <c r="AT697" s="9"/>
      <c r="AU697" s="6"/>
      <c r="AV697" s="6"/>
      <c r="AW697" s="7"/>
      <c r="AX697" s="7"/>
      <c r="AY697" s="6"/>
      <c r="AZ697" s="7"/>
      <c r="BA697" s="7"/>
      <c r="BB697" s="7"/>
      <c r="BC697" s="7"/>
      <c r="BD697" s="9"/>
    </row>
    <row r="698" spans="1:56" ht="33" customHeight="1" thickBot="1" x14ac:dyDescent="0.3">
      <c r="A698" s="170" t="s">
        <v>2062</v>
      </c>
      <c r="B698" s="158"/>
      <c r="C698" s="5"/>
      <c r="D698" s="5"/>
      <c r="E698" s="5"/>
      <c r="F698" s="4"/>
      <c r="G698" s="5"/>
      <c r="H698" s="34"/>
      <c r="I698" s="5"/>
      <c r="J698" s="5"/>
      <c r="K698" s="10"/>
      <c r="L698" s="8">
        <f>SUM(L691:L697)</f>
        <v>36375346.039999999</v>
      </c>
      <c r="M698" s="8">
        <f>SUM(M691:M697)</f>
        <v>0</v>
      </c>
      <c r="N698" s="38">
        <f>SUM(N691:N697)</f>
        <v>127315</v>
      </c>
      <c r="O698" s="38">
        <f>SUM(O691:O697)</f>
        <v>167734</v>
      </c>
      <c r="P698" s="8"/>
      <c r="Q698" s="8">
        <f t="shared" ref="Q698:AH698" si="109">SUM(Q691:Q697)</f>
        <v>0</v>
      </c>
      <c r="R698" s="8">
        <f t="shared" si="109"/>
        <v>0</v>
      </c>
      <c r="S698" s="8">
        <f t="shared" si="109"/>
        <v>0</v>
      </c>
      <c r="T698" s="8">
        <f t="shared" si="109"/>
        <v>78809000</v>
      </c>
      <c r="U698" s="8">
        <f t="shared" si="109"/>
        <v>0</v>
      </c>
      <c r="V698" s="38">
        <f t="shared" si="109"/>
        <v>123332</v>
      </c>
      <c r="W698" s="11">
        <f t="shared" si="109"/>
        <v>0</v>
      </c>
      <c r="X698" s="8">
        <f t="shared" si="109"/>
        <v>0</v>
      </c>
      <c r="Y698" s="38">
        <f t="shared" si="109"/>
        <v>118628</v>
      </c>
      <c r="Z698" s="38">
        <f t="shared" si="109"/>
        <v>124107</v>
      </c>
      <c r="AA698" s="8">
        <f t="shared" si="109"/>
        <v>0.24999789960037949</v>
      </c>
      <c r="AB698" s="8">
        <f t="shared" si="109"/>
        <v>0</v>
      </c>
      <c r="AC698" s="8">
        <f t="shared" si="109"/>
        <v>5090060.04</v>
      </c>
      <c r="AD698" s="8">
        <f t="shared" si="109"/>
        <v>0</v>
      </c>
      <c r="AE698" s="8">
        <f t="shared" si="109"/>
        <v>40129570.93</v>
      </c>
      <c r="AF698" s="8">
        <f t="shared" si="109"/>
        <v>10157084.52</v>
      </c>
      <c r="AG698" s="8">
        <f t="shared" si="109"/>
        <v>27142271.900000002</v>
      </c>
      <c r="AH698" s="8">
        <f t="shared" si="109"/>
        <v>36323310.299999997</v>
      </c>
      <c r="AI698" s="3"/>
      <c r="AJ698" s="3"/>
      <c r="AK698" s="3"/>
      <c r="AL698" s="3"/>
      <c r="AM698" s="3"/>
      <c r="AN698" s="3"/>
      <c r="AO698" s="5"/>
      <c r="AP698" s="36"/>
      <c r="AQ698" s="5"/>
      <c r="AR698" s="3"/>
      <c r="AS698" s="9"/>
      <c r="AT698" s="9"/>
      <c r="AU698" s="6"/>
      <c r="AV698" s="6"/>
      <c r="AW698" s="7"/>
      <c r="AX698" s="7"/>
      <c r="AY698" s="6"/>
      <c r="AZ698" s="7"/>
      <c r="BA698" s="7"/>
      <c r="BB698" s="7"/>
      <c r="BC698" s="7"/>
      <c r="BD698" s="9"/>
    </row>
    <row r="699" spans="1:56" ht="54" customHeight="1" x14ac:dyDescent="0.25">
      <c r="A699" s="76" t="s">
        <v>710</v>
      </c>
      <c r="B699" s="21"/>
      <c r="C699" s="21"/>
      <c r="D699" s="21"/>
      <c r="E699" s="21"/>
      <c r="F699" s="21"/>
      <c r="G699" s="21"/>
      <c r="H699" s="21"/>
      <c r="I699" s="21"/>
    </row>
    <row r="700" spans="1:56" x14ac:dyDescent="0.25">
      <c r="A700" s="80"/>
      <c r="B700" s="81"/>
      <c r="C700" s="81"/>
      <c r="D700" s="81"/>
      <c r="E700" s="81"/>
      <c r="G700" s="81"/>
      <c r="I700" s="81"/>
    </row>
    <row r="701" spans="1:56" ht="50.25" customHeight="1" x14ac:dyDescent="0.25">
      <c r="A701" s="76" t="s">
        <v>981</v>
      </c>
      <c r="B701" s="76"/>
      <c r="C701" s="76"/>
      <c r="D701" s="76"/>
      <c r="E701" s="76"/>
      <c r="F701" s="76"/>
      <c r="G701" s="76"/>
      <c r="H701" s="76"/>
      <c r="I701" s="76"/>
    </row>
    <row r="706" spans="1:56" x14ac:dyDescent="0.25">
      <c r="A706" s="81"/>
      <c r="B706" s="81"/>
      <c r="C706" s="81"/>
      <c r="D706" s="81"/>
    </row>
    <row r="707" spans="1:56" x14ac:dyDescent="0.25">
      <c r="A707" s="21"/>
      <c r="B707" s="21"/>
      <c r="C707" s="21"/>
      <c r="D707" s="21"/>
    </row>
    <row r="709" spans="1:56" ht="14.25" customHeight="1" x14ac:dyDescent="0.25"/>
    <row r="710" spans="1:56" x14ac:dyDescent="0.25">
      <c r="A710" s="82"/>
      <c r="B710" s="76"/>
      <c r="C710" s="76"/>
      <c r="D710" s="76"/>
      <c r="E710" s="76"/>
      <c r="F710" s="76"/>
      <c r="G710" s="76"/>
      <c r="AG710" s="58">
        <v>0</v>
      </c>
    </row>
    <row r="711" spans="1:56" ht="19.5" customHeight="1" x14ac:dyDescent="0.25">
      <c r="A711" s="82"/>
      <c r="B711" s="76"/>
      <c r="C711" s="76"/>
      <c r="D711" s="76"/>
      <c r="E711" s="76"/>
      <c r="F711" s="76"/>
      <c r="G711" s="76"/>
    </row>
    <row r="712" spans="1:56" x14ac:dyDescent="0.25">
      <c r="A712" s="82"/>
      <c r="B712" s="76"/>
      <c r="C712" s="76"/>
      <c r="D712" s="76"/>
      <c r="E712" s="76"/>
      <c r="F712" s="76"/>
      <c r="G712" s="76"/>
    </row>
    <row r="713" spans="1:56" ht="14.25" customHeight="1" x14ac:dyDescent="0.25">
      <c r="A713" s="25"/>
      <c r="B713" s="76"/>
      <c r="C713" s="76"/>
      <c r="D713" s="76"/>
      <c r="E713" s="76"/>
      <c r="F713" s="76"/>
      <c r="G713" s="76"/>
    </row>
    <row r="714" spans="1:56" x14ac:dyDescent="0.25">
      <c r="B714" s="76"/>
      <c r="C714" s="76"/>
      <c r="D714" s="76"/>
      <c r="E714" s="76"/>
      <c r="F714" s="76"/>
      <c r="G714" s="76"/>
      <c r="I714" s="77"/>
      <c r="AO714" s="77"/>
      <c r="AP714" s="20"/>
      <c r="AQ714" s="77"/>
      <c r="AT714" s="20"/>
      <c r="AU714" s="20"/>
      <c r="AV714" s="20"/>
      <c r="BB714" s="20"/>
      <c r="BC714" s="20"/>
      <c r="BD714" s="20"/>
    </row>
    <row r="715" spans="1:56" x14ac:dyDescent="0.25">
      <c r="A715" s="25"/>
      <c r="B715" s="76"/>
      <c r="C715" s="76"/>
      <c r="D715" s="76"/>
      <c r="E715" s="76"/>
      <c r="F715" s="76"/>
      <c r="G715" s="76"/>
      <c r="I715" s="77"/>
      <c r="AO715" s="77"/>
      <c r="AP715" s="20"/>
      <c r="AQ715" s="77"/>
      <c r="AT715" s="20"/>
      <c r="AU715" s="20"/>
      <c r="AV715" s="20"/>
      <c r="BB715" s="20"/>
      <c r="BC715" s="20"/>
      <c r="BD715" s="20"/>
    </row>
    <row r="716" spans="1:56" x14ac:dyDescent="0.25">
      <c r="B716" s="25"/>
      <c r="C716" s="83"/>
      <c r="D716" s="83"/>
      <c r="E716" s="83"/>
      <c r="F716" s="83"/>
      <c r="G716" s="83"/>
      <c r="I716" s="77"/>
      <c r="AO716" s="77"/>
      <c r="AP716" s="20"/>
      <c r="AQ716" s="77"/>
      <c r="AT716" s="20"/>
      <c r="AU716" s="20"/>
      <c r="AV716" s="20"/>
      <c r="BB716" s="20"/>
      <c r="BC716" s="20"/>
      <c r="BD716" s="20"/>
    </row>
    <row r="717" spans="1:56" x14ac:dyDescent="0.25">
      <c r="B717" s="25"/>
      <c r="C717" s="21"/>
      <c r="D717" s="21"/>
      <c r="E717" s="21"/>
      <c r="F717" s="21"/>
      <c r="G717" s="21"/>
      <c r="I717" s="77"/>
      <c r="AO717" s="77"/>
      <c r="AP717" s="20"/>
      <c r="AQ717" s="77"/>
      <c r="AT717" s="20"/>
      <c r="AU717" s="20"/>
      <c r="AV717" s="20"/>
      <c r="BB717" s="20"/>
      <c r="BC717" s="20"/>
      <c r="BD717" s="20"/>
    </row>
    <row r="718" spans="1:56" x14ac:dyDescent="0.25">
      <c r="B718" s="25"/>
      <c r="C718" s="21"/>
      <c r="D718" s="21"/>
      <c r="E718" s="21"/>
      <c r="F718" s="21"/>
      <c r="G718" s="21"/>
      <c r="I718" s="77"/>
      <c r="AO718" s="77"/>
      <c r="AP718" s="20"/>
      <c r="AQ718" s="77"/>
      <c r="AT718" s="20"/>
      <c r="AU718" s="20"/>
      <c r="AV718" s="20"/>
      <c r="BB718" s="20"/>
      <c r="BC718" s="20"/>
      <c r="BD718" s="20"/>
    </row>
    <row r="719" spans="1:56" x14ac:dyDescent="0.25">
      <c r="B719" s="25"/>
      <c r="C719" s="21"/>
      <c r="D719" s="21"/>
      <c r="E719" s="21"/>
      <c r="F719" s="21"/>
      <c r="G719" s="21"/>
      <c r="I719" s="77"/>
      <c r="AO719" s="77"/>
      <c r="AP719" s="20"/>
      <c r="AQ719" s="77"/>
      <c r="AT719" s="20"/>
      <c r="AU719" s="20"/>
      <c r="AV719" s="20"/>
      <c r="BB719" s="20"/>
      <c r="BC719" s="20"/>
      <c r="BD719" s="20"/>
    </row>
    <row r="720" spans="1:56" x14ac:dyDescent="0.25">
      <c r="B720" s="25"/>
      <c r="C720" s="76"/>
      <c r="D720" s="76"/>
      <c r="E720" s="76"/>
      <c r="F720" s="76"/>
      <c r="G720" s="76"/>
      <c r="I720" s="77"/>
      <c r="AO720" s="77"/>
      <c r="AP720" s="20"/>
      <c r="AQ720" s="77"/>
      <c r="AT720" s="20"/>
      <c r="AU720" s="20"/>
      <c r="AV720" s="20"/>
      <c r="BB720" s="20"/>
      <c r="BC720" s="20"/>
      <c r="BD720" s="20"/>
    </row>
    <row r="721" spans="2:56" x14ac:dyDescent="0.25">
      <c r="B721" s="25"/>
      <c r="C721" s="76"/>
      <c r="D721" s="76"/>
      <c r="E721" s="76"/>
      <c r="F721" s="76"/>
      <c r="G721" s="76"/>
      <c r="I721" s="77"/>
      <c r="AO721" s="77"/>
      <c r="AP721" s="20"/>
      <c r="AQ721" s="77"/>
      <c r="AT721" s="20"/>
      <c r="AU721" s="20"/>
      <c r="AV721" s="20"/>
      <c r="BB721" s="20"/>
      <c r="BC721" s="20"/>
      <c r="BD721" s="20"/>
    </row>
    <row r="722" spans="2:56" ht="17.25" customHeight="1" x14ac:dyDescent="0.25">
      <c r="B722" s="82"/>
      <c r="C722" s="76"/>
      <c r="D722" s="76"/>
      <c r="E722" s="76"/>
      <c r="F722" s="76"/>
      <c r="G722" s="76"/>
      <c r="I722" s="77"/>
      <c r="AO722" s="77"/>
      <c r="AP722" s="20"/>
      <c r="AQ722" s="77"/>
      <c r="AT722" s="20"/>
      <c r="AU722" s="20"/>
      <c r="AV722" s="20"/>
      <c r="BB722" s="20"/>
      <c r="BC722" s="20"/>
      <c r="BD722" s="20"/>
    </row>
    <row r="723" spans="2:56" x14ac:dyDescent="0.25">
      <c r="B723" s="82"/>
      <c r="C723" s="76"/>
      <c r="D723" s="76"/>
      <c r="E723" s="76"/>
      <c r="F723" s="76"/>
      <c r="G723" s="76"/>
      <c r="I723" s="77"/>
      <c r="AO723" s="77"/>
      <c r="AP723" s="20"/>
      <c r="AQ723" s="77"/>
      <c r="AT723" s="20"/>
      <c r="AU723" s="20"/>
      <c r="AV723" s="20"/>
      <c r="BB723" s="20"/>
      <c r="BC723" s="20"/>
      <c r="BD723" s="20"/>
    </row>
    <row r="724" spans="2:56" x14ac:dyDescent="0.25">
      <c r="B724" s="25"/>
      <c r="C724" s="76"/>
      <c r="D724" s="76"/>
      <c r="E724" s="76"/>
      <c r="F724" s="76"/>
      <c r="G724" s="76"/>
      <c r="I724" s="77"/>
      <c r="AO724" s="77"/>
      <c r="AP724" s="20"/>
      <c r="AQ724" s="77"/>
      <c r="AT724" s="20"/>
      <c r="AU724" s="20"/>
      <c r="AV724" s="20"/>
      <c r="BB724" s="20"/>
      <c r="BC724" s="20"/>
      <c r="BD724" s="20"/>
    </row>
    <row r="725" spans="2:56" x14ac:dyDescent="0.25">
      <c r="B725" s="25"/>
      <c r="C725" s="21"/>
      <c r="D725" s="21"/>
      <c r="E725" s="21"/>
      <c r="F725" s="21"/>
      <c r="G725" s="21"/>
      <c r="I725" s="77"/>
      <c r="AO725" s="77"/>
      <c r="AP725" s="20"/>
      <c r="AQ725" s="77"/>
      <c r="AT725" s="20"/>
      <c r="AU725" s="20"/>
      <c r="AV725" s="20"/>
      <c r="BB725" s="20"/>
      <c r="BC725" s="20"/>
      <c r="BD725" s="20"/>
    </row>
    <row r="726" spans="2:56" ht="15.75" customHeight="1" x14ac:dyDescent="0.25">
      <c r="B726" s="25"/>
      <c r="C726" s="76"/>
      <c r="D726" s="76"/>
      <c r="E726" s="76"/>
      <c r="F726" s="76"/>
      <c r="G726" s="76"/>
      <c r="I726" s="77"/>
      <c r="AO726" s="77"/>
      <c r="AP726" s="20"/>
      <c r="AQ726" s="77"/>
      <c r="AT726" s="20"/>
      <c r="AU726" s="20"/>
      <c r="AV726" s="20"/>
      <c r="BB726" s="20"/>
      <c r="BC726" s="20"/>
      <c r="BD726" s="20"/>
    </row>
    <row r="727" spans="2:56" x14ac:dyDescent="0.25">
      <c r="B727" s="25"/>
      <c r="C727" s="21"/>
      <c r="D727" s="21"/>
      <c r="E727" s="21"/>
      <c r="F727" s="21"/>
      <c r="G727" s="21"/>
      <c r="I727" s="77"/>
      <c r="AO727" s="77"/>
      <c r="AP727" s="20"/>
      <c r="AQ727" s="77"/>
      <c r="AT727" s="20"/>
      <c r="AU727" s="20"/>
      <c r="AV727" s="20"/>
      <c r="BB727" s="20"/>
      <c r="BC727" s="20"/>
      <c r="BD727" s="20"/>
    </row>
    <row r="728" spans="2:56" x14ac:dyDescent="0.25">
      <c r="B728" s="25"/>
      <c r="C728" s="21"/>
      <c r="D728" s="21"/>
      <c r="E728" s="21"/>
      <c r="F728" s="21"/>
      <c r="G728" s="21"/>
      <c r="I728" s="77"/>
      <c r="AO728" s="77"/>
      <c r="AP728" s="20"/>
      <c r="AQ728" s="77"/>
      <c r="AT728" s="20"/>
      <c r="AU728" s="20"/>
      <c r="AV728" s="20"/>
      <c r="BB728" s="20"/>
      <c r="BC728" s="20"/>
      <c r="BD728" s="20"/>
    </row>
    <row r="729" spans="2:56" x14ac:dyDescent="0.25">
      <c r="B729" s="25"/>
      <c r="C729" s="76"/>
      <c r="D729" s="76"/>
      <c r="E729" s="76"/>
      <c r="F729" s="76"/>
      <c r="G729" s="76"/>
      <c r="I729" s="77"/>
      <c r="AO729" s="77"/>
      <c r="AP729" s="20"/>
      <c r="AQ729" s="77"/>
      <c r="AT729" s="20"/>
      <c r="AU729" s="20"/>
      <c r="AV729" s="20"/>
      <c r="BB729" s="20"/>
      <c r="BC729" s="20"/>
      <c r="BD729" s="20"/>
    </row>
    <row r="730" spans="2:56" x14ac:dyDescent="0.25">
      <c r="B730" s="25"/>
      <c r="C730" s="21"/>
      <c r="D730" s="21"/>
      <c r="E730" s="21"/>
      <c r="F730" s="21"/>
      <c r="G730" s="21"/>
      <c r="I730" s="77"/>
      <c r="AO730" s="77"/>
      <c r="AP730" s="20"/>
      <c r="AQ730" s="77"/>
      <c r="AT730" s="20"/>
      <c r="AU730" s="20"/>
      <c r="AV730" s="20"/>
      <c r="BB730" s="20"/>
      <c r="BC730" s="20"/>
      <c r="BD730" s="20"/>
    </row>
    <row r="731" spans="2:56" x14ac:dyDescent="0.25">
      <c r="B731" s="25"/>
      <c r="C731" s="21"/>
      <c r="D731" s="21"/>
      <c r="E731" s="21"/>
      <c r="F731" s="21"/>
      <c r="G731" s="21"/>
      <c r="I731" s="77"/>
      <c r="AO731" s="77"/>
      <c r="AP731" s="20"/>
      <c r="AQ731" s="77"/>
      <c r="AT731" s="20"/>
      <c r="AU731" s="20"/>
      <c r="AV731" s="20"/>
      <c r="BB731" s="20"/>
      <c r="BC731" s="20"/>
      <c r="BD731" s="20"/>
    </row>
    <row r="732" spans="2:56" x14ac:dyDescent="0.25">
      <c r="B732" s="25"/>
      <c r="C732" s="21"/>
      <c r="D732" s="21"/>
      <c r="E732" s="21"/>
      <c r="F732" s="21"/>
      <c r="G732" s="21"/>
      <c r="I732" s="77"/>
      <c r="AO732" s="77"/>
      <c r="AP732" s="20"/>
      <c r="AQ732" s="77"/>
      <c r="AT732" s="20"/>
      <c r="AU732" s="20"/>
      <c r="AV732" s="20"/>
      <c r="BB732" s="20"/>
      <c r="BC732" s="20"/>
      <c r="BD732" s="20"/>
    </row>
    <row r="733" spans="2:56" x14ac:dyDescent="0.25">
      <c r="B733" s="82"/>
      <c r="C733" s="76"/>
      <c r="D733" s="76"/>
      <c r="E733" s="76"/>
      <c r="F733" s="76"/>
      <c r="G733" s="76"/>
      <c r="I733" s="77"/>
      <c r="AO733" s="77"/>
      <c r="AP733" s="20"/>
      <c r="AQ733" s="77"/>
      <c r="AT733" s="20"/>
      <c r="AU733" s="20"/>
      <c r="AV733" s="20"/>
      <c r="BB733" s="20"/>
      <c r="BC733" s="20"/>
      <c r="BD733" s="20"/>
    </row>
    <row r="734" spans="2:56" ht="12" customHeight="1" x14ac:dyDescent="0.25">
      <c r="B734" s="82"/>
      <c r="C734" s="76"/>
      <c r="D734" s="76"/>
      <c r="E734" s="76"/>
      <c r="F734" s="76"/>
      <c r="G734" s="76"/>
      <c r="I734" s="77"/>
      <c r="AO734" s="77"/>
      <c r="AP734" s="20"/>
      <c r="AQ734" s="77"/>
      <c r="AT734" s="20"/>
      <c r="AU734" s="20"/>
      <c r="AV734" s="20"/>
      <c r="BB734" s="20"/>
      <c r="BC734" s="20"/>
      <c r="BD734" s="20"/>
    </row>
    <row r="735" spans="2:56" ht="24.75" customHeight="1" x14ac:dyDescent="0.25">
      <c r="B735" s="25"/>
      <c r="C735" s="76"/>
      <c r="D735" s="76"/>
      <c r="E735" s="76"/>
      <c r="F735" s="76"/>
      <c r="G735" s="76"/>
      <c r="I735" s="77"/>
      <c r="AO735" s="77"/>
      <c r="AP735" s="20"/>
      <c r="AQ735" s="77"/>
      <c r="AT735" s="20"/>
      <c r="AU735" s="20"/>
      <c r="AV735" s="20"/>
      <c r="BB735" s="20"/>
      <c r="BC735" s="20"/>
      <c r="BD735" s="20"/>
    </row>
    <row r="736" spans="2:56" ht="23.25" customHeight="1" x14ac:dyDescent="0.25">
      <c r="B736" s="25"/>
      <c r="C736" s="76"/>
      <c r="D736" s="76"/>
      <c r="E736" s="76"/>
      <c r="F736" s="76"/>
      <c r="G736" s="76"/>
      <c r="I736" s="77"/>
      <c r="AO736" s="77"/>
      <c r="AP736" s="20"/>
      <c r="AQ736" s="77"/>
      <c r="AT736" s="20"/>
      <c r="AU736" s="20"/>
      <c r="AV736" s="20"/>
      <c r="BB736" s="20"/>
      <c r="BC736" s="20"/>
      <c r="BD736" s="20"/>
    </row>
    <row r="737" spans="2:56" ht="12" customHeight="1" x14ac:dyDescent="0.25">
      <c r="B737" s="25"/>
      <c r="I737" s="77"/>
      <c r="AO737" s="77"/>
      <c r="AP737" s="20"/>
      <c r="AQ737" s="77"/>
      <c r="AT737" s="20"/>
      <c r="AU737" s="20"/>
      <c r="AV737" s="20"/>
      <c r="BB737" s="20"/>
      <c r="BC737" s="20"/>
      <c r="BD737" s="20"/>
    </row>
    <row r="738" spans="2:56" ht="15" customHeight="1" x14ac:dyDescent="0.25">
      <c r="B738" s="25"/>
      <c r="C738" s="21"/>
      <c r="D738" s="21"/>
      <c r="E738" s="21"/>
      <c r="F738" s="21"/>
      <c r="G738" s="21"/>
      <c r="I738" s="77"/>
      <c r="AO738" s="77"/>
      <c r="AP738" s="20"/>
      <c r="AQ738" s="77"/>
      <c r="AT738" s="20"/>
      <c r="AU738" s="20"/>
      <c r="AV738" s="20"/>
      <c r="BB738" s="20"/>
      <c r="BC738" s="20"/>
      <c r="BD738" s="20"/>
    </row>
    <row r="739" spans="2:56" ht="15" customHeight="1" x14ac:dyDescent="0.25">
      <c r="B739" s="25"/>
      <c r="C739" s="21"/>
      <c r="D739" s="21"/>
      <c r="E739" s="21"/>
      <c r="F739" s="21"/>
      <c r="G739" s="21"/>
      <c r="I739" s="77"/>
      <c r="AO739" s="77"/>
      <c r="AP739" s="20"/>
      <c r="AQ739" s="77"/>
      <c r="AT739" s="20"/>
      <c r="AU739" s="20"/>
      <c r="AV739" s="20"/>
      <c r="BB739" s="20"/>
      <c r="BC739" s="20"/>
      <c r="BD739" s="20"/>
    </row>
    <row r="740" spans="2:56" ht="15" customHeight="1" x14ac:dyDescent="0.25">
      <c r="B740" s="25"/>
      <c r="C740" s="21"/>
      <c r="D740" s="21"/>
      <c r="E740" s="21"/>
      <c r="F740" s="21"/>
      <c r="G740" s="21"/>
      <c r="I740" s="77"/>
      <c r="AO740" s="77"/>
      <c r="AP740" s="20"/>
      <c r="AQ740" s="77"/>
      <c r="AT740" s="20"/>
      <c r="AU740" s="20"/>
      <c r="AV740" s="20"/>
      <c r="BB740" s="20"/>
      <c r="BC740" s="20"/>
      <c r="BD740" s="20"/>
    </row>
    <row r="741" spans="2:56" ht="15" customHeight="1" x14ac:dyDescent="0.25">
      <c r="B741" s="25"/>
      <c r="C741" s="21"/>
      <c r="D741" s="21"/>
      <c r="E741" s="21"/>
      <c r="F741" s="21"/>
      <c r="G741" s="21"/>
      <c r="I741" s="77"/>
      <c r="AO741" s="77"/>
      <c r="AP741" s="20"/>
      <c r="AQ741" s="77"/>
      <c r="AT741" s="20"/>
      <c r="AU741" s="20"/>
      <c r="AV741" s="20"/>
      <c r="BB741" s="20"/>
      <c r="BC741" s="20"/>
      <c r="BD741" s="20"/>
    </row>
    <row r="742" spans="2:56" ht="15" customHeight="1" x14ac:dyDescent="0.25">
      <c r="B742" s="25"/>
      <c r="C742" s="21"/>
      <c r="D742" s="21"/>
      <c r="E742" s="21"/>
      <c r="F742" s="21"/>
      <c r="G742" s="21"/>
      <c r="I742" s="77"/>
      <c r="AO742" s="77"/>
      <c r="AP742" s="20"/>
      <c r="AQ742" s="77"/>
      <c r="AT742" s="20"/>
      <c r="AU742" s="20"/>
      <c r="AV742" s="20"/>
      <c r="BB742" s="20"/>
      <c r="BC742" s="20"/>
      <c r="BD742" s="20"/>
    </row>
    <row r="743" spans="2:56" x14ac:dyDescent="0.25">
      <c r="B743" s="25"/>
      <c r="C743" s="21"/>
      <c r="D743" s="21"/>
      <c r="E743" s="21"/>
      <c r="F743" s="21"/>
      <c r="G743" s="21"/>
      <c r="I743" s="77"/>
      <c r="AO743" s="77"/>
      <c r="AP743" s="20"/>
      <c r="AQ743" s="77"/>
      <c r="AT743" s="20"/>
      <c r="AU743" s="20"/>
      <c r="AV743" s="20"/>
      <c r="BB743" s="20"/>
      <c r="BC743" s="20"/>
      <c r="BD743" s="20"/>
    </row>
    <row r="744" spans="2:56" x14ac:dyDescent="0.25">
      <c r="B744" s="25"/>
      <c r="C744" s="21"/>
      <c r="D744" s="21"/>
      <c r="E744" s="21"/>
      <c r="F744" s="21"/>
      <c r="G744" s="21"/>
      <c r="I744" s="77"/>
      <c r="AO744" s="77"/>
      <c r="AP744" s="20"/>
      <c r="AQ744" s="77"/>
      <c r="AT744" s="20"/>
      <c r="AU744" s="20"/>
      <c r="AV744" s="20"/>
      <c r="BB744" s="20"/>
      <c r="BC744" s="20"/>
      <c r="BD744" s="20"/>
    </row>
    <row r="745" spans="2:56" x14ac:dyDescent="0.25">
      <c r="B745" s="25"/>
      <c r="C745" s="21"/>
      <c r="D745" s="21"/>
      <c r="E745" s="21"/>
      <c r="F745" s="21"/>
      <c r="G745" s="21"/>
      <c r="I745" s="77"/>
      <c r="AO745" s="77"/>
      <c r="AP745" s="20"/>
      <c r="AQ745" s="77"/>
      <c r="AT745" s="20"/>
      <c r="AU745" s="20"/>
      <c r="AV745" s="20"/>
      <c r="BB745" s="20"/>
      <c r="BC745" s="20"/>
      <c r="BD745" s="20"/>
    </row>
    <row r="746" spans="2:56" x14ac:dyDescent="0.25">
      <c r="B746" s="25"/>
      <c r="C746" s="21"/>
      <c r="D746" s="21"/>
      <c r="E746" s="21"/>
      <c r="F746" s="21"/>
      <c r="G746" s="21"/>
      <c r="I746" s="77"/>
      <c r="AO746" s="77"/>
      <c r="AP746" s="20"/>
      <c r="AQ746" s="77"/>
      <c r="AT746" s="20"/>
      <c r="AU746" s="20"/>
      <c r="AV746" s="20"/>
      <c r="BB746" s="20"/>
      <c r="BC746" s="20"/>
      <c r="BD746" s="20"/>
    </row>
    <row r="747" spans="2:56" x14ac:dyDescent="0.25">
      <c r="B747" s="82"/>
      <c r="C747" s="76"/>
      <c r="D747" s="76"/>
      <c r="E747" s="76"/>
      <c r="F747" s="76"/>
      <c r="G747" s="76"/>
      <c r="I747" s="77"/>
      <c r="AO747" s="77"/>
      <c r="AP747" s="20"/>
      <c r="AQ747" s="77"/>
      <c r="AT747" s="20"/>
      <c r="AU747" s="20"/>
      <c r="AV747" s="20"/>
      <c r="BB747" s="20"/>
      <c r="BC747" s="20"/>
      <c r="BD747" s="20"/>
    </row>
    <row r="748" spans="2:56" ht="1.5" customHeight="1" x14ac:dyDescent="0.25">
      <c r="B748" s="82"/>
      <c r="C748" s="76"/>
      <c r="D748" s="76"/>
      <c r="E748" s="76"/>
      <c r="F748" s="76"/>
      <c r="G748" s="76"/>
      <c r="I748" s="77"/>
      <c r="AO748" s="77"/>
      <c r="AP748" s="20"/>
      <c r="AQ748" s="77"/>
      <c r="AT748" s="20"/>
      <c r="AU748" s="20"/>
      <c r="AV748" s="20"/>
      <c r="BB748" s="20"/>
      <c r="BC748" s="20"/>
      <c r="BD748" s="20"/>
    </row>
    <row r="749" spans="2:56" x14ac:dyDescent="0.25">
      <c r="B749" s="25"/>
      <c r="C749" s="21"/>
      <c r="D749" s="21"/>
      <c r="E749" s="21"/>
      <c r="F749" s="21"/>
      <c r="G749" s="21"/>
      <c r="I749" s="77"/>
      <c r="AO749" s="77"/>
      <c r="AP749" s="20"/>
      <c r="AQ749" s="77"/>
      <c r="AT749" s="20"/>
      <c r="AU749" s="20"/>
      <c r="AV749" s="20"/>
      <c r="BB749" s="20"/>
      <c r="BC749" s="20"/>
      <c r="BD749" s="20"/>
    </row>
    <row r="750" spans="2:56" x14ac:dyDescent="0.25">
      <c r="B750" s="25"/>
      <c r="C750" s="21"/>
      <c r="D750" s="21"/>
      <c r="E750" s="21"/>
      <c r="F750" s="21"/>
      <c r="G750" s="21"/>
      <c r="I750" s="77"/>
      <c r="AO750" s="77"/>
      <c r="AP750" s="20"/>
      <c r="AQ750" s="77"/>
      <c r="AT750" s="20"/>
      <c r="AU750" s="20"/>
      <c r="AV750" s="20"/>
      <c r="BB750" s="20"/>
      <c r="BC750" s="20"/>
      <c r="BD750" s="20"/>
    </row>
    <row r="751" spans="2:56" x14ac:dyDescent="0.25">
      <c r="B751" s="84"/>
      <c r="C751" s="28"/>
      <c r="D751" s="28"/>
      <c r="E751" s="28"/>
      <c r="F751" s="28"/>
      <c r="G751" s="28"/>
      <c r="I751" s="77"/>
      <c r="AO751" s="77"/>
      <c r="AP751" s="20"/>
      <c r="AQ751" s="77"/>
      <c r="AT751" s="20"/>
      <c r="AU751" s="20"/>
      <c r="AV751" s="20"/>
      <c r="BB751" s="20"/>
      <c r="BC751" s="20"/>
      <c r="BD751" s="20"/>
    </row>
    <row r="752" spans="2:56" x14ac:dyDescent="0.25">
      <c r="B752" s="25"/>
      <c r="C752" s="21"/>
      <c r="D752" s="21"/>
      <c r="E752" s="21"/>
      <c r="F752" s="21"/>
      <c r="G752" s="21"/>
      <c r="I752" s="77"/>
      <c r="AO752" s="77"/>
      <c r="AP752" s="20"/>
      <c r="AQ752" s="77"/>
      <c r="AT752" s="20"/>
      <c r="AU752" s="20"/>
      <c r="AV752" s="20"/>
      <c r="BB752" s="20"/>
      <c r="BC752" s="20"/>
      <c r="BD752" s="20"/>
    </row>
    <row r="753" spans="2:56" x14ac:dyDescent="0.25">
      <c r="B753" s="25"/>
      <c r="C753" s="21"/>
      <c r="D753" s="21"/>
      <c r="E753" s="21"/>
      <c r="F753" s="21"/>
      <c r="G753" s="21"/>
      <c r="I753" s="77"/>
      <c r="AO753" s="77"/>
      <c r="AP753" s="20"/>
      <c r="AQ753" s="77"/>
      <c r="AT753" s="20"/>
      <c r="AU753" s="20"/>
      <c r="AV753" s="20"/>
      <c r="BB753" s="20"/>
      <c r="BC753" s="20"/>
      <c r="BD753" s="20"/>
    </row>
    <row r="754" spans="2:56" x14ac:dyDescent="0.25">
      <c r="B754" s="25"/>
      <c r="C754" s="21"/>
      <c r="D754" s="21"/>
      <c r="E754" s="21"/>
      <c r="F754" s="21"/>
      <c r="G754" s="21"/>
      <c r="I754" s="77"/>
      <c r="AO754" s="77"/>
      <c r="AP754" s="20"/>
      <c r="AQ754" s="77"/>
      <c r="AT754" s="20"/>
      <c r="AU754" s="20"/>
      <c r="AV754" s="20"/>
      <c r="BB754" s="20"/>
      <c r="BC754" s="20"/>
      <c r="BD754" s="20"/>
    </row>
    <row r="755" spans="2:56" x14ac:dyDescent="0.25">
      <c r="B755" s="25"/>
      <c r="C755" s="21"/>
      <c r="D755" s="21"/>
      <c r="E755" s="21"/>
      <c r="F755" s="21"/>
      <c r="G755" s="21"/>
      <c r="I755" s="77"/>
      <c r="AO755" s="77"/>
      <c r="AP755" s="20"/>
      <c r="AQ755" s="77"/>
      <c r="AT755" s="20"/>
      <c r="AU755" s="20"/>
      <c r="AV755" s="20"/>
      <c r="BB755" s="20"/>
      <c r="BC755" s="20"/>
      <c r="BD755" s="20"/>
    </row>
    <row r="756" spans="2:56" x14ac:dyDescent="0.25">
      <c r="B756" s="84"/>
      <c r="C756" s="28"/>
      <c r="D756" s="28"/>
      <c r="E756" s="28"/>
      <c r="F756" s="28"/>
      <c r="G756" s="28"/>
      <c r="I756" s="77"/>
      <c r="AO756" s="77"/>
      <c r="AP756" s="20"/>
      <c r="AQ756" s="77"/>
      <c r="AT756" s="20"/>
      <c r="AU756" s="20"/>
      <c r="AV756" s="20"/>
      <c r="BB756" s="20"/>
      <c r="BC756" s="20"/>
      <c r="BD756" s="20"/>
    </row>
    <row r="757" spans="2:56" x14ac:dyDescent="0.25">
      <c r="B757" s="25"/>
      <c r="C757" s="21"/>
      <c r="D757" s="21"/>
      <c r="E757" s="21"/>
      <c r="F757" s="21"/>
      <c r="G757" s="21"/>
      <c r="I757" s="77"/>
      <c r="AO757" s="77"/>
      <c r="AP757" s="20"/>
      <c r="AQ757" s="77"/>
      <c r="AT757" s="20"/>
      <c r="AU757" s="20"/>
      <c r="AV757" s="20"/>
      <c r="BB757" s="20"/>
      <c r="BC757" s="20"/>
      <c r="BD757" s="20"/>
    </row>
    <row r="758" spans="2:56" x14ac:dyDescent="0.25">
      <c r="B758" s="25"/>
      <c r="C758" s="21"/>
      <c r="D758" s="21"/>
      <c r="E758" s="21"/>
      <c r="F758" s="21"/>
      <c r="G758" s="21"/>
      <c r="I758" s="77"/>
      <c r="AO758" s="77"/>
      <c r="AP758" s="20"/>
      <c r="AQ758" s="77"/>
      <c r="AT758" s="20"/>
      <c r="AU758" s="20"/>
      <c r="AV758" s="20"/>
      <c r="BB758" s="20"/>
      <c r="BC758" s="20"/>
      <c r="BD758" s="20"/>
    </row>
    <row r="759" spans="2:56" x14ac:dyDescent="0.25">
      <c r="B759" s="25"/>
      <c r="C759" s="21"/>
      <c r="D759" s="21"/>
      <c r="E759" s="21"/>
      <c r="F759" s="21"/>
      <c r="G759" s="21"/>
      <c r="I759" s="77"/>
      <c r="AO759" s="77"/>
      <c r="AP759" s="20"/>
      <c r="AQ759" s="77"/>
      <c r="AT759" s="20"/>
      <c r="AU759" s="20"/>
      <c r="AV759" s="20"/>
      <c r="BB759" s="20"/>
      <c r="BC759" s="20"/>
      <c r="BD759" s="20"/>
    </row>
    <row r="760" spans="2:56" x14ac:dyDescent="0.25">
      <c r="B760" s="25"/>
      <c r="C760" s="21"/>
      <c r="D760" s="21"/>
      <c r="E760" s="21"/>
      <c r="F760" s="21"/>
      <c r="G760" s="21"/>
      <c r="I760" s="77"/>
      <c r="AO760" s="77"/>
      <c r="AP760" s="20"/>
      <c r="AQ760" s="77"/>
      <c r="AT760" s="20"/>
      <c r="AU760" s="20"/>
      <c r="AV760" s="20"/>
      <c r="BB760" s="20"/>
      <c r="BC760" s="20"/>
      <c r="BD760" s="20"/>
    </row>
    <row r="761" spans="2:56" x14ac:dyDescent="0.25">
      <c r="B761" s="25"/>
      <c r="C761" s="21"/>
      <c r="D761" s="21"/>
      <c r="E761" s="21"/>
      <c r="F761" s="21"/>
      <c r="G761" s="21"/>
      <c r="I761" s="77"/>
      <c r="AO761" s="77"/>
      <c r="AP761" s="20"/>
      <c r="AQ761" s="77"/>
      <c r="AT761" s="20"/>
      <c r="AU761" s="20"/>
      <c r="AV761" s="20"/>
      <c r="BB761" s="20"/>
      <c r="BC761" s="20"/>
      <c r="BD761" s="20"/>
    </row>
    <row r="762" spans="2:56" x14ac:dyDescent="0.25">
      <c r="B762" s="25"/>
      <c r="C762" s="21"/>
      <c r="D762" s="21"/>
      <c r="E762" s="21"/>
      <c r="F762" s="21"/>
      <c r="G762" s="21"/>
      <c r="I762" s="77"/>
      <c r="AO762" s="77"/>
      <c r="AP762" s="20"/>
      <c r="AQ762" s="77"/>
      <c r="AT762" s="20"/>
      <c r="AU762" s="20"/>
      <c r="AV762" s="20"/>
      <c r="BB762" s="20"/>
      <c r="BC762" s="20"/>
      <c r="BD762" s="20"/>
    </row>
    <row r="763" spans="2:56" x14ac:dyDescent="0.25">
      <c r="B763" s="84"/>
      <c r="C763" s="28"/>
      <c r="D763" s="28"/>
      <c r="E763" s="28"/>
      <c r="F763" s="28"/>
      <c r="G763" s="28"/>
      <c r="I763" s="77"/>
      <c r="AO763" s="77"/>
      <c r="AP763" s="20"/>
      <c r="AQ763" s="77"/>
      <c r="AT763" s="20"/>
      <c r="AU763" s="20"/>
      <c r="AV763" s="20"/>
      <c r="BB763" s="20"/>
      <c r="BC763" s="20"/>
      <c r="BD763" s="20"/>
    </row>
    <row r="764" spans="2:56" ht="13.5" customHeight="1" x14ac:dyDescent="0.25">
      <c r="B764" s="82"/>
      <c r="C764" s="76"/>
      <c r="D764" s="76"/>
      <c r="E764" s="76"/>
      <c r="F764" s="76"/>
      <c r="G764" s="76"/>
      <c r="I764" s="77"/>
      <c r="AO764" s="77"/>
      <c r="AP764" s="20"/>
      <c r="AQ764" s="77"/>
      <c r="AT764" s="20"/>
      <c r="AU764" s="20"/>
      <c r="AV764" s="20"/>
      <c r="BB764" s="20"/>
      <c r="BC764" s="20"/>
      <c r="BD764" s="20"/>
    </row>
    <row r="765" spans="2:56" x14ac:dyDescent="0.25">
      <c r="B765" s="82"/>
      <c r="C765" s="76"/>
      <c r="D765" s="76"/>
      <c r="E765" s="76"/>
      <c r="F765" s="76"/>
      <c r="G765" s="76"/>
      <c r="I765" s="77"/>
      <c r="AO765" s="77"/>
      <c r="AP765" s="20"/>
      <c r="AQ765" s="77"/>
      <c r="AT765" s="20"/>
      <c r="AU765" s="20"/>
      <c r="AV765" s="20"/>
      <c r="BB765" s="20"/>
      <c r="BC765" s="20"/>
      <c r="BD765" s="20"/>
    </row>
    <row r="766" spans="2:56" x14ac:dyDescent="0.25">
      <c r="B766" s="25"/>
      <c r="C766" s="21"/>
      <c r="D766" s="21"/>
      <c r="E766" s="21"/>
      <c r="F766" s="21"/>
      <c r="G766" s="21"/>
      <c r="I766" s="77"/>
      <c r="AO766" s="77"/>
      <c r="AP766" s="20"/>
      <c r="AQ766" s="77"/>
      <c r="AT766" s="20"/>
      <c r="AU766" s="20"/>
      <c r="AV766" s="20"/>
      <c r="BB766" s="20"/>
      <c r="BC766" s="20"/>
      <c r="BD766" s="20"/>
    </row>
    <row r="767" spans="2:56" x14ac:dyDescent="0.25">
      <c r="B767" s="25"/>
      <c r="C767" s="21"/>
      <c r="D767" s="21"/>
      <c r="E767" s="21"/>
      <c r="F767" s="21"/>
      <c r="G767" s="21"/>
      <c r="I767" s="77"/>
      <c r="AO767" s="77"/>
      <c r="AP767" s="20"/>
      <c r="AQ767" s="77"/>
      <c r="AT767" s="20"/>
      <c r="AU767" s="20"/>
      <c r="AV767" s="20"/>
      <c r="BB767" s="20"/>
      <c r="BC767" s="20"/>
      <c r="BD767" s="20"/>
    </row>
    <row r="768" spans="2:56" x14ac:dyDescent="0.25">
      <c r="B768" s="25"/>
      <c r="C768" s="21"/>
      <c r="D768" s="21"/>
      <c r="E768" s="21"/>
      <c r="F768" s="21"/>
      <c r="G768" s="21"/>
      <c r="I768" s="77"/>
      <c r="AO768" s="77"/>
      <c r="AP768" s="20"/>
      <c r="AQ768" s="77"/>
      <c r="AT768" s="20"/>
      <c r="AU768" s="20"/>
      <c r="AV768" s="20"/>
      <c r="BB768" s="20"/>
      <c r="BC768" s="20"/>
      <c r="BD768" s="20"/>
    </row>
    <row r="769" spans="2:56" x14ac:dyDescent="0.25">
      <c r="B769" s="25"/>
      <c r="C769" s="21"/>
      <c r="D769" s="21"/>
      <c r="E769" s="21"/>
      <c r="F769" s="21"/>
      <c r="G769" s="21"/>
      <c r="I769" s="77"/>
      <c r="AO769" s="77"/>
      <c r="AP769" s="20"/>
      <c r="AQ769" s="77"/>
      <c r="AT769" s="20"/>
      <c r="AU769" s="20"/>
      <c r="AV769" s="20"/>
      <c r="BB769" s="20"/>
      <c r="BC769" s="20"/>
      <c r="BD769" s="20"/>
    </row>
    <row r="770" spans="2:56" x14ac:dyDescent="0.25">
      <c r="B770" s="25"/>
      <c r="C770" s="21"/>
      <c r="D770" s="21"/>
      <c r="E770" s="21"/>
      <c r="F770" s="21"/>
      <c r="G770" s="21"/>
      <c r="I770" s="77"/>
      <c r="AO770" s="77"/>
      <c r="AP770" s="20"/>
      <c r="AQ770" s="77"/>
      <c r="AT770" s="20"/>
      <c r="AU770" s="20"/>
      <c r="AV770" s="20"/>
      <c r="BB770" s="20"/>
      <c r="BC770" s="20"/>
      <c r="BD770" s="20"/>
    </row>
    <row r="771" spans="2:56" x14ac:dyDescent="0.25">
      <c r="B771" s="25"/>
      <c r="C771" s="21"/>
      <c r="D771" s="21"/>
      <c r="E771" s="21"/>
      <c r="F771" s="21"/>
      <c r="G771" s="21"/>
      <c r="I771" s="77"/>
      <c r="AO771" s="77"/>
      <c r="AP771" s="20"/>
      <c r="AQ771" s="77"/>
      <c r="AT771" s="20"/>
      <c r="AU771" s="20"/>
      <c r="AV771" s="20"/>
      <c r="BB771" s="20"/>
      <c r="BC771" s="20"/>
      <c r="BD771" s="20"/>
    </row>
    <row r="772" spans="2:56" x14ac:dyDescent="0.25">
      <c r="B772" s="25"/>
      <c r="C772" s="21"/>
      <c r="D772" s="21"/>
      <c r="E772" s="21"/>
      <c r="F772" s="21"/>
      <c r="G772" s="21"/>
      <c r="I772" s="77"/>
      <c r="AO772" s="77"/>
      <c r="AP772" s="20"/>
      <c r="AQ772" s="77"/>
      <c r="AT772" s="20"/>
      <c r="AU772" s="20"/>
      <c r="AV772" s="20"/>
      <c r="BB772" s="20"/>
      <c r="BC772" s="20"/>
      <c r="BD772" s="20"/>
    </row>
    <row r="773" spans="2:56" x14ac:dyDescent="0.25">
      <c r="B773" s="25"/>
      <c r="I773" s="77"/>
      <c r="AO773" s="77"/>
      <c r="AP773" s="20"/>
      <c r="AQ773" s="77"/>
      <c r="AT773" s="20"/>
      <c r="AU773" s="20"/>
      <c r="AV773" s="20"/>
      <c r="BB773" s="20"/>
      <c r="BC773" s="20"/>
      <c r="BD773" s="20"/>
    </row>
    <row r="774" spans="2:56" x14ac:dyDescent="0.25">
      <c r="B774" s="25"/>
      <c r="C774" s="76"/>
      <c r="D774" s="76"/>
      <c r="E774" s="76"/>
      <c r="F774" s="76"/>
      <c r="G774" s="76"/>
      <c r="I774" s="77"/>
      <c r="AO774" s="77"/>
      <c r="AP774" s="20"/>
      <c r="AQ774" s="77"/>
      <c r="AT774" s="20"/>
      <c r="AU774" s="20"/>
      <c r="AV774" s="20"/>
      <c r="BB774" s="20"/>
      <c r="BC774" s="20"/>
      <c r="BD774" s="20"/>
    </row>
    <row r="775" spans="2:56" x14ac:dyDescent="0.25">
      <c r="B775" s="25"/>
      <c r="C775" s="21"/>
      <c r="D775" s="21"/>
      <c r="E775" s="21"/>
      <c r="F775" s="21"/>
      <c r="G775" s="21"/>
      <c r="I775" s="77"/>
      <c r="AO775" s="77"/>
      <c r="AP775" s="20"/>
      <c r="AQ775" s="77"/>
      <c r="AT775" s="20"/>
      <c r="AU775" s="20"/>
      <c r="AV775" s="20"/>
      <c r="BB775" s="20"/>
      <c r="BC775" s="20"/>
      <c r="BD775" s="20"/>
    </row>
  </sheetData>
  <mergeCells count="2828">
    <mergeCell ref="AE553:AE555"/>
    <mergeCell ref="AF553:AF555"/>
    <mergeCell ref="AG553:AG555"/>
    <mergeCell ref="AH553:AH555"/>
    <mergeCell ref="AE562:AE564"/>
    <mergeCell ref="AF562:AF564"/>
    <mergeCell ref="AG562:AG564"/>
    <mergeCell ref="AH562:AH564"/>
    <mergeCell ref="AE567:AE568"/>
    <mergeCell ref="AF567:AF568"/>
    <mergeCell ref="AG567:AG568"/>
    <mergeCell ref="AH567:AH568"/>
    <mergeCell ref="AE569:AE570"/>
    <mergeCell ref="AF569:AF570"/>
    <mergeCell ref="AG569:AG570"/>
    <mergeCell ref="AH569:AH570"/>
    <mergeCell ref="AE381:AE382"/>
    <mergeCell ref="AF381:AF382"/>
    <mergeCell ref="AG381:AG382"/>
    <mergeCell ref="AH381:AH382"/>
    <mergeCell ref="AE386:AE387"/>
    <mergeCell ref="AF386:AF387"/>
    <mergeCell ref="AG386:AG387"/>
    <mergeCell ref="AH386:AH387"/>
    <mergeCell ref="AE550:AE552"/>
    <mergeCell ref="AF550:AF552"/>
    <mergeCell ref="AG550:AG552"/>
    <mergeCell ref="AH559:AH560"/>
    <mergeCell ref="AH556:AH557"/>
    <mergeCell ref="AH276:AH290"/>
    <mergeCell ref="AE546:AE549"/>
    <mergeCell ref="AF546:AF549"/>
    <mergeCell ref="AG546:AG549"/>
    <mergeCell ref="AH546:AH549"/>
    <mergeCell ref="AH550:AH552"/>
    <mergeCell ref="AE340:AE344"/>
    <mergeCell ref="AF340:AF344"/>
    <mergeCell ref="AG340:AG344"/>
    <mergeCell ref="AH340:AH344"/>
    <mergeCell ref="AE348:AE351"/>
    <mergeCell ref="AF348:AF351"/>
    <mergeCell ref="AG348:AG351"/>
    <mergeCell ref="AH348:AH351"/>
    <mergeCell ref="AE352:AE356"/>
    <mergeCell ref="AF352:AF356"/>
    <mergeCell ref="AG352:AG356"/>
    <mergeCell ref="AH352:AH356"/>
    <mergeCell ref="AE357:AE362"/>
    <mergeCell ref="AF357:AF362"/>
    <mergeCell ref="AG357:AG362"/>
    <mergeCell ref="AH357:AH362"/>
    <mergeCell ref="AE377:AE378"/>
    <mergeCell ref="AF377:AF378"/>
    <mergeCell ref="AG377:AG378"/>
    <mergeCell ref="AH377:AH378"/>
    <mergeCell ref="AH542:AH545"/>
    <mergeCell ref="AF304:AF319"/>
    <mergeCell ref="AG304:AG319"/>
    <mergeCell ref="AE211:AE215"/>
    <mergeCell ref="AF211:AF215"/>
    <mergeCell ref="AG211:AG215"/>
    <mergeCell ref="AH211:AH215"/>
    <mergeCell ref="AE255:AE260"/>
    <mergeCell ref="AF255:AF260"/>
    <mergeCell ref="AG255:AG260"/>
    <mergeCell ref="AH255:AH260"/>
    <mergeCell ref="AE264:AE265"/>
    <mergeCell ref="AF264:AF265"/>
    <mergeCell ref="AG264:AG265"/>
    <mergeCell ref="AH264:AH265"/>
    <mergeCell ref="AE268:AE269"/>
    <mergeCell ref="AF268:AF269"/>
    <mergeCell ref="AG268:AG269"/>
    <mergeCell ref="AH268:AH269"/>
    <mergeCell ref="AF253:AF254"/>
    <mergeCell ref="AG253:AG254"/>
    <mergeCell ref="AH253:AH254"/>
    <mergeCell ref="AF248:AF249"/>
    <mergeCell ref="AG244:AG246"/>
    <mergeCell ref="AH244:AH246"/>
    <mergeCell ref="AG232:AG233"/>
    <mergeCell ref="AE234:AE235"/>
    <mergeCell ref="AF234:AF235"/>
    <mergeCell ref="AG234:AG235"/>
    <mergeCell ref="AE23:AE26"/>
    <mergeCell ref="AF23:AF26"/>
    <mergeCell ref="AG23:AG26"/>
    <mergeCell ref="AH23:AH26"/>
    <mergeCell ref="AE35:AE38"/>
    <mergeCell ref="AF35:AF38"/>
    <mergeCell ref="AG35:AG38"/>
    <mergeCell ref="AH35:AH38"/>
    <mergeCell ref="AE46:AE57"/>
    <mergeCell ref="AF46:AF57"/>
    <mergeCell ref="AG46:AG57"/>
    <mergeCell ref="AH46:AH57"/>
    <mergeCell ref="AE82:AE93"/>
    <mergeCell ref="AF82:AF93"/>
    <mergeCell ref="AG82:AG93"/>
    <mergeCell ref="AH82:AH93"/>
    <mergeCell ref="AE94:AE104"/>
    <mergeCell ref="AF94:AF104"/>
    <mergeCell ref="AG94:AG104"/>
    <mergeCell ref="AH94:AH104"/>
    <mergeCell ref="T569:T570"/>
    <mergeCell ref="A569:A570"/>
    <mergeCell ref="B569:B570"/>
    <mergeCell ref="C569:C570"/>
    <mergeCell ref="D569:D570"/>
    <mergeCell ref="E569:E570"/>
    <mergeCell ref="F569:F570"/>
    <mergeCell ref="G569:G570"/>
    <mergeCell ref="H569:H570"/>
    <mergeCell ref="I569:I570"/>
    <mergeCell ref="J569:J570"/>
    <mergeCell ref="K569:K570"/>
    <mergeCell ref="L569:L570"/>
    <mergeCell ref="M569:M570"/>
    <mergeCell ref="N569:N570"/>
    <mergeCell ref="O569:O570"/>
    <mergeCell ref="P569:P570"/>
    <mergeCell ref="Q569:Q570"/>
    <mergeCell ref="R569:R570"/>
    <mergeCell ref="S569:S570"/>
    <mergeCell ref="T567:T568"/>
    <mergeCell ref="A567:A568"/>
    <mergeCell ref="B567:B568"/>
    <mergeCell ref="C567:C568"/>
    <mergeCell ref="D567:D568"/>
    <mergeCell ref="E567:E568"/>
    <mergeCell ref="F567:F568"/>
    <mergeCell ref="G567:G568"/>
    <mergeCell ref="H567:H568"/>
    <mergeCell ref="I567:I568"/>
    <mergeCell ref="J567:J568"/>
    <mergeCell ref="K567:K568"/>
    <mergeCell ref="L567:L568"/>
    <mergeCell ref="M567:M568"/>
    <mergeCell ref="N567:N568"/>
    <mergeCell ref="O567:O568"/>
    <mergeCell ref="P567:P568"/>
    <mergeCell ref="Q567:Q568"/>
    <mergeCell ref="R567:R568"/>
    <mergeCell ref="S567:S568"/>
    <mergeCell ref="T562:T564"/>
    <mergeCell ref="A562:A564"/>
    <mergeCell ref="B562:B564"/>
    <mergeCell ref="C562:C564"/>
    <mergeCell ref="D562:D564"/>
    <mergeCell ref="E562:E564"/>
    <mergeCell ref="F562:F564"/>
    <mergeCell ref="G562:G564"/>
    <mergeCell ref="H562:H564"/>
    <mergeCell ref="I562:I564"/>
    <mergeCell ref="J562:J564"/>
    <mergeCell ref="K562:K564"/>
    <mergeCell ref="L562:L564"/>
    <mergeCell ref="M562:M564"/>
    <mergeCell ref="N562:N564"/>
    <mergeCell ref="O562:O564"/>
    <mergeCell ref="P562:P564"/>
    <mergeCell ref="Q562:Q564"/>
    <mergeCell ref="R562:R564"/>
    <mergeCell ref="S562:S564"/>
    <mergeCell ref="T553:T555"/>
    <mergeCell ref="A553:A555"/>
    <mergeCell ref="B553:B555"/>
    <mergeCell ref="C553:C555"/>
    <mergeCell ref="D553:D555"/>
    <mergeCell ref="E553:E555"/>
    <mergeCell ref="F553:F555"/>
    <mergeCell ref="G553:G555"/>
    <mergeCell ref="H553:H555"/>
    <mergeCell ref="I553:I555"/>
    <mergeCell ref="J553:J555"/>
    <mergeCell ref="K553:K555"/>
    <mergeCell ref="L553:L555"/>
    <mergeCell ref="M553:M555"/>
    <mergeCell ref="N553:N555"/>
    <mergeCell ref="O553:O555"/>
    <mergeCell ref="P553:P555"/>
    <mergeCell ref="Q553:Q555"/>
    <mergeCell ref="R553:R555"/>
    <mergeCell ref="S553:S555"/>
    <mergeCell ref="T550:T552"/>
    <mergeCell ref="A550:A552"/>
    <mergeCell ref="B550:B552"/>
    <mergeCell ref="C550:C552"/>
    <mergeCell ref="D550:D552"/>
    <mergeCell ref="E550:E552"/>
    <mergeCell ref="F550:F552"/>
    <mergeCell ref="G550:G552"/>
    <mergeCell ref="H550:H552"/>
    <mergeCell ref="I550:I552"/>
    <mergeCell ref="J550:J552"/>
    <mergeCell ref="K550:K552"/>
    <mergeCell ref="L550:L552"/>
    <mergeCell ref="M550:M552"/>
    <mergeCell ref="N550:N552"/>
    <mergeCell ref="O550:O552"/>
    <mergeCell ref="P550:P552"/>
    <mergeCell ref="Q550:Q552"/>
    <mergeCell ref="R550:R552"/>
    <mergeCell ref="S550:S552"/>
    <mergeCell ref="T546:T549"/>
    <mergeCell ref="A546:A549"/>
    <mergeCell ref="B546:B549"/>
    <mergeCell ref="C546:C549"/>
    <mergeCell ref="D546:D549"/>
    <mergeCell ref="E546:E549"/>
    <mergeCell ref="F546:F549"/>
    <mergeCell ref="G546:G549"/>
    <mergeCell ref="H546:H549"/>
    <mergeCell ref="I546:I549"/>
    <mergeCell ref="J546:J549"/>
    <mergeCell ref="K546:K549"/>
    <mergeCell ref="L546:L549"/>
    <mergeCell ref="M546:M549"/>
    <mergeCell ref="N546:N549"/>
    <mergeCell ref="O546:O549"/>
    <mergeCell ref="P546:P549"/>
    <mergeCell ref="Q546:Q549"/>
    <mergeCell ref="R546:R549"/>
    <mergeCell ref="S546:S549"/>
    <mergeCell ref="R381:R382"/>
    <mergeCell ref="S381:S382"/>
    <mergeCell ref="T386:T387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J386:J387"/>
    <mergeCell ref="K386:K387"/>
    <mergeCell ref="L386:L387"/>
    <mergeCell ref="M386:M387"/>
    <mergeCell ref="N386:N387"/>
    <mergeCell ref="O386:O387"/>
    <mergeCell ref="P386:P387"/>
    <mergeCell ref="Q386:Q387"/>
    <mergeCell ref="R386:R387"/>
    <mergeCell ref="S386:S387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J381:J382"/>
    <mergeCell ref="K381:K382"/>
    <mergeCell ref="L381:L382"/>
    <mergeCell ref="M381:M382"/>
    <mergeCell ref="N381:N382"/>
    <mergeCell ref="O381:O382"/>
    <mergeCell ref="P381:P382"/>
    <mergeCell ref="Q381:Q382"/>
    <mergeCell ref="R377:R378"/>
    <mergeCell ref="S377:S378"/>
    <mergeCell ref="T379:T380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K379:K380"/>
    <mergeCell ref="L379:L380"/>
    <mergeCell ref="M379:M380"/>
    <mergeCell ref="N379:N380"/>
    <mergeCell ref="O379:O380"/>
    <mergeCell ref="P379:P380"/>
    <mergeCell ref="Q379:Q380"/>
    <mergeCell ref="R379:R380"/>
    <mergeCell ref="S379:S380"/>
    <mergeCell ref="A377:A378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K377:K378"/>
    <mergeCell ref="L377:L378"/>
    <mergeCell ref="M377:M378"/>
    <mergeCell ref="N377:N378"/>
    <mergeCell ref="O377:O378"/>
    <mergeCell ref="P377:P378"/>
    <mergeCell ref="Q377:Q378"/>
    <mergeCell ref="T357:T362"/>
    <mergeCell ref="A357:A362"/>
    <mergeCell ref="B357:B362"/>
    <mergeCell ref="C357:C362"/>
    <mergeCell ref="D357:D362"/>
    <mergeCell ref="E357:E362"/>
    <mergeCell ref="F357:F362"/>
    <mergeCell ref="G357:G362"/>
    <mergeCell ref="H357:H362"/>
    <mergeCell ref="I357:I362"/>
    <mergeCell ref="J357:J362"/>
    <mergeCell ref="K357:K362"/>
    <mergeCell ref="L357:L362"/>
    <mergeCell ref="M357:M362"/>
    <mergeCell ref="N357:N362"/>
    <mergeCell ref="O357:O362"/>
    <mergeCell ref="P357:P362"/>
    <mergeCell ref="Q357:Q362"/>
    <mergeCell ref="R357:R362"/>
    <mergeCell ref="S357:S362"/>
    <mergeCell ref="T352:T356"/>
    <mergeCell ref="A352:A356"/>
    <mergeCell ref="B352:B356"/>
    <mergeCell ref="C352:C356"/>
    <mergeCell ref="D352:D356"/>
    <mergeCell ref="E352:E356"/>
    <mergeCell ref="F352:F356"/>
    <mergeCell ref="G352:G356"/>
    <mergeCell ref="H352:H356"/>
    <mergeCell ref="I352:I356"/>
    <mergeCell ref="J352:J356"/>
    <mergeCell ref="K352:K356"/>
    <mergeCell ref="L352:L356"/>
    <mergeCell ref="M352:M356"/>
    <mergeCell ref="N352:N356"/>
    <mergeCell ref="O352:O356"/>
    <mergeCell ref="P352:P356"/>
    <mergeCell ref="Q352:Q356"/>
    <mergeCell ref="R352:R356"/>
    <mergeCell ref="S352:S356"/>
    <mergeCell ref="T348:T351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J348:J351"/>
    <mergeCell ref="K348:K351"/>
    <mergeCell ref="L348:L351"/>
    <mergeCell ref="M348:M351"/>
    <mergeCell ref="N348:N351"/>
    <mergeCell ref="O348:O351"/>
    <mergeCell ref="P348:P351"/>
    <mergeCell ref="Q348:Q351"/>
    <mergeCell ref="R348:R351"/>
    <mergeCell ref="S348:S351"/>
    <mergeCell ref="T340:T344"/>
    <mergeCell ref="A340:A344"/>
    <mergeCell ref="B340:B344"/>
    <mergeCell ref="C340:C344"/>
    <mergeCell ref="D340:D344"/>
    <mergeCell ref="E340:E344"/>
    <mergeCell ref="F340:F344"/>
    <mergeCell ref="G340:G344"/>
    <mergeCell ref="H340:H344"/>
    <mergeCell ref="I340:I344"/>
    <mergeCell ref="J340:J344"/>
    <mergeCell ref="K340:K344"/>
    <mergeCell ref="L340:L344"/>
    <mergeCell ref="M340:M344"/>
    <mergeCell ref="N340:N344"/>
    <mergeCell ref="O340:O344"/>
    <mergeCell ref="P340:P344"/>
    <mergeCell ref="Q340:Q344"/>
    <mergeCell ref="R340:R344"/>
    <mergeCell ref="S340:S344"/>
    <mergeCell ref="T268:T269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K268:K269"/>
    <mergeCell ref="L268:L269"/>
    <mergeCell ref="M268:M269"/>
    <mergeCell ref="N268:N269"/>
    <mergeCell ref="O268:O269"/>
    <mergeCell ref="P268:P269"/>
    <mergeCell ref="Q268:Q269"/>
    <mergeCell ref="R268:R269"/>
    <mergeCell ref="S268:S269"/>
    <mergeCell ref="T266:T267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J266:J267"/>
    <mergeCell ref="K266:K267"/>
    <mergeCell ref="L266:L267"/>
    <mergeCell ref="M266:M267"/>
    <mergeCell ref="N266:N267"/>
    <mergeCell ref="O266:O267"/>
    <mergeCell ref="P266:P267"/>
    <mergeCell ref="Q266:Q267"/>
    <mergeCell ref="R266:R267"/>
    <mergeCell ref="S266:S267"/>
    <mergeCell ref="T264:T265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J264:J265"/>
    <mergeCell ref="K264:K265"/>
    <mergeCell ref="L264:L265"/>
    <mergeCell ref="M264:M265"/>
    <mergeCell ref="N264:N265"/>
    <mergeCell ref="O264:O265"/>
    <mergeCell ref="P264:P265"/>
    <mergeCell ref="Q264:Q265"/>
    <mergeCell ref="R264:R265"/>
    <mergeCell ref="S264:S265"/>
    <mergeCell ref="T255:T260"/>
    <mergeCell ref="A255:A260"/>
    <mergeCell ref="B255:B260"/>
    <mergeCell ref="C255:C260"/>
    <mergeCell ref="D255:D260"/>
    <mergeCell ref="E255:E260"/>
    <mergeCell ref="F255:F260"/>
    <mergeCell ref="G255:G260"/>
    <mergeCell ref="H255:H260"/>
    <mergeCell ref="I255:I260"/>
    <mergeCell ref="J255:J260"/>
    <mergeCell ref="K255:K260"/>
    <mergeCell ref="L255:L260"/>
    <mergeCell ref="M255:M260"/>
    <mergeCell ref="N255:N260"/>
    <mergeCell ref="O255:O260"/>
    <mergeCell ref="P255:P260"/>
    <mergeCell ref="Q255:Q260"/>
    <mergeCell ref="R255:R260"/>
    <mergeCell ref="S255:S260"/>
    <mergeCell ref="T211:T215"/>
    <mergeCell ref="A211:A215"/>
    <mergeCell ref="B211:B215"/>
    <mergeCell ref="C211:C215"/>
    <mergeCell ref="D211:D215"/>
    <mergeCell ref="E211:E215"/>
    <mergeCell ref="F211:F215"/>
    <mergeCell ref="G211:G215"/>
    <mergeCell ref="H211:H215"/>
    <mergeCell ref="I211:I215"/>
    <mergeCell ref="J211:J215"/>
    <mergeCell ref="K211:K215"/>
    <mergeCell ref="L211:L215"/>
    <mergeCell ref="M211:M215"/>
    <mergeCell ref="N211:N215"/>
    <mergeCell ref="O211:O215"/>
    <mergeCell ref="P211:P215"/>
    <mergeCell ref="Q211:Q215"/>
    <mergeCell ref="R211:R215"/>
    <mergeCell ref="S211:S215"/>
    <mergeCell ref="O94:O104"/>
    <mergeCell ref="P94:P104"/>
    <mergeCell ref="Q94:Q104"/>
    <mergeCell ref="R94:R104"/>
    <mergeCell ref="S94:S104"/>
    <mergeCell ref="T174:T179"/>
    <mergeCell ref="A174:A179"/>
    <mergeCell ref="B174:B179"/>
    <mergeCell ref="C174:C179"/>
    <mergeCell ref="D174:D179"/>
    <mergeCell ref="E174:E179"/>
    <mergeCell ref="F174:F179"/>
    <mergeCell ref="G174:G179"/>
    <mergeCell ref="H174:H179"/>
    <mergeCell ref="I174:I179"/>
    <mergeCell ref="J174:J179"/>
    <mergeCell ref="K174:K179"/>
    <mergeCell ref="L174:L179"/>
    <mergeCell ref="M174:M179"/>
    <mergeCell ref="N174:N179"/>
    <mergeCell ref="O174:O179"/>
    <mergeCell ref="P174:P179"/>
    <mergeCell ref="Q174:Q179"/>
    <mergeCell ref="R174:R179"/>
    <mergeCell ref="S174:S179"/>
    <mergeCell ref="Q158:Q164"/>
    <mergeCell ref="R144:R152"/>
    <mergeCell ref="N140:N143"/>
    <mergeCell ref="R140:R143"/>
    <mergeCell ref="P140:P143"/>
    <mergeCell ref="Q140:Q143"/>
    <mergeCell ref="I134:I139"/>
    <mergeCell ref="T46:T57"/>
    <mergeCell ref="T82:T93"/>
    <mergeCell ref="A82:A93"/>
    <mergeCell ref="B82:B93"/>
    <mergeCell ref="C82:C93"/>
    <mergeCell ref="D82:D93"/>
    <mergeCell ref="E82:E93"/>
    <mergeCell ref="F82:F93"/>
    <mergeCell ref="G82:G93"/>
    <mergeCell ref="H82:H93"/>
    <mergeCell ref="I82:I93"/>
    <mergeCell ref="J82:J93"/>
    <mergeCell ref="K82:K93"/>
    <mergeCell ref="L82:L93"/>
    <mergeCell ref="M82:M93"/>
    <mergeCell ref="N82:N93"/>
    <mergeCell ref="O82:O93"/>
    <mergeCell ref="P82:P93"/>
    <mergeCell ref="Q82:Q93"/>
    <mergeCell ref="R82:R93"/>
    <mergeCell ref="S82:S93"/>
    <mergeCell ref="A46:A57"/>
    <mergeCell ref="B46:B57"/>
    <mergeCell ref="C46:C57"/>
    <mergeCell ref="D46:D57"/>
    <mergeCell ref="E46:E57"/>
    <mergeCell ref="F46:F57"/>
    <mergeCell ref="G46:G57"/>
    <mergeCell ref="H46:H57"/>
    <mergeCell ref="I46:I57"/>
    <mergeCell ref="L46:L57"/>
    <mergeCell ref="M46:M57"/>
    <mergeCell ref="N46:N57"/>
    <mergeCell ref="O46:O57"/>
    <mergeCell ref="P46:P57"/>
    <mergeCell ref="Q46:Q57"/>
    <mergeCell ref="R23:R26"/>
    <mergeCell ref="S23:S26"/>
    <mergeCell ref="T23:T26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A23:A26"/>
    <mergeCell ref="R46:R57"/>
    <mergeCell ref="S46:S57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Q331:Q339"/>
    <mergeCell ref="O331:O339"/>
    <mergeCell ref="P331:P339"/>
    <mergeCell ref="C331:C339"/>
    <mergeCell ref="D331:D339"/>
    <mergeCell ref="E331:E339"/>
    <mergeCell ref="F331:F339"/>
    <mergeCell ref="G331:G339"/>
    <mergeCell ref="H331:H339"/>
    <mergeCell ref="I331:I339"/>
    <mergeCell ref="J331:J339"/>
    <mergeCell ref="K331:K339"/>
    <mergeCell ref="L331:L339"/>
    <mergeCell ref="N232:N233"/>
    <mergeCell ref="Q193:Q198"/>
    <mergeCell ref="J46:J57"/>
    <mergeCell ref="K46:K57"/>
    <mergeCell ref="A331:A339"/>
    <mergeCell ref="J114:J123"/>
    <mergeCell ref="K114:K123"/>
    <mergeCell ref="L114:L123"/>
    <mergeCell ref="M114:M123"/>
    <mergeCell ref="N114:N123"/>
    <mergeCell ref="O114:O123"/>
    <mergeCell ref="P114:P123"/>
    <mergeCell ref="Q114:Q123"/>
    <mergeCell ref="A105:A113"/>
    <mergeCell ref="B105:B113"/>
    <mergeCell ref="C105:C113"/>
    <mergeCell ref="D105:D113"/>
    <mergeCell ref="E105:E113"/>
    <mergeCell ref="F105:F113"/>
    <mergeCell ref="G105:G113"/>
    <mergeCell ref="H105:H113"/>
    <mergeCell ref="I105:I113"/>
    <mergeCell ref="J105:J113"/>
    <mergeCell ref="K105:K113"/>
    <mergeCell ref="L105:L113"/>
    <mergeCell ref="M105:M113"/>
    <mergeCell ref="N105:N113"/>
    <mergeCell ref="O105:O113"/>
    <mergeCell ref="P105:P113"/>
    <mergeCell ref="Q105:Q113"/>
    <mergeCell ref="B331:B339"/>
    <mergeCell ref="A276:A290"/>
    <mergeCell ref="B276:B290"/>
    <mergeCell ref="C276:C290"/>
    <mergeCell ref="D276:D290"/>
    <mergeCell ref="E276:E290"/>
    <mergeCell ref="A114:A123"/>
    <mergeCell ref="B114:B123"/>
    <mergeCell ref="C114:C123"/>
    <mergeCell ref="D114:D123"/>
    <mergeCell ref="E114:E123"/>
    <mergeCell ref="F114:F123"/>
    <mergeCell ref="G114:G123"/>
    <mergeCell ref="H114:H123"/>
    <mergeCell ref="I114:I123"/>
    <mergeCell ref="A124:A133"/>
    <mergeCell ref="B124:B133"/>
    <mergeCell ref="C124:C133"/>
    <mergeCell ref="D124:D133"/>
    <mergeCell ref="E124:E133"/>
    <mergeCell ref="F124:F133"/>
    <mergeCell ref="G124:G133"/>
    <mergeCell ref="H124:H133"/>
    <mergeCell ref="I124:I133"/>
    <mergeCell ref="P643:P650"/>
    <mergeCell ref="Q643:Q650"/>
    <mergeCell ref="R643:R650"/>
    <mergeCell ref="D653:D664"/>
    <mergeCell ref="R653:R664"/>
    <mergeCell ref="S653:S664"/>
    <mergeCell ref="S643:S650"/>
    <mergeCell ref="R519:R523"/>
    <mergeCell ref="S519:S523"/>
    <mergeCell ref="J124:J133"/>
    <mergeCell ref="K124:K133"/>
    <mergeCell ref="L124:L133"/>
    <mergeCell ref="M124:M133"/>
    <mergeCell ref="N124:N133"/>
    <mergeCell ref="O124:O133"/>
    <mergeCell ref="P124:P133"/>
    <mergeCell ref="Q124:Q133"/>
    <mergeCell ref="E653:E664"/>
    <mergeCell ref="F653:F664"/>
    <mergeCell ref="G653:G664"/>
    <mergeCell ref="H653:H664"/>
    <mergeCell ref="I653:I664"/>
    <mergeCell ref="J653:J664"/>
    <mergeCell ref="K653:K664"/>
    <mergeCell ref="L653:L664"/>
    <mergeCell ref="M653:M664"/>
    <mergeCell ref="N653:N664"/>
    <mergeCell ref="O653:O664"/>
    <mergeCell ref="P653:P664"/>
    <mergeCell ref="I593:I595"/>
    <mergeCell ref="N622:N637"/>
    <mergeCell ref="O622:O637"/>
    <mergeCell ref="T572:T573"/>
    <mergeCell ref="AH596:AH605"/>
    <mergeCell ref="AE574:AE576"/>
    <mergeCell ref="T653:T664"/>
    <mergeCell ref="A653:A664"/>
    <mergeCell ref="B653:B664"/>
    <mergeCell ref="C653:C664"/>
    <mergeCell ref="T643:T650"/>
    <mergeCell ref="A643:A650"/>
    <mergeCell ref="B643:B650"/>
    <mergeCell ref="C643:C650"/>
    <mergeCell ref="D643:D650"/>
    <mergeCell ref="E643:E650"/>
    <mergeCell ref="F643:F650"/>
    <mergeCell ref="G643:G650"/>
    <mergeCell ref="H643:H650"/>
    <mergeCell ref="I643:I650"/>
    <mergeCell ref="J643:J650"/>
    <mergeCell ref="K643:K650"/>
    <mergeCell ref="L643:L650"/>
    <mergeCell ref="M643:M650"/>
    <mergeCell ref="N643:N650"/>
    <mergeCell ref="O643:O650"/>
    <mergeCell ref="AE653:AE664"/>
    <mergeCell ref="M593:M595"/>
    <mergeCell ref="N593:N595"/>
    <mergeCell ref="O593:O595"/>
    <mergeCell ref="P593:P595"/>
    <mergeCell ref="Q593:Q595"/>
    <mergeCell ref="P574:P576"/>
    <mergeCell ref="O585:O592"/>
    <mergeCell ref="M585:M592"/>
    <mergeCell ref="AE593:AE595"/>
    <mergeCell ref="R577:R578"/>
    <mergeCell ref="AF593:AF595"/>
    <mergeCell ref="AG593:AG595"/>
    <mergeCell ref="AH593:AH595"/>
    <mergeCell ref="Q653:Q664"/>
    <mergeCell ref="AG638:AG642"/>
    <mergeCell ref="AG606:AG607"/>
    <mergeCell ref="AH606:AH607"/>
    <mergeCell ref="AH612:AH621"/>
    <mergeCell ref="AG612:AG621"/>
    <mergeCell ref="AE643:AE650"/>
    <mergeCell ref="T574:T576"/>
    <mergeCell ref="S574:S576"/>
    <mergeCell ref="T585:T592"/>
    <mergeCell ref="C585:C592"/>
    <mergeCell ref="D585:D592"/>
    <mergeCell ref="E585:E592"/>
    <mergeCell ref="H585:H592"/>
    <mergeCell ref="L577:L578"/>
    <mergeCell ref="Q577:Q578"/>
    <mergeCell ref="P577:P578"/>
    <mergeCell ref="H574:H576"/>
    <mergeCell ref="N596:N605"/>
    <mergeCell ref="J606:J607"/>
    <mergeCell ref="K606:K607"/>
    <mergeCell ref="R574:R576"/>
    <mergeCell ref="S638:S642"/>
    <mergeCell ref="AE638:AE642"/>
    <mergeCell ref="S622:S637"/>
    <mergeCell ref="AE612:AE621"/>
    <mergeCell ref="AE596:AE605"/>
    <mergeCell ref="P622:P637"/>
    <mergeCell ref="L585:L592"/>
    <mergeCell ref="G577:G578"/>
    <mergeCell ref="H608:H609"/>
    <mergeCell ref="G585:G592"/>
    <mergeCell ref="M638:M642"/>
    <mergeCell ref="N638:N642"/>
    <mergeCell ref="O638:O642"/>
    <mergeCell ref="P638:P642"/>
    <mergeCell ref="Q622:Q637"/>
    <mergeCell ref="I577:I578"/>
    <mergeCell ref="L572:L573"/>
    <mergeCell ref="M572:M573"/>
    <mergeCell ref="A593:A595"/>
    <mergeCell ref="B608:B609"/>
    <mergeCell ref="H596:H605"/>
    <mergeCell ref="L612:L621"/>
    <mergeCell ref="F608:F609"/>
    <mergeCell ref="M606:M607"/>
    <mergeCell ref="K638:K642"/>
    <mergeCell ref="L638:L642"/>
    <mergeCell ref="B612:B621"/>
    <mergeCell ref="E593:E595"/>
    <mergeCell ref="F593:F595"/>
    <mergeCell ref="G593:G595"/>
    <mergeCell ref="H593:H595"/>
    <mergeCell ref="E608:E609"/>
    <mergeCell ref="A622:A637"/>
    <mergeCell ref="A608:A609"/>
    <mergeCell ref="C572:C573"/>
    <mergeCell ref="C577:C578"/>
    <mergeCell ref="I585:I592"/>
    <mergeCell ref="A559:A560"/>
    <mergeCell ref="B559:B560"/>
    <mergeCell ref="C559:C560"/>
    <mergeCell ref="D559:D560"/>
    <mergeCell ref="AG559:AG560"/>
    <mergeCell ref="C542:C545"/>
    <mergeCell ref="D542:D545"/>
    <mergeCell ref="E542:E545"/>
    <mergeCell ref="F542:F545"/>
    <mergeCell ref="G542:G545"/>
    <mergeCell ref="H542:H545"/>
    <mergeCell ref="I542:I545"/>
    <mergeCell ref="J542:J545"/>
    <mergeCell ref="M542:M545"/>
    <mergeCell ref="N542:N545"/>
    <mergeCell ref="O542:O545"/>
    <mergeCell ref="A534:A537"/>
    <mergeCell ref="T542:T545"/>
    <mergeCell ref="AE542:AE545"/>
    <mergeCell ref="AF542:AF545"/>
    <mergeCell ref="AG542:AG545"/>
    <mergeCell ref="A542:A545"/>
    <mergeCell ref="K542:K545"/>
    <mergeCell ref="B542:B545"/>
    <mergeCell ref="A538:A541"/>
    <mergeCell ref="B538:B541"/>
    <mergeCell ref="C538:C541"/>
    <mergeCell ref="D538:D541"/>
    <mergeCell ref="E538:E541"/>
    <mergeCell ref="F538:F541"/>
    <mergeCell ref="G538:G541"/>
    <mergeCell ref="H538:H541"/>
    <mergeCell ref="K538:K541"/>
    <mergeCell ref="L538:L541"/>
    <mergeCell ref="M538:M541"/>
    <mergeCell ref="N538:N541"/>
    <mergeCell ref="O538:O541"/>
    <mergeCell ref="P538:P541"/>
    <mergeCell ref="P542:P545"/>
    <mergeCell ref="L542:L545"/>
    <mergeCell ref="B534:B537"/>
    <mergeCell ref="C534:C537"/>
    <mergeCell ref="D534:D537"/>
    <mergeCell ref="E534:E537"/>
    <mergeCell ref="F534:F537"/>
    <mergeCell ref="G534:G537"/>
    <mergeCell ref="H534:H537"/>
    <mergeCell ref="I534:I537"/>
    <mergeCell ref="J534:J537"/>
    <mergeCell ref="K534:K537"/>
    <mergeCell ref="L534:L537"/>
    <mergeCell ref="M534:M537"/>
    <mergeCell ref="N534:N537"/>
    <mergeCell ref="O534:O537"/>
    <mergeCell ref="S531:S533"/>
    <mergeCell ref="B469:B478"/>
    <mergeCell ref="C469:C478"/>
    <mergeCell ref="T508:T512"/>
    <mergeCell ref="A484:A490"/>
    <mergeCell ref="B484:B490"/>
    <mergeCell ref="C484:C490"/>
    <mergeCell ref="D484:D490"/>
    <mergeCell ref="B519:B523"/>
    <mergeCell ref="C519:C523"/>
    <mergeCell ref="K526:K530"/>
    <mergeCell ref="L526:L530"/>
    <mergeCell ref="M526:M530"/>
    <mergeCell ref="N526:N530"/>
    <mergeCell ref="O526:O530"/>
    <mergeCell ref="D519:D523"/>
    <mergeCell ref="E519:E523"/>
    <mergeCell ref="F519:F523"/>
    <mergeCell ref="G519:G523"/>
    <mergeCell ref="H519:H523"/>
    <mergeCell ref="I519:I523"/>
    <mergeCell ref="J519:J523"/>
    <mergeCell ref="K519:K523"/>
    <mergeCell ref="L519:L523"/>
    <mergeCell ref="M519:M523"/>
    <mergeCell ref="B526:B530"/>
    <mergeCell ref="E484:E490"/>
    <mergeCell ref="F484:F490"/>
    <mergeCell ref="G484:G490"/>
    <mergeCell ref="H484:H490"/>
    <mergeCell ref="I484:I490"/>
    <mergeCell ref="A531:A533"/>
    <mergeCell ref="B531:B533"/>
    <mergeCell ref="C531:C533"/>
    <mergeCell ref="D531:D533"/>
    <mergeCell ref="E531:E533"/>
    <mergeCell ref="F531:F533"/>
    <mergeCell ref="G531:G533"/>
    <mergeCell ref="H531:H533"/>
    <mergeCell ref="I531:I533"/>
    <mergeCell ref="J531:J533"/>
    <mergeCell ref="K531:K533"/>
    <mergeCell ref="L531:L533"/>
    <mergeCell ref="M531:M533"/>
    <mergeCell ref="N531:N533"/>
    <mergeCell ref="O531:O533"/>
    <mergeCell ref="P531:P533"/>
    <mergeCell ref="Q531:Q533"/>
    <mergeCell ref="G469:G478"/>
    <mergeCell ref="J469:J478"/>
    <mergeCell ref="K469:K478"/>
    <mergeCell ref="L469:L478"/>
    <mergeCell ref="M469:M478"/>
    <mergeCell ref="Q434:Q435"/>
    <mergeCell ref="K390:K396"/>
    <mergeCell ref="L434:L435"/>
    <mergeCell ref="R451:R452"/>
    <mergeCell ref="T469:T478"/>
    <mergeCell ref="K368:K370"/>
    <mergeCell ref="Q390:Q396"/>
    <mergeCell ref="S397:S408"/>
    <mergeCell ref="P363:P365"/>
    <mergeCell ref="AG434:AG435"/>
    <mergeCell ref="S409:S412"/>
    <mergeCell ref="A469:A478"/>
    <mergeCell ref="B451:B452"/>
    <mergeCell ref="C451:C452"/>
    <mergeCell ref="D451:D452"/>
    <mergeCell ref="E451:E452"/>
    <mergeCell ref="F451:F452"/>
    <mergeCell ref="G451:G452"/>
    <mergeCell ref="H451:H452"/>
    <mergeCell ref="I451:I452"/>
    <mergeCell ref="E436:E440"/>
    <mergeCell ref="J409:J412"/>
    <mergeCell ref="Q436:Q440"/>
    <mergeCell ref="E441:E450"/>
    <mergeCell ref="G436:G440"/>
    <mergeCell ref="B441:B450"/>
    <mergeCell ref="C441:C450"/>
    <mergeCell ref="AH271:AH273"/>
    <mergeCell ref="B297:B303"/>
    <mergeCell ref="C297:C303"/>
    <mergeCell ref="D297:D303"/>
    <mergeCell ref="E297:E303"/>
    <mergeCell ref="F297:F303"/>
    <mergeCell ref="G297:G303"/>
    <mergeCell ref="L297:L303"/>
    <mergeCell ref="M297:M303"/>
    <mergeCell ref="G271:G273"/>
    <mergeCell ref="R297:R303"/>
    <mergeCell ref="S297:S303"/>
    <mergeCell ref="T297:T303"/>
    <mergeCell ref="AE297:AE303"/>
    <mergeCell ref="AF297:AF303"/>
    <mergeCell ref="AG297:AG303"/>
    <mergeCell ref="AH297:AH303"/>
    <mergeCell ref="T271:T273"/>
    <mergeCell ref="T276:T290"/>
    <mergeCell ref="F276:F290"/>
    <mergeCell ref="G276:G290"/>
    <mergeCell ref="H276:H290"/>
    <mergeCell ref="I276:I290"/>
    <mergeCell ref="J276:J290"/>
    <mergeCell ref="K276:K290"/>
    <mergeCell ref="L276:L290"/>
    <mergeCell ref="M276:M290"/>
    <mergeCell ref="N276:N290"/>
    <mergeCell ref="O276:O290"/>
    <mergeCell ref="P276:P290"/>
    <mergeCell ref="Q276:Q290"/>
    <mergeCell ref="R276:R290"/>
    <mergeCell ref="R271:R273"/>
    <mergeCell ref="S271:S273"/>
    <mergeCell ref="S291:S296"/>
    <mergeCell ref="M291:M296"/>
    <mergeCell ref="AG291:AG296"/>
    <mergeCell ref="A297:A303"/>
    <mergeCell ref="N297:N303"/>
    <mergeCell ref="O297:O303"/>
    <mergeCell ref="P297:P303"/>
    <mergeCell ref="Q297:Q303"/>
    <mergeCell ref="E271:E273"/>
    <mergeCell ref="F271:F273"/>
    <mergeCell ref="H297:H303"/>
    <mergeCell ref="F291:F296"/>
    <mergeCell ref="G291:G296"/>
    <mergeCell ref="B291:B296"/>
    <mergeCell ref="N291:N296"/>
    <mergeCell ref="P291:P296"/>
    <mergeCell ref="O291:O296"/>
    <mergeCell ref="AE271:AE273"/>
    <mergeCell ref="AF271:AF273"/>
    <mergeCell ref="AG271:AG273"/>
    <mergeCell ref="S276:S290"/>
    <mergeCell ref="AE276:AE290"/>
    <mergeCell ref="AF276:AF290"/>
    <mergeCell ref="AG276:AG290"/>
    <mergeCell ref="A248:A249"/>
    <mergeCell ref="B248:B249"/>
    <mergeCell ref="E248:E249"/>
    <mergeCell ref="F248:F249"/>
    <mergeCell ref="G248:G249"/>
    <mergeCell ref="H248:H249"/>
    <mergeCell ref="P253:P254"/>
    <mergeCell ref="Q253:Q254"/>
    <mergeCell ref="A253:A254"/>
    <mergeCell ref="B253:B254"/>
    <mergeCell ref="C253:C254"/>
    <mergeCell ref="C248:C249"/>
    <mergeCell ref="A271:A273"/>
    <mergeCell ref="B271:B273"/>
    <mergeCell ref="C271:C273"/>
    <mergeCell ref="J271:J273"/>
    <mergeCell ref="K271:K273"/>
    <mergeCell ref="L271:L273"/>
    <mergeCell ref="M271:M273"/>
    <mergeCell ref="N271:N273"/>
    <mergeCell ref="O271:O273"/>
    <mergeCell ref="P271:P273"/>
    <mergeCell ref="Q271:Q273"/>
    <mergeCell ref="T253:T254"/>
    <mergeCell ref="AE253:AE254"/>
    <mergeCell ref="P248:P249"/>
    <mergeCell ref="Q248:Q249"/>
    <mergeCell ref="R248:R249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S248:S249"/>
    <mergeCell ref="T248:T249"/>
    <mergeCell ref="AE248:AE249"/>
    <mergeCell ref="R253:R254"/>
    <mergeCell ref="D248:D249"/>
    <mergeCell ref="S253:S254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T244:T246"/>
    <mergeCell ref="AE244:AE246"/>
    <mergeCell ref="R244:R246"/>
    <mergeCell ref="S244:S246"/>
    <mergeCell ref="AG248:AG249"/>
    <mergeCell ref="AH248:AH249"/>
    <mergeCell ref="AE251:AE252"/>
    <mergeCell ref="AF251:AF252"/>
    <mergeCell ref="AG251:AG252"/>
    <mergeCell ref="AH251:AH252"/>
    <mergeCell ref="T251:T252"/>
    <mergeCell ref="AG242:AG243"/>
    <mergeCell ref="AH242:AH243"/>
    <mergeCell ref="S238:S239"/>
    <mergeCell ref="T238:T239"/>
    <mergeCell ref="AF244:AF246"/>
    <mergeCell ref="AH238:AH239"/>
    <mergeCell ref="AE240:AE241"/>
    <mergeCell ref="AF240:AF241"/>
    <mergeCell ref="AG240:AG241"/>
    <mergeCell ref="AH240:AH241"/>
    <mergeCell ref="T242:T243"/>
    <mergeCell ref="A216:A220"/>
    <mergeCell ref="B216:B220"/>
    <mergeCell ref="M242:M243"/>
    <mergeCell ref="M238:M239"/>
    <mergeCell ref="S242:S243"/>
    <mergeCell ref="P242:P243"/>
    <mergeCell ref="N238:N239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J244:J246"/>
    <mergeCell ref="K244:K246"/>
    <mergeCell ref="L244:L246"/>
    <mergeCell ref="M244:M246"/>
    <mergeCell ref="N244:N246"/>
    <mergeCell ref="O244:O246"/>
    <mergeCell ref="P244:P246"/>
    <mergeCell ref="Q244:Q246"/>
    <mergeCell ref="B240:B241"/>
    <mergeCell ref="C240:C241"/>
    <mergeCell ref="I242:I243"/>
    <mergeCell ref="S240:S241"/>
    <mergeCell ref="L242:L243"/>
    <mergeCell ref="K242:K243"/>
    <mergeCell ref="S216:S220"/>
    <mergeCell ref="O232:O233"/>
    <mergeCell ref="A199:A203"/>
    <mergeCell ref="B199:B203"/>
    <mergeCell ref="C199:C203"/>
    <mergeCell ref="M236:M237"/>
    <mergeCell ref="N236:N237"/>
    <mergeCell ref="O236:O237"/>
    <mergeCell ref="P236:P237"/>
    <mergeCell ref="Q236:Q237"/>
    <mergeCell ref="O216:O220"/>
    <mergeCell ref="P216:P220"/>
    <mergeCell ref="Q216:Q220"/>
    <mergeCell ref="R216:R220"/>
    <mergeCell ref="A222:A227"/>
    <mergeCell ref="B222:B227"/>
    <mergeCell ref="C222:C227"/>
    <mergeCell ref="D222:D227"/>
    <mergeCell ref="E222:E227"/>
    <mergeCell ref="F222:F227"/>
    <mergeCell ref="G222:G227"/>
    <mergeCell ref="H222:H227"/>
    <mergeCell ref="I222:I227"/>
    <mergeCell ref="J222:J227"/>
    <mergeCell ref="K222:K227"/>
    <mergeCell ref="L222:L227"/>
    <mergeCell ref="M222:M227"/>
    <mergeCell ref="N222:N227"/>
    <mergeCell ref="O222:O227"/>
    <mergeCell ref="P222:P227"/>
    <mergeCell ref="Q222:Q227"/>
    <mergeCell ref="R228:R229"/>
    <mergeCell ref="O228:O229"/>
    <mergeCell ref="P228:P229"/>
    <mergeCell ref="R193:R198"/>
    <mergeCell ref="S193:S198"/>
    <mergeCell ref="AH236:AH237"/>
    <mergeCell ref="AE199:AE203"/>
    <mergeCell ref="AF199:AF203"/>
    <mergeCell ref="AG199:AG203"/>
    <mergeCell ref="AH199:AH203"/>
    <mergeCell ref="A134:A139"/>
    <mergeCell ref="B134:B139"/>
    <mergeCell ref="C134:C139"/>
    <mergeCell ref="H140:H143"/>
    <mergeCell ref="I140:I143"/>
    <mergeCell ref="K140:K143"/>
    <mergeCell ref="L140:L143"/>
    <mergeCell ref="H134:H139"/>
    <mergeCell ref="R134:R139"/>
    <mergeCell ref="S134:S139"/>
    <mergeCell ref="T134:T139"/>
    <mergeCell ref="G134:G139"/>
    <mergeCell ref="AE193:AE198"/>
    <mergeCell ref="AF193:AF198"/>
    <mergeCell ref="AG193:AG198"/>
    <mergeCell ref="T193:T198"/>
    <mergeCell ref="A193:A198"/>
    <mergeCell ref="B193:B198"/>
    <mergeCell ref="C193:C198"/>
    <mergeCell ref="D193:D198"/>
    <mergeCell ref="E193:E198"/>
    <mergeCell ref="F193:F198"/>
    <mergeCell ref="G193:G198"/>
    <mergeCell ref="H193:H198"/>
    <mergeCell ref="I193:I198"/>
    <mergeCell ref="O193:O198"/>
    <mergeCell ref="P193:P198"/>
    <mergeCell ref="A158:A164"/>
    <mergeCell ref="B158:B164"/>
    <mergeCell ref="C158:C164"/>
    <mergeCell ref="D158:D164"/>
    <mergeCell ref="E158:E164"/>
    <mergeCell ref="F158:F164"/>
    <mergeCell ref="G158:G164"/>
    <mergeCell ref="H158:H164"/>
    <mergeCell ref="I158:I164"/>
    <mergeCell ref="J158:J164"/>
    <mergeCell ref="K158:K164"/>
    <mergeCell ref="L158:L164"/>
    <mergeCell ref="M158:M164"/>
    <mergeCell ref="N158:N164"/>
    <mergeCell ref="O158:O164"/>
    <mergeCell ref="P158:P164"/>
    <mergeCell ref="F180:F185"/>
    <mergeCell ref="G180:G185"/>
    <mergeCell ref="H180:H185"/>
    <mergeCell ref="E180:E185"/>
    <mergeCell ref="D187:D192"/>
    <mergeCell ref="E187:E192"/>
    <mergeCell ref="AF134:AF139"/>
    <mergeCell ref="AG134:AG139"/>
    <mergeCell ref="AH134:AH139"/>
    <mergeCell ref="T153:T157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J153:J157"/>
    <mergeCell ref="K153:K157"/>
    <mergeCell ref="L153:L157"/>
    <mergeCell ref="M153:M157"/>
    <mergeCell ref="N153:N157"/>
    <mergeCell ref="O153:O157"/>
    <mergeCell ref="P153:P157"/>
    <mergeCell ref="Q153:Q157"/>
    <mergeCell ref="R153:R157"/>
    <mergeCell ref="S153:S157"/>
    <mergeCell ref="AE153:AE157"/>
    <mergeCell ref="AF153:AF157"/>
    <mergeCell ref="AG153:AG157"/>
    <mergeCell ref="AH153:AH157"/>
    <mergeCell ref="D134:D139"/>
    <mergeCell ref="E134:E139"/>
    <mergeCell ref="F134:F139"/>
    <mergeCell ref="AG144:AG152"/>
    <mergeCell ref="A140:A143"/>
    <mergeCell ref="A74:A81"/>
    <mergeCell ref="B74:B81"/>
    <mergeCell ref="C74:C81"/>
    <mergeCell ref="D74:D81"/>
    <mergeCell ref="E74:E81"/>
    <mergeCell ref="F74:F81"/>
    <mergeCell ref="G74:G81"/>
    <mergeCell ref="H74:H81"/>
    <mergeCell ref="I74:I81"/>
    <mergeCell ref="J74:J81"/>
    <mergeCell ref="K74:K81"/>
    <mergeCell ref="L74:L81"/>
    <mergeCell ref="BD94:BD103"/>
    <mergeCell ref="T94:T104"/>
    <mergeCell ref="A94:A104"/>
    <mergeCell ref="B94:B104"/>
    <mergeCell ref="C94:C104"/>
    <mergeCell ref="D94:D104"/>
    <mergeCell ref="E94:E104"/>
    <mergeCell ref="F94:F104"/>
    <mergeCell ref="G94:G104"/>
    <mergeCell ref="H94:H104"/>
    <mergeCell ref="I94:I104"/>
    <mergeCell ref="J94:J104"/>
    <mergeCell ref="K94:K104"/>
    <mergeCell ref="L94:L104"/>
    <mergeCell ref="M94:M104"/>
    <mergeCell ref="N94:N104"/>
    <mergeCell ref="BD82:BD92"/>
    <mergeCell ref="AH74:AH81"/>
    <mergeCell ref="BD74:BD81"/>
    <mergeCell ref="T74:T81"/>
    <mergeCell ref="BD58:BD62"/>
    <mergeCell ref="A63:A73"/>
    <mergeCell ref="B63:B73"/>
    <mergeCell ref="C63:C73"/>
    <mergeCell ref="D63:D73"/>
    <mergeCell ref="E63:E73"/>
    <mergeCell ref="F63:F73"/>
    <mergeCell ref="G63:G73"/>
    <mergeCell ref="H63:H73"/>
    <mergeCell ref="I63:I73"/>
    <mergeCell ref="J63:J73"/>
    <mergeCell ref="K63:K73"/>
    <mergeCell ref="L63:L73"/>
    <mergeCell ref="M63:M73"/>
    <mergeCell ref="N63:N73"/>
    <mergeCell ref="O63:O73"/>
    <mergeCell ref="P63:P73"/>
    <mergeCell ref="Q63:Q73"/>
    <mergeCell ref="R63:R73"/>
    <mergeCell ref="S63:S73"/>
    <mergeCell ref="T63:T73"/>
    <mergeCell ref="AE63:AE73"/>
    <mergeCell ref="AF63:AF73"/>
    <mergeCell ref="AG63:AG73"/>
    <mergeCell ref="AH63:AH73"/>
    <mergeCell ref="A58:A62"/>
    <mergeCell ref="I58:I62"/>
    <mergeCell ref="M58:M62"/>
    <mergeCell ref="N58:N62"/>
    <mergeCell ref="O58:O62"/>
    <mergeCell ref="P58:P62"/>
    <mergeCell ref="Q58:Q62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B366:B367"/>
    <mergeCell ref="I228:I229"/>
    <mergeCell ref="B238:B239"/>
    <mergeCell ref="C238:C239"/>
    <mergeCell ref="J134:J139"/>
    <mergeCell ref="K134:K139"/>
    <mergeCell ref="L134:L139"/>
    <mergeCell ref="M134:M139"/>
    <mergeCell ref="N134:N139"/>
    <mergeCell ref="O134:O139"/>
    <mergeCell ref="P134:P139"/>
    <mergeCell ref="Q134:Q139"/>
    <mergeCell ref="Q228:Q229"/>
    <mergeCell ref="H144:H152"/>
    <mergeCell ref="AF31:AF34"/>
    <mergeCell ref="H42:H45"/>
    <mergeCell ref="I42:I45"/>
    <mergeCell ref="J42:J45"/>
    <mergeCell ref="R31:R34"/>
    <mergeCell ref="S31:S34"/>
    <mergeCell ref="T31:T34"/>
    <mergeCell ref="AE31:AE34"/>
    <mergeCell ref="B58:B62"/>
    <mergeCell ref="C58:C62"/>
    <mergeCell ref="D58:D62"/>
    <mergeCell ref="E58:E62"/>
    <mergeCell ref="F58:F62"/>
    <mergeCell ref="G58:G62"/>
    <mergeCell ref="H58:H62"/>
    <mergeCell ref="J58:J62"/>
    <mergeCell ref="K58:K62"/>
    <mergeCell ref="L58:L62"/>
    <mergeCell ref="R199:R203"/>
    <mergeCell ref="S199:S203"/>
    <mergeCell ref="I216:I220"/>
    <mergeCell ref="T222:T227"/>
    <mergeCell ref="R222:R227"/>
    <mergeCell ref="S222:S227"/>
    <mergeCell ref="T216:T220"/>
    <mergeCell ref="I248:I249"/>
    <mergeCell ref="J248:J249"/>
    <mergeCell ref="K248:K249"/>
    <mergeCell ref="L248:L249"/>
    <mergeCell ref="M248:M249"/>
    <mergeCell ref="N248:N249"/>
    <mergeCell ref="O248:O249"/>
    <mergeCell ref="T366:T367"/>
    <mergeCell ref="P345:P347"/>
    <mergeCell ref="T199:T203"/>
    <mergeCell ref="K199:K203"/>
    <mergeCell ref="L199:L203"/>
    <mergeCell ref="M199:M203"/>
    <mergeCell ref="S228:S229"/>
    <mergeCell ref="L291:L296"/>
    <mergeCell ref="I291:I296"/>
    <mergeCell ref="T291:T296"/>
    <mergeCell ref="R291:R296"/>
    <mergeCell ref="T240:T241"/>
    <mergeCell ref="Q240:Q241"/>
    <mergeCell ref="T304:T319"/>
    <mergeCell ref="O238:O239"/>
    <mergeCell ref="P238:P239"/>
    <mergeCell ref="Q238:Q239"/>
    <mergeCell ref="Q232:Q233"/>
    <mergeCell ref="E397:E408"/>
    <mergeCell ref="S441:S450"/>
    <mergeCell ref="K441:K450"/>
    <mergeCell ref="M397:M408"/>
    <mergeCell ref="Q397:Q408"/>
    <mergeCell ref="J397:J408"/>
    <mergeCell ref="K397:K408"/>
    <mergeCell ref="G441:G450"/>
    <mergeCell ref="H441:H450"/>
    <mergeCell ref="R374:R375"/>
    <mergeCell ref="S374:S375"/>
    <mergeCell ref="F513:F518"/>
    <mergeCell ref="P397:P408"/>
    <mergeCell ref="F374:F375"/>
    <mergeCell ref="G374:G375"/>
    <mergeCell ref="H374:H375"/>
    <mergeCell ref="I374:I375"/>
    <mergeCell ref="N374:N375"/>
    <mergeCell ref="J451:J452"/>
    <mergeCell ref="K451:K452"/>
    <mergeCell ref="L451:L452"/>
    <mergeCell ref="O374:O375"/>
    <mergeCell ref="O469:O478"/>
    <mergeCell ref="P469:P478"/>
    <mergeCell ref="Q469:Q478"/>
    <mergeCell ref="R469:R478"/>
    <mergeCell ref="S469:S478"/>
    <mergeCell ref="L491:L499"/>
    <mergeCell ref="H479:H483"/>
    <mergeCell ref="H436:H440"/>
    <mergeCell ref="M479:M483"/>
    <mergeCell ref="R397:R408"/>
    <mergeCell ref="S526:S530"/>
    <mergeCell ref="AF534:AF537"/>
    <mergeCell ref="H556:H557"/>
    <mergeCell ref="M574:M576"/>
    <mergeCell ref="N574:N576"/>
    <mergeCell ref="O574:O576"/>
    <mergeCell ref="T451:T452"/>
    <mergeCell ref="S451:S452"/>
    <mergeCell ref="R542:R545"/>
    <mergeCell ref="S542:S545"/>
    <mergeCell ref="K559:K560"/>
    <mergeCell ref="L559:L560"/>
    <mergeCell ref="M559:M560"/>
    <mergeCell ref="N559:N560"/>
    <mergeCell ref="O559:O560"/>
    <mergeCell ref="P559:P560"/>
    <mergeCell ref="Q559:Q560"/>
    <mergeCell ref="R559:R560"/>
    <mergeCell ref="S559:S560"/>
    <mergeCell ref="J484:J490"/>
    <mergeCell ref="K484:K490"/>
    <mergeCell ref="L484:L490"/>
    <mergeCell ref="M484:M490"/>
    <mergeCell ref="N484:N490"/>
    <mergeCell ref="O484:O490"/>
    <mergeCell ref="H469:H478"/>
    <mergeCell ref="I469:I478"/>
    <mergeCell ref="H526:H530"/>
    <mergeCell ref="R534:R537"/>
    <mergeCell ref="S534:S537"/>
    <mergeCell ref="T534:T537"/>
    <mergeCell ref="AE534:AE537"/>
    <mergeCell ref="S691:S692"/>
    <mergeCell ref="T691:T692"/>
    <mergeCell ref="Q691:Q692"/>
    <mergeCell ref="AE526:AE530"/>
    <mergeCell ref="AF526:AF530"/>
    <mergeCell ref="AG526:AG530"/>
    <mergeCell ref="AH526:AH530"/>
    <mergeCell ref="N606:N607"/>
    <mergeCell ref="O606:O607"/>
    <mergeCell ref="P606:P607"/>
    <mergeCell ref="AG500:AG507"/>
    <mergeCell ref="AH500:AH507"/>
    <mergeCell ref="I479:I483"/>
    <mergeCell ref="J608:J609"/>
    <mergeCell ref="P479:P483"/>
    <mergeCell ref="Q479:Q483"/>
    <mergeCell ref="O479:O483"/>
    <mergeCell ref="R508:R512"/>
    <mergeCell ref="L479:L483"/>
    <mergeCell ref="I491:I499"/>
    <mergeCell ref="P484:P490"/>
    <mergeCell ref="Q484:Q490"/>
    <mergeCell ref="T538:T541"/>
    <mergeCell ref="AH484:AH490"/>
    <mergeCell ref="AE484:AE490"/>
    <mergeCell ref="AF484:AF490"/>
    <mergeCell ref="AG484:AG490"/>
    <mergeCell ref="T484:T490"/>
    <mergeCell ref="R484:R490"/>
    <mergeCell ref="S484:S490"/>
    <mergeCell ref="J593:J595"/>
    <mergeCell ref="K593:K595"/>
    <mergeCell ref="AE691:AE692"/>
    <mergeCell ref="AH508:AH512"/>
    <mergeCell ref="AF691:AF692"/>
    <mergeCell ref="J556:J557"/>
    <mergeCell ref="K556:K557"/>
    <mergeCell ref="L556:L557"/>
    <mergeCell ref="AG691:AG692"/>
    <mergeCell ref="AH691:AH692"/>
    <mergeCell ref="T665:T668"/>
    <mergeCell ref="AE665:AE668"/>
    <mergeCell ref="AF665:AF668"/>
    <mergeCell ref="AG665:AG668"/>
    <mergeCell ref="AH665:AH668"/>
    <mergeCell ref="Q585:Q592"/>
    <mergeCell ref="Q534:Q537"/>
    <mergeCell ref="R665:R668"/>
    <mergeCell ref="R556:R557"/>
    <mergeCell ref="T524:T525"/>
    <mergeCell ref="T519:T523"/>
    <mergeCell ref="AF577:AF578"/>
    <mergeCell ref="S608:S609"/>
    <mergeCell ref="AG585:AG592"/>
    <mergeCell ref="S556:S557"/>
    <mergeCell ref="AF572:AF573"/>
    <mergeCell ref="AG574:AG576"/>
    <mergeCell ref="Q665:Q668"/>
    <mergeCell ref="Q526:Q530"/>
    <mergeCell ref="R526:R530"/>
    <mergeCell ref="N572:N573"/>
    <mergeCell ref="N519:N523"/>
    <mergeCell ref="O519:O523"/>
    <mergeCell ref="J585:J592"/>
    <mergeCell ref="R638:R642"/>
    <mergeCell ref="I556:I557"/>
    <mergeCell ref="K479:K483"/>
    <mergeCell ref="H491:H499"/>
    <mergeCell ref="G500:G507"/>
    <mergeCell ref="I508:I512"/>
    <mergeCell ref="Q542:Q545"/>
    <mergeCell ref="C665:C668"/>
    <mergeCell ref="D665:D668"/>
    <mergeCell ref="E665:E668"/>
    <mergeCell ref="F665:F668"/>
    <mergeCell ref="G665:G668"/>
    <mergeCell ref="H665:H668"/>
    <mergeCell ref="I665:I668"/>
    <mergeCell ref="J665:J668"/>
    <mergeCell ref="K665:K668"/>
    <mergeCell ref="L665:L668"/>
    <mergeCell ref="M665:M668"/>
    <mergeCell ref="N665:N668"/>
    <mergeCell ref="O665:O668"/>
    <mergeCell ref="P665:P668"/>
    <mergeCell ref="O596:O605"/>
    <mergeCell ref="H622:H637"/>
    <mergeCell ref="K622:K637"/>
    <mergeCell ref="L622:L637"/>
    <mergeCell ref="M577:M578"/>
    <mergeCell ref="K585:K592"/>
    <mergeCell ref="L574:L576"/>
    <mergeCell ref="H638:H642"/>
    <mergeCell ref="K572:K573"/>
    <mergeCell ref="R531:R533"/>
    <mergeCell ref="I538:I541"/>
    <mergeCell ref="H691:H692"/>
    <mergeCell ref="I691:I692"/>
    <mergeCell ref="J691:J692"/>
    <mergeCell ref="K691:K692"/>
    <mergeCell ref="L691:L692"/>
    <mergeCell ref="M691:M692"/>
    <mergeCell ref="N691:N692"/>
    <mergeCell ref="O691:O692"/>
    <mergeCell ref="R691:R692"/>
    <mergeCell ref="P691:P692"/>
    <mergeCell ref="F691:F692"/>
    <mergeCell ref="A556:A557"/>
    <mergeCell ref="B556:B557"/>
    <mergeCell ref="E572:E573"/>
    <mergeCell ref="F585:F592"/>
    <mergeCell ref="E577:E578"/>
    <mergeCell ref="A665:A668"/>
    <mergeCell ref="A585:A592"/>
    <mergeCell ref="K574:K576"/>
    <mergeCell ref="N577:N578"/>
    <mergeCell ref="M596:M605"/>
    <mergeCell ref="A572:A573"/>
    <mergeCell ref="B572:B573"/>
    <mergeCell ref="A577:A578"/>
    <mergeCell ref="B638:B642"/>
    <mergeCell ref="R622:R637"/>
    <mergeCell ref="R606:R607"/>
    <mergeCell ref="B622:B637"/>
    <mergeCell ref="B593:B595"/>
    <mergeCell ref="C593:C595"/>
    <mergeCell ref="D593:D595"/>
    <mergeCell ref="C556:C557"/>
    <mergeCell ref="A10:AP10"/>
    <mergeCell ref="A11:AP11"/>
    <mergeCell ref="A12:AP12"/>
    <mergeCell ref="M612:M621"/>
    <mergeCell ref="N612:N621"/>
    <mergeCell ref="O612:O621"/>
    <mergeCell ref="P612:P621"/>
    <mergeCell ref="P500:P507"/>
    <mergeCell ref="Q500:Q507"/>
    <mergeCell ref="O508:O512"/>
    <mergeCell ref="I612:I621"/>
    <mergeCell ref="J612:J621"/>
    <mergeCell ref="AH572:AH573"/>
    <mergeCell ref="Q574:Q576"/>
    <mergeCell ref="I574:I576"/>
    <mergeCell ref="E363:E365"/>
    <mergeCell ref="G366:G367"/>
    <mergeCell ref="H320:H330"/>
    <mergeCell ref="F320:F330"/>
    <mergeCell ref="AE331:AE339"/>
    <mergeCell ref="N345:N347"/>
    <mergeCell ref="R500:R507"/>
    <mergeCell ref="S500:S507"/>
    <mergeCell ref="O572:O573"/>
    <mergeCell ref="J500:J507"/>
    <mergeCell ref="K500:K507"/>
    <mergeCell ref="L500:L507"/>
    <mergeCell ref="Q513:Q518"/>
    <mergeCell ref="N469:N478"/>
    <mergeCell ref="D436:D440"/>
    <mergeCell ref="AH371:AH372"/>
    <mergeCell ref="AE371:AE372"/>
    <mergeCell ref="AF371:AF372"/>
    <mergeCell ref="O441:O450"/>
    <mergeCell ref="T345:T347"/>
    <mergeCell ref="AG345:AG347"/>
    <mergeCell ref="O366:O367"/>
    <mergeCell ref="O436:O440"/>
    <mergeCell ref="I371:I372"/>
    <mergeCell ref="J371:J372"/>
    <mergeCell ref="R409:R412"/>
    <mergeCell ref="S366:S367"/>
    <mergeCell ref="O345:O347"/>
    <mergeCell ref="N363:N365"/>
    <mergeCell ref="N397:N408"/>
    <mergeCell ref="G368:G370"/>
    <mergeCell ref="E368:E370"/>
    <mergeCell ref="L366:L367"/>
    <mergeCell ref="J363:J365"/>
    <mergeCell ref="E366:E367"/>
    <mergeCell ref="M436:M440"/>
    <mergeCell ref="M409:M412"/>
    <mergeCell ref="N409:N412"/>
    <mergeCell ref="O371:O372"/>
    <mergeCell ref="P371:P372"/>
    <mergeCell ref="Q441:Q450"/>
    <mergeCell ref="N436:N440"/>
    <mergeCell ref="P436:P440"/>
    <mergeCell ref="Q363:Q365"/>
    <mergeCell ref="P366:P367"/>
    <mergeCell ref="Q366:Q367"/>
    <mergeCell ref="A304:A319"/>
    <mergeCell ref="B304:B319"/>
    <mergeCell ref="C304:C319"/>
    <mergeCell ref="D304:D319"/>
    <mergeCell ref="E304:E319"/>
    <mergeCell ref="F304:F319"/>
    <mergeCell ref="G304:G319"/>
    <mergeCell ref="H304:H319"/>
    <mergeCell ref="I304:I319"/>
    <mergeCell ref="J304:J319"/>
    <mergeCell ref="K304:K319"/>
    <mergeCell ref="AG320:AG330"/>
    <mergeCell ref="R304:R319"/>
    <mergeCell ref="S304:S319"/>
    <mergeCell ref="A320:A330"/>
    <mergeCell ref="N320:N330"/>
    <mergeCell ref="K320:K330"/>
    <mergeCell ref="L320:L330"/>
    <mergeCell ref="M320:M330"/>
    <mergeCell ref="N304:N319"/>
    <mergeCell ref="P304:P319"/>
    <mergeCell ref="O304:O319"/>
    <mergeCell ref="O320:O330"/>
    <mergeCell ref="Q304:Q319"/>
    <mergeCell ref="R320:R330"/>
    <mergeCell ref="S320:S330"/>
    <mergeCell ref="T232:T233"/>
    <mergeCell ref="T234:T235"/>
    <mergeCell ref="Q234:Q235"/>
    <mergeCell ref="R236:R237"/>
    <mergeCell ref="S236:S237"/>
    <mergeCell ref="T236:T237"/>
    <mergeCell ref="AE236:AE237"/>
    <mergeCell ref="AF236:AF237"/>
    <mergeCell ref="AG236:AG237"/>
    <mergeCell ref="R232:R233"/>
    <mergeCell ref="S232:S233"/>
    <mergeCell ref="S234:S235"/>
    <mergeCell ref="AE238:AE239"/>
    <mergeCell ref="AF238:AF239"/>
    <mergeCell ref="AG238:AG239"/>
    <mergeCell ref="P232:P233"/>
    <mergeCell ref="AF232:AF233"/>
    <mergeCell ref="AH304:AH319"/>
    <mergeCell ref="AE304:AE319"/>
    <mergeCell ref="AE204:AE206"/>
    <mergeCell ref="AE232:AE233"/>
    <mergeCell ref="T228:T229"/>
    <mergeCell ref="AH232:AH233"/>
    <mergeCell ref="N207:N210"/>
    <mergeCell ref="O207:O210"/>
    <mergeCell ref="P207:P210"/>
    <mergeCell ref="Q207:Q210"/>
    <mergeCell ref="R207:R210"/>
    <mergeCell ref="S207:S210"/>
    <mergeCell ref="AH207:AH210"/>
    <mergeCell ref="AE207:AE210"/>
    <mergeCell ref="AF207:AF210"/>
    <mergeCell ref="AG207:AG210"/>
    <mergeCell ref="T207:T210"/>
    <mergeCell ref="R240:R241"/>
    <mergeCell ref="N242:N243"/>
    <mergeCell ref="O242:O243"/>
    <mergeCell ref="T204:T206"/>
    <mergeCell ref="AE216:AE220"/>
    <mergeCell ref="AF216:AF220"/>
    <mergeCell ref="AG216:AG220"/>
    <mergeCell ref="AH216:AH220"/>
    <mergeCell ref="AE222:AE227"/>
    <mergeCell ref="AF222:AF227"/>
    <mergeCell ref="AG222:AG227"/>
    <mergeCell ref="AH222:AH227"/>
    <mergeCell ref="AE242:AE243"/>
    <mergeCell ref="AF242:AF243"/>
    <mergeCell ref="R234:R235"/>
    <mergeCell ref="A242:A243"/>
    <mergeCell ref="J240:J241"/>
    <mergeCell ref="K240:K241"/>
    <mergeCell ref="L240:L241"/>
    <mergeCell ref="F240:F241"/>
    <mergeCell ref="A240:A241"/>
    <mergeCell ref="A238:A239"/>
    <mergeCell ref="A232:A233"/>
    <mergeCell ref="O187:O192"/>
    <mergeCell ref="P187:P192"/>
    <mergeCell ref="H187:H192"/>
    <mergeCell ref="M240:M241"/>
    <mergeCell ref="N240:N241"/>
    <mergeCell ref="O240:O241"/>
    <mergeCell ref="P240:P241"/>
    <mergeCell ref="A228:A229"/>
    <mergeCell ref="B228:B229"/>
    <mergeCell ref="L216:L220"/>
    <mergeCell ref="M216:M220"/>
    <mergeCell ref="N216:N220"/>
    <mergeCell ref="K236:K237"/>
    <mergeCell ref="L236:L237"/>
    <mergeCell ref="A207:A210"/>
    <mergeCell ref="B207:B210"/>
    <mergeCell ref="A204:A206"/>
    <mergeCell ref="N199:N203"/>
    <mergeCell ref="G240:G241"/>
    <mergeCell ref="H240:H241"/>
    <mergeCell ref="I240:I241"/>
    <mergeCell ref="D240:D241"/>
    <mergeCell ref="J242:J243"/>
    <mergeCell ref="D238:D239"/>
    <mergeCell ref="AH165:AH173"/>
    <mergeCell ref="AE165:AE173"/>
    <mergeCell ref="AF165:AF173"/>
    <mergeCell ref="AG165:AG173"/>
    <mergeCell ref="T165:T173"/>
    <mergeCell ref="P165:P173"/>
    <mergeCell ref="Q165:Q173"/>
    <mergeCell ref="A180:A185"/>
    <mergeCell ref="B180:B185"/>
    <mergeCell ref="C180:C185"/>
    <mergeCell ref="D180:D185"/>
    <mergeCell ref="A165:A173"/>
    <mergeCell ref="B165:B173"/>
    <mergeCell ref="C165:C173"/>
    <mergeCell ref="D165:D173"/>
    <mergeCell ref="E165:E173"/>
    <mergeCell ref="F165:F173"/>
    <mergeCell ref="H165:H173"/>
    <mergeCell ref="I165:I173"/>
    <mergeCell ref="J165:J173"/>
    <mergeCell ref="N180:N185"/>
    <mergeCell ref="AE174:AE179"/>
    <mergeCell ref="AF174:AF179"/>
    <mergeCell ref="AG174:AG179"/>
    <mergeCell ref="AH174:AH179"/>
    <mergeCell ref="AH140:AH143"/>
    <mergeCell ref="O140:O143"/>
    <mergeCell ref="AF140:AF143"/>
    <mergeCell ref="AG140:AG143"/>
    <mergeCell ref="O144:O152"/>
    <mergeCell ref="AE134:AE139"/>
    <mergeCell ref="R114:R123"/>
    <mergeCell ref="S114:S123"/>
    <mergeCell ref="T105:T113"/>
    <mergeCell ref="R105:R113"/>
    <mergeCell ref="S105:S113"/>
    <mergeCell ref="S144:S152"/>
    <mergeCell ref="T144:T152"/>
    <mergeCell ref="AF158:AF164"/>
    <mergeCell ref="AG158:AG164"/>
    <mergeCell ref="T158:T164"/>
    <mergeCell ref="T140:T143"/>
    <mergeCell ref="T124:T133"/>
    <mergeCell ref="R124:R133"/>
    <mergeCell ref="S124:S133"/>
    <mergeCell ref="AE105:AE113"/>
    <mergeCell ref="AF105:AF113"/>
    <mergeCell ref="AG105:AG113"/>
    <mergeCell ref="AH105:AH113"/>
    <mergeCell ref="AE114:AE123"/>
    <mergeCell ref="AH144:AH152"/>
    <mergeCell ref="T114:T123"/>
    <mergeCell ref="AF114:AF123"/>
    <mergeCell ref="AG114:AG123"/>
    <mergeCell ref="AH114:AH123"/>
    <mergeCell ref="AE124:AE133"/>
    <mergeCell ref="AF124:AF133"/>
    <mergeCell ref="K42:K45"/>
    <mergeCell ref="B42:B45"/>
    <mergeCell ref="A27:A29"/>
    <mergeCell ref="F27:F29"/>
    <mergeCell ref="G27:G29"/>
    <mergeCell ref="A42:A45"/>
    <mergeCell ref="C42:C45"/>
    <mergeCell ref="Q74:Q81"/>
    <mergeCell ref="R58:R62"/>
    <mergeCell ref="S58:S62"/>
    <mergeCell ref="T58:T62"/>
    <mergeCell ref="L42:L45"/>
    <mergeCell ref="AE42:AE45"/>
    <mergeCell ref="AG58:AG62"/>
    <mergeCell ref="AH58:AH62"/>
    <mergeCell ref="AG74:AG81"/>
    <mergeCell ref="O74:O81"/>
    <mergeCell ref="AE58:AE62"/>
    <mergeCell ref="AF58:AF62"/>
    <mergeCell ref="AE74:AE81"/>
    <mergeCell ref="AF74:AF81"/>
    <mergeCell ref="N42:N45"/>
    <mergeCell ref="M74:M81"/>
    <mergeCell ref="N74:N81"/>
    <mergeCell ref="P74:P81"/>
    <mergeCell ref="AG31:AG34"/>
    <mergeCell ref="AH31:AH34"/>
    <mergeCell ref="M42:M45"/>
    <mergeCell ref="F42:F45"/>
    <mergeCell ref="G42:G45"/>
    <mergeCell ref="R74:R81"/>
    <mergeCell ref="S74:S81"/>
    <mergeCell ref="A441:A450"/>
    <mergeCell ref="AH42:AH45"/>
    <mergeCell ref="O42:O45"/>
    <mergeCell ref="J27:J29"/>
    <mergeCell ref="K27:K29"/>
    <mergeCell ref="AF42:AF45"/>
    <mergeCell ref="AF27:AF29"/>
    <mergeCell ref="AH27:AH29"/>
    <mergeCell ref="I27:I29"/>
    <mergeCell ref="D42:D45"/>
    <mergeCell ref="E42:E45"/>
    <mergeCell ref="AG42:AG45"/>
    <mergeCell ref="S42:S45"/>
    <mergeCell ref="T42:T45"/>
    <mergeCell ref="R42:R45"/>
    <mergeCell ref="AG27:AG29"/>
    <mergeCell ref="L27:L29"/>
    <mergeCell ref="M27:M29"/>
    <mergeCell ref="N27:N29"/>
    <mergeCell ref="D363:D365"/>
    <mergeCell ref="G371:G372"/>
    <mergeCell ref="H371:H372"/>
    <mergeCell ref="F368:F370"/>
    <mergeCell ref="I297:I303"/>
    <mergeCell ref="J297:J303"/>
    <mergeCell ref="K297:K303"/>
    <mergeCell ref="M371:M372"/>
    <mergeCell ref="M345:M347"/>
    <mergeCell ref="M390:M396"/>
    <mergeCell ref="L390:L396"/>
    <mergeCell ref="K363:K365"/>
    <mergeCell ref="F363:F365"/>
    <mergeCell ref="AG695:AG697"/>
    <mergeCell ref="AH695:AH697"/>
    <mergeCell ref="AE19:AE22"/>
    <mergeCell ref="AF19:AF22"/>
    <mergeCell ref="AG19:AG22"/>
    <mergeCell ref="AH19:AH22"/>
    <mergeCell ref="AE291:AE296"/>
    <mergeCell ref="AG390:AG396"/>
    <mergeCell ref="AH479:AH483"/>
    <mergeCell ref="AG479:AG483"/>
    <mergeCell ref="AE409:AE412"/>
    <mergeCell ref="AF409:AF412"/>
    <mergeCell ref="AF397:AF408"/>
    <mergeCell ref="AG397:AG408"/>
    <mergeCell ref="AG409:AG412"/>
    <mergeCell ref="AG368:AG370"/>
    <mergeCell ref="AF390:AF396"/>
    <mergeCell ref="AG363:AG365"/>
    <mergeCell ref="AE390:AE396"/>
    <mergeCell ref="AF320:AF330"/>
    <mergeCell ref="AE144:AE152"/>
    <mergeCell ref="AF144:AF152"/>
    <mergeCell ref="AH158:AH164"/>
    <mergeCell ref="AE158:AE164"/>
    <mergeCell ref="AE695:AE697"/>
    <mergeCell ref="AF695:AF697"/>
    <mergeCell ref="AE320:AE330"/>
    <mergeCell ref="AF436:AF440"/>
    <mergeCell ref="AH320:AH330"/>
    <mergeCell ref="AH291:AH296"/>
    <mergeCell ref="AE140:AE143"/>
    <mergeCell ref="AG124:AG133"/>
    <mergeCell ref="L695:L697"/>
    <mergeCell ref="M695:M697"/>
    <mergeCell ref="C371:C372"/>
    <mergeCell ref="BD19:BD22"/>
    <mergeCell ref="BD27:BD28"/>
    <mergeCell ref="BD42:BD45"/>
    <mergeCell ref="AH622:AH637"/>
    <mergeCell ref="AE622:AE637"/>
    <mergeCell ref="AF622:AF637"/>
    <mergeCell ref="AG622:AG637"/>
    <mergeCell ref="AM622:AM637"/>
    <mergeCell ref="AN622:AN637"/>
    <mergeCell ref="AO622:AO637"/>
    <mergeCell ref="AP622:AP637"/>
    <mergeCell ref="AQ622:AQ637"/>
    <mergeCell ref="AR622:AR637"/>
    <mergeCell ref="AG436:AG440"/>
    <mergeCell ref="AH345:AH347"/>
    <mergeCell ref="AH436:AH440"/>
    <mergeCell ref="AG441:AG450"/>
    <mergeCell ref="AH441:AH450"/>
    <mergeCell ref="AH434:AH435"/>
    <mergeCell ref="AE441:AE450"/>
    <mergeCell ref="AF441:AF450"/>
    <mergeCell ref="AE27:AE29"/>
    <mergeCell ref="AE187:AE192"/>
    <mergeCell ref="AF187:AF192"/>
    <mergeCell ref="D291:D296"/>
    <mergeCell ref="C345:C347"/>
    <mergeCell ref="D345:D347"/>
    <mergeCell ref="D366:D367"/>
    <mergeCell ref="F371:F372"/>
    <mergeCell ref="B363:B365"/>
    <mergeCell ref="M331:M339"/>
    <mergeCell ref="J366:J367"/>
    <mergeCell ref="E371:E372"/>
    <mergeCell ref="F366:F367"/>
    <mergeCell ref="A291:A296"/>
    <mergeCell ref="D242:D243"/>
    <mergeCell ref="E242:E243"/>
    <mergeCell ref="F242:F243"/>
    <mergeCell ref="G242:G243"/>
    <mergeCell ref="H242:H243"/>
    <mergeCell ref="M363:M365"/>
    <mergeCell ref="L304:L319"/>
    <mergeCell ref="M304:M319"/>
    <mergeCell ref="J374:J375"/>
    <mergeCell ref="K374:K375"/>
    <mergeCell ref="L374:L375"/>
    <mergeCell ref="M374:M375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C368:C370"/>
    <mergeCell ref="G320:G330"/>
    <mergeCell ref="C363:C365"/>
    <mergeCell ref="G363:G365"/>
    <mergeCell ref="C242:C243"/>
    <mergeCell ref="C140:C143"/>
    <mergeCell ref="E140:E143"/>
    <mergeCell ref="F140:F143"/>
    <mergeCell ref="J140:J143"/>
    <mergeCell ref="A144:A152"/>
    <mergeCell ref="B144:B152"/>
    <mergeCell ref="C144:C152"/>
    <mergeCell ref="D144:D152"/>
    <mergeCell ref="E144:E152"/>
    <mergeCell ref="F144:F152"/>
    <mergeCell ref="G144:G152"/>
    <mergeCell ref="M140:M143"/>
    <mergeCell ref="I144:I152"/>
    <mergeCell ref="J144:J152"/>
    <mergeCell ref="K144:K152"/>
    <mergeCell ref="L144:L152"/>
    <mergeCell ref="M144:M152"/>
    <mergeCell ref="D140:D143"/>
    <mergeCell ref="B140:B143"/>
    <mergeCell ref="J695:J697"/>
    <mergeCell ref="K695:K697"/>
    <mergeCell ref="S665:S668"/>
    <mergeCell ref="R371:R372"/>
    <mergeCell ref="S371:S372"/>
    <mergeCell ref="O397:O408"/>
    <mergeCell ref="L606:L607"/>
    <mergeCell ref="N695:N697"/>
    <mergeCell ref="O695:O697"/>
    <mergeCell ref="P695:P697"/>
    <mergeCell ref="T695:T697"/>
    <mergeCell ref="N479:N483"/>
    <mergeCell ref="Q606:Q607"/>
    <mergeCell ref="M556:M557"/>
    <mergeCell ref="N556:N557"/>
    <mergeCell ref="L441:L450"/>
    <mergeCell ref="L363:L365"/>
    <mergeCell ref="J577:J578"/>
    <mergeCell ref="K577:K578"/>
    <mergeCell ref="M451:M452"/>
    <mergeCell ref="N451:N452"/>
    <mergeCell ref="M366:M367"/>
    <mergeCell ref="N366:N367"/>
    <mergeCell ref="P519:P523"/>
    <mergeCell ref="Q519:Q523"/>
    <mergeCell ref="L368:L370"/>
    <mergeCell ref="K371:K372"/>
    <mergeCell ref="L371:L372"/>
    <mergeCell ref="L397:L408"/>
    <mergeCell ref="L608:L609"/>
    <mergeCell ref="L436:L440"/>
    <mergeCell ref="M441:M450"/>
    <mergeCell ref="P19:P22"/>
    <mergeCell ref="Q19:Q22"/>
    <mergeCell ref="R19:R22"/>
    <mergeCell ref="S19:S22"/>
    <mergeCell ref="T19:T22"/>
    <mergeCell ref="T27:T29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Q27:Q29"/>
    <mergeCell ref="O19:O22"/>
    <mergeCell ref="S27:S29"/>
    <mergeCell ref="B27:B29"/>
    <mergeCell ref="C27:C29"/>
    <mergeCell ref="D27:D29"/>
    <mergeCell ref="E27:E29"/>
    <mergeCell ref="H27:H29"/>
    <mergeCell ref="R27:R29"/>
    <mergeCell ref="O27:O29"/>
    <mergeCell ref="P27:P29"/>
    <mergeCell ref="B23:B26"/>
    <mergeCell ref="C434:C435"/>
    <mergeCell ref="K612:K621"/>
    <mergeCell ref="A366:A367"/>
    <mergeCell ref="B345:B347"/>
    <mergeCell ref="D320:D330"/>
    <mergeCell ref="E320:E330"/>
    <mergeCell ref="J251:J252"/>
    <mergeCell ref="H271:H273"/>
    <mergeCell ref="I271:I273"/>
    <mergeCell ref="D271:D273"/>
    <mergeCell ref="C366:C367"/>
    <mergeCell ref="H345:H347"/>
    <mergeCell ref="K366:K367"/>
    <mergeCell ref="I441:I450"/>
    <mergeCell ref="J441:J450"/>
    <mergeCell ref="A574:A576"/>
    <mergeCell ref="K608:K609"/>
    <mergeCell ref="A345:A347"/>
    <mergeCell ref="J368:J370"/>
    <mergeCell ref="F345:F347"/>
    <mergeCell ref="G345:G347"/>
    <mergeCell ref="B320:B330"/>
    <mergeCell ref="E291:E296"/>
    <mergeCell ref="H291:H296"/>
    <mergeCell ref="K291:K296"/>
    <mergeCell ref="I436:I440"/>
    <mergeCell ref="J436:J440"/>
    <mergeCell ref="K436:K440"/>
    <mergeCell ref="F436:F440"/>
    <mergeCell ref="J390:J396"/>
    <mergeCell ref="B436:B440"/>
    <mergeCell ref="A409:A412"/>
    <mergeCell ref="P42:P45"/>
    <mergeCell ref="Q42:Q45"/>
    <mergeCell ref="S140:S143"/>
    <mergeCell ref="F204:F206"/>
    <mergeCell ref="H228:H229"/>
    <mergeCell ref="P204:P206"/>
    <mergeCell ref="Q204:Q206"/>
    <mergeCell ref="E234:E235"/>
    <mergeCell ref="K234:K235"/>
    <mergeCell ref="H207:H210"/>
    <mergeCell ref="L207:L210"/>
    <mergeCell ref="J207:J210"/>
    <mergeCell ref="K238:K239"/>
    <mergeCell ref="F234:F235"/>
    <mergeCell ref="P144:P152"/>
    <mergeCell ref="Q144:Q152"/>
    <mergeCell ref="R158:R164"/>
    <mergeCell ref="S158:S164"/>
    <mergeCell ref="L238:L239"/>
    <mergeCell ref="N144:N152"/>
    <mergeCell ref="G140:G143"/>
    <mergeCell ref="G165:G173"/>
    <mergeCell ref="K165:K173"/>
    <mergeCell ref="L165:L173"/>
    <mergeCell ref="M165:M173"/>
    <mergeCell ref="N165:N173"/>
    <mergeCell ref="O165:O173"/>
    <mergeCell ref="H238:H239"/>
    <mergeCell ref="G234:G235"/>
    <mergeCell ref="E238:E239"/>
    <mergeCell ref="F238:F239"/>
    <mergeCell ref="I238:I239"/>
    <mergeCell ref="H234:H235"/>
    <mergeCell ref="I236:I237"/>
    <mergeCell ref="J236:J237"/>
    <mergeCell ref="H199:H203"/>
    <mergeCell ref="I199:I203"/>
    <mergeCell ref="J199:J203"/>
    <mergeCell ref="C228:C229"/>
    <mergeCell ref="D228:D229"/>
    <mergeCell ref="L180:L185"/>
    <mergeCell ref="O199:O203"/>
    <mergeCell ref="E240:E241"/>
    <mergeCell ref="J216:J220"/>
    <mergeCell ref="K216:K220"/>
    <mergeCell ref="I434:I435"/>
    <mergeCell ref="G397:G408"/>
    <mergeCell ref="H368:H370"/>
    <mergeCell ref="I368:I370"/>
    <mergeCell ref="G390:G396"/>
    <mergeCell ref="I345:I347"/>
    <mergeCell ref="J345:J347"/>
    <mergeCell ref="K345:K347"/>
    <mergeCell ref="L345:L347"/>
    <mergeCell ref="M434:M435"/>
    <mergeCell ref="G434:G435"/>
    <mergeCell ref="H434:H435"/>
    <mergeCell ref="K434:K435"/>
    <mergeCell ref="F397:F408"/>
    <mergeCell ref="H366:H367"/>
    <mergeCell ref="I366:I367"/>
    <mergeCell ref="H409:H412"/>
    <mergeCell ref="H397:H408"/>
    <mergeCell ref="I390:I396"/>
    <mergeCell ref="A479:A483"/>
    <mergeCell ref="A397:A408"/>
    <mergeCell ref="D397:D408"/>
    <mergeCell ref="I409:I412"/>
    <mergeCell ref="D368:D370"/>
    <mergeCell ref="E390:E396"/>
    <mergeCell ref="G479:G483"/>
    <mergeCell ref="C409:C412"/>
    <mergeCell ref="E434:E435"/>
    <mergeCell ref="F434:F435"/>
    <mergeCell ref="F441:F450"/>
    <mergeCell ref="B409:B412"/>
    <mergeCell ref="A374:A375"/>
    <mergeCell ref="B374:B375"/>
    <mergeCell ref="C374:C375"/>
    <mergeCell ref="D374:D375"/>
    <mergeCell ref="E374:E375"/>
    <mergeCell ref="B368:B370"/>
    <mergeCell ref="C390:C396"/>
    <mergeCell ref="A451:A452"/>
    <mergeCell ref="I397:I408"/>
    <mergeCell ref="B390:B396"/>
    <mergeCell ref="F390:F396"/>
    <mergeCell ref="A434:A435"/>
    <mergeCell ref="B434:B435"/>
    <mergeCell ref="F479:F483"/>
    <mergeCell ref="A368:A370"/>
    <mergeCell ref="D469:D478"/>
    <mergeCell ref="E469:E478"/>
    <mergeCell ref="F469:F478"/>
    <mergeCell ref="D441:D450"/>
    <mergeCell ref="B479:B483"/>
    <mergeCell ref="A363:A365"/>
    <mergeCell ref="B397:B408"/>
    <mergeCell ref="D434:D435"/>
    <mergeCell ref="D371:D372"/>
    <mergeCell ref="A371:A372"/>
    <mergeCell ref="B371:B372"/>
    <mergeCell ref="E345:E347"/>
    <mergeCell ref="I500:I507"/>
    <mergeCell ref="F577:F578"/>
    <mergeCell ref="A606:A607"/>
    <mergeCell ref="B606:B607"/>
    <mergeCell ref="C606:C607"/>
    <mergeCell ref="D606:D607"/>
    <mergeCell ref="E606:E607"/>
    <mergeCell ref="F606:F607"/>
    <mergeCell ref="G606:G607"/>
    <mergeCell ref="H606:H607"/>
    <mergeCell ref="I606:I607"/>
    <mergeCell ref="H363:H365"/>
    <mergeCell ref="H390:H396"/>
    <mergeCell ref="D479:D483"/>
    <mergeCell ref="D409:D412"/>
    <mergeCell ref="E409:E412"/>
    <mergeCell ref="F409:F412"/>
    <mergeCell ref="G409:G412"/>
    <mergeCell ref="A513:A518"/>
    <mergeCell ref="B513:B518"/>
    <mergeCell ref="C513:C518"/>
    <mergeCell ref="A390:A396"/>
    <mergeCell ref="C436:C440"/>
    <mergeCell ref="A436:A440"/>
    <mergeCell ref="B500:B507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C397:C408"/>
    <mergeCell ref="D390:D396"/>
    <mergeCell ref="A187:A192"/>
    <mergeCell ref="B187:B192"/>
    <mergeCell ref="M204:M206"/>
    <mergeCell ref="G187:G192"/>
    <mergeCell ref="F187:F192"/>
    <mergeCell ref="B234:B235"/>
    <mergeCell ref="F232:F233"/>
    <mergeCell ref="D234:D235"/>
    <mergeCell ref="C234:C235"/>
    <mergeCell ref="B232:B233"/>
    <mergeCell ref="C232:C233"/>
    <mergeCell ref="D232:D233"/>
    <mergeCell ref="E232:E233"/>
    <mergeCell ref="G232:G233"/>
    <mergeCell ref="E228:E229"/>
    <mergeCell ref="E207:E210"/>
    <mergeCell ref="F207:F210"/>
    <mergeCell ref="G207:G210"/>
    <mergeCell ref="M368:M370"/>
    <mergeCell ref="B204:B206"/>
    <mergeCell ref="C204:C206"/>
    <mergeCell ref="C187:C192"/>
    <mergeCell ref="N228:N229"/>
    <mergeCell ref="F228:F229"/>
    <mergeCell ref="I187:I192"/>
    <mergeCell ref="K207:K210"/>
    <mergeCell ref="J187:J192"/>
    <mergeCell ref="K187:K192"/>
    <mergeCell ref="D199:D203"/>
    <mergeCell ref="E199:E203"/>
    <mergeCell ref="F199:F203"/>
    <mergeCell ref="G199:G203"/>
    <mergeCell ref="D204:D206"/>
    <mergeCell ref="E204:E206"/>
    <mergeCell ref="L204:L206"/>
    <mergeCell ref="D207:D210"/>
    <mergeCell ref="G228:G229"/>
    <mergeCell ref="D216:D220"/>
    <mergeCell ref="E216:E220"/>
    <mergeCell ref="F216:F220"/>
    <mergeCell ref="G216:G220"/>
    <mergeCell ref="H216:H220"/>
    <mergeCell ref="M187:M192"/>
    <mergeCell ref="J193:J198"/>
    <mergeCell ref="K193:K198"/>
    <mergeCell ref="L193:L198"/>
    <mergeCell ref="M193:M198"/>
    <mergeCell ref="N193:N198"/>
    <mergeCell ref="C216:C220"/>
    <mergeCell ref="A234:A235"/>
    <mergeCell ref="I232:I233"/>
    <mergeCell ref="R165:R173"/>
    <mergeCell ref="S165:S173"/>
    <mergeCell ref="AF180:AF185"/>
    <mergeCell ref="AG180:AG185"/>
    <mergeCell ref="AH180:AH185"/>
    <mergeCell ref="T180:T185"/>
    <mergeCell ref="S180:S185"/>
    <mergeCell ref="R180:R185"/>
    <mergeCell ref="AE180:AE185"/>
    <mergeCell ref="AH187:AH192"/>
    <mergeCell ref="AH193:AH198"/>
    <mergeCell ref="AG187:AG192"/>
    <mergeCell ref="AG204:AG206"/>
    <mergeCell ref="AH204:AH206"/>
    <mergeCell ref="S204:S206"/>
    <mergeCell ref="I180:I185"/>
    <mergeCell ref="J180:J185"/>
    <mergeCell ref="K180:K185"/>
    <mergeCell ref="J232:J233"/>
    <mergeCell ref="O180:O185"/>
    <mergeCell ref="M232:M233"/>
    <mergeCell ref="N187:N192"/>
    <mergeCell ref="I234:I235"/>
    <mergeCell ref="P180:P185"/>
    <mergeCell ref="Q180:Q185"/>
    <mergeCell ref="M180:M185"/>
    <mergeCell ref="M228:M229"/>
    <mergeCell ref="L228:L229"/>
    <mergeCell ref="M207:M210"/>
    <mergeCell ref="N204:N206"/>
    <mergeCell ref="O363:O365"/>
    <mergeCell ref="P434:P435"/>
    <mergeCell ref="P441:P450"/>
    <mergeCell ref="AF228:AF231"/>
    <mergeCell ref="AG228:AG231"/>
    <mergeCell ref="AH228:AH231"/>
    <mergeCell ref="R238:R239"/>
    <mergeCell ref="J234:J235"/>
    <mergeCell ref="K232:K233"/>
    <mergeCell ref="J238:J239"/>
    <mergeCell ref="L232:L233"/>
    <mergeCell ref="J291:J296"/>
    <mergeCell ref="C291:C296"/>
    <mergeCell ref="K409:K412"/>
    <mergeCell ref="L409:L412"/>
    <mergeCell ref="I320:I330"/>
    <mergeCell ref="I363:I365"/>
    <mergeCell ref="AG366:AG367"/>
    <mergeCell ref="AF345:AF347"/>
    <mergeCell ref="Q409:Q412"/>
    <mergeCell ref="R345:R347"/>
    <mergeCell ref="P320:P330"/>
    <mergeCell ref="Q320:Q330"/>
    <mergeCell ref="Q242:Q243"/>
    <mergeCell ref="R242:R243"/>
    <mergeCell ref="Q291:Q296"/>
    <mergeCell ref="C320:C330"/>
    <mergeCell ref="J320:J330"/>
    <mergeCell ref="C207:C210"/>
    <mergeCell ref="J228:J229"/>
    <mergeCell ref="I207:I210"/>
    <mergeCell ref="AE228:AE231"/>
    <mergeCell ref="AU16:AW16"/>
    <mergeCell ref="T491:T499"/>
    <mergeCell ref="N491:N499"/>
    <mergeCell ref="O491:O499"/>
    <mergeCell ref="S508:S512"/>
    <mergeCell ref="N500:N507"/>
    <mergeCell ref="M491:M499"/>
    <mergeCell ref="N368:N370"/>
    <mergeCell ref="P390:P396"/>
    <mergeCell ref="AE451:AE452"/>
    <mergeCell ref="P374:P375"/>
    <mergeCell ref="Q374:Q375"/>
    <mergeCell ref="AF500:AF507"/>
    <mergeCell ref="AE397:AE408"/>
    <mergeCell ref="T374:T375"/>
    <mergeCell ref="AE374:AE375"/>
    <mergeCell ref="T320:T330"/>
    <mergeCell ref="R363:R365"/>
    <mergeCell ref="T187:T192"/>
    <mergeCell ref="R187:R192"/>
    <mergeCell ref="S187:S192"/>
    <mergeCell ref="O368:O370"/>
    <mergeCell ref="M234:M235"/>
    <mergeCell ref="N234:N235"/>
    <mergeCell ref="O234:O235"/>
    <mergeCell ref="P234:P235"/>
    <mergeCell ref="M508:M512"/>
    <mergeCell ref="N508:N512"/>
    <mergeCell ref="P199:P203"/>
    <mergeCell ref="Q199:Q203"/>
    <mergeCell ref="O204:O206"/>
    <mergeCell ref="C770:G770"/>
    <mergeCell ref="C771:G771"/>
    <mergeCell ref="C774:G774"/>
    <mergeCell ref="C772:G772"/>
    <mergeCell ref="A14:BD14"/>
    <mergeCell ref="A15:A18"/>
    <mergeCell ref="AS15:BD15"/>
    <mergeCell ref="H16:T16"/>
    <mergeCell ref="U16:AD16"/>
    <mergeCell ref="AE16:AH16"/>
    <mergeCell ref="AX16:AY16"/>
    <mergeCell ref="AZ16:AZ17"/>
    <mergeCell ref="BA16:BA17"/>
    <mergeCell ref="BB16:BD16"/>
    <mergeCell ref="AO16:AO17"/>
    <mergeCell ref="AP16:AP17"/>
    <mergeCell ref="AQ16:AQ17"/>
    <mergeCell ref="AR16:AR17"/>
    <mergeCell ref="AS16:AS17"/>
    <mergeCell ref="AL16:AL17"/>
    <mergeCell ref="AM16:AM17"/>
    <mergeCell ref="AN16:AN17"/>
    <mergeCell ref="B15:G16"/>
    <mergeCell ref="H15:AH15"/>
    <mergeCell ref="AI15:AL15"/>
    <mergeCell ref="AM15:AR15"/>
    <mergeCell ref="AT16:AT17"/>
    <mergeCell ref="AI16:AI17"/>
    <mergeCell ref="AJ16:AJ17"/>
    <mergeCell ref="G238:G239"/>
    <mergeCell ref="Q345:Q347"/>
    <mergeCell ref="AK16:AK17"/>
    <mergeCell ref="A526:A530"/>
    <mergeCell ref="E479:E483"/>
    <mergeCell ref="C524:C525"/>
    <mergeCell ref="D524:D525"/>
    <mergeCell ref="C479:C483"/>
    <mergeCell ref="C491:C499"/>
    <mergeCell ref="E508:E512"/>
    <mergeCell ref="A519:A523"/>
    <mergeCell ref="A491:A499"/>
    <mergeCell ref="B508:B512"/>
    <mergeCell ref="C775:G775"/>
    <mergeCell ref="B764:B765"/>
    <mergeCell ref="C764:G765"/>
    <mergeCell ref="C766:G766"/>
    <mergeCell ref="C767:G767"/>
    <mergeCell ref="C768:G768"/>
    <mergeCell ref="C769:G769"/>
    <mergeCell ref="C758:G758"/>
    <mergeCell ref="C759:G759"/>
    <mergeCell ref="C760:G760"/>
    <mergeCell ref="C761:G761"/>
    <mergeCell ref="C762:G762"/>
    <mergeCell ref="C763:G763"/>
    <mergeCell ref="C752:G752"/>
    <mergeCell ref="C753:G753"/>
    <mergeCell ref="C754:G754"/>
    <mergeCell ref="B722:B723"/>
    <mergeCell ref="B491:B499"/>
    <mergeCell ref="C736:G736"/>
    <mergeCell ref="C755:G755"/>
    <mergeCell ref="C756:G756"/>
    <mergeCell ref="C757:G757"/>
    <mergeCell ref="C728:G728"/>
    <mergeCell ref="C729:G729"/>
    <mergeCell ref="D622:D637"/>
    <mergeCell ref="E622:E637"/>
    <mergeCell ref="F622:F637"/>
    <mergeCell ref="G622:G637"/>
    <mergeCell ref="C725:G725"/>
    <mergeCell ref="C726:G726"/>
    <mergeCell ref="G574:G576"/>
    <mergeCell ref="B577:B578"/>
    <mergeCell ref="F572:F573"/>
    <mergeCell ref="F596:F605"/>
    <mergeCell ref="G596:G605"/>
    <mergeCell ref="C716:G716"/>
    <mergeCell ref="A707:D707"/>
    <mergeCell ref="A710:A712"/>
    <mergeCell ref="D638:D642"/>
    <mergeCell ref="E638:E642"/>
    <mergeCell ref="F638:F642"/>
    <mergeCell ref="G638:G642"/>
    <mergeCell ref="D577:D578"/>
    <mergeCell ref="A695:A697"/>
    <mergeCell ref="C727:G727"/>
    <mergeCell ref="C722:G723"/>
    <mergeCell ref="C724:G724"/>
    <mergeCell ref="B710:G712"/>
    <mergeCell ref="D695:D697"/>
    <mergeCell ref="C608:C609"/>
    <mergeCell ref="D608:D609"/>
    <mergeCell ref="G612:G621"/>
    <mergeCell ref="B665:B668"/>
    <mergeCell ref="G691:G692"/>
    <mergeCell ref="F612:F621"/>
    <mergeCell ref="C638:C642"/>
    <mergeCell ref="D513:D518"/>
    <mergeCell ref="E513:E518"/>
    <mergeCell ref="J572:J573"/>
    <mergeCell ref="J622:J637"/>
    <mergeCell ref="I638:I642"/>
    <mergeCell ref="J638:J642"/>
    <mergeCell ref="I526:I530"/>
    <mergeCell ref="J526:J530"/>
    <mergeCell ref="E559:E560"/>
    <mergeCell ref="F559:F560"/>
    <mergeCell ref="G559:G560"/>
    <mergeCell ref="H559:H560"/>
    <mergeCell ref="I559:I560"/>
    <mergeCell ref="J559:J560"/>
    <mergeCell ref="D500:D507"/>
    <mergeCell ref="G526:G530"/>
    <mergeCell ref="C526:C530"/>
    <mergeCell ref="D526:D530"/>
    <mergeCell ref="E526:E530"/>
    <mergeCell ref="F526:F530"/>
    <mergeCell ref="C500:C507"/>
    <mergeCell ref="E500:E507"/>
    <mergeCell ref="D556:D557"/>
    <mergeCell ref="J538:J541"/>
    <mergeCell ref="B747:B748"/>
    <mergeCell ref="C747:G748"/>
    <mergeCell ref="C749:G749"/>
    <mergeCell ref="C718:G718"/>
    <mergeCell ref="C719:G719"/>
    <mergeCell ref="B713:G714"/>
    <mergeCell ref="B715:G715"/>
    <mergeCell ref="A508:A512"/>
    <mergeCell ref="B585:B592"/>
    <mergeCell ref="B733:B734"/>
    <mergeCell ref="C733:G734"/>
    <mergeCell ref="C735:G735"/>
    <mergeCell ref="E556:E557"/>
    <mergeCell ref="A701:I701"/>
    <mergeCell ref="A699:I699"/>
    <mergeCell ref="I596:I605"/>
    <mergeCell ref="A596:A605"/>
    <mergeCell ref="B596:B605"/>
    <mergeCell ref="C596:C605"/>
    <mergeCell ref="D596:D605"/>
    <mergeCell ref="E596:E605"/>
    <mergeCell ref="A612:A621"/>
    <mergeCell ref="I622:I637"/>
    <mergeCell ref="A691:A692"/>
    <mergeCell ref="B691:B692"/>
    <mergeCell ref="C691:C692"/>
    <mergeCell ref="D691:D692"/>
    <mergeCell ref="E691:E692"/>
    <mergeCell ref="A638:A642"/>
    <mergeCell ref="B695:B697"/>
    <mergeCell ref="H577:H578"/>
    <mergeCell ref="G508:G512"/>
    <mergeCell ref="C751:G751"/>
    <mergeCell ref="C740:G740"/>
    <mergeCell ref="C741:G741"/>
    <mergeCell ref="C742:G742"/>
    <mergeCell ref="I608:I609"/>
    <mergeCell ref="C746:G746"/>
    <mergeCell ref="P524:P525"/>
    <mergeCell ref="P513:P518"/>
    <mergeCell ref="AH577:AH578"/>
    <mergeCell ref="C738:G738"/>
    <mergeCell ref="J574:J576"/>
    <mergeCell ref="C750:G750"/>
    <mergeCell ref="C744:G744"/>
    <mergeCell ref="C732:G732"/>
    <mergeCell ref="J596:J605"/>
    <mergeCell ref="I524:I525"/>
    <mergeCell ref="F491:F499"/>
    <mergeCell ref="C743:G743"/>
    <mergeCell ref="D574:D576"/>
    <mergeCell ref="E574:E576"/>
    <mergeCell ref="F574:F576"/>
    <mergeCell ref="C745:G745"/>
    <mergeCell ref="AH491:AH499"/>
    <mergeCell ref="D491:D499"/>
    <mergeCell ref="D572:D573"/>
    <mergeCell ref="AE524:AE525"/>
    <mergeCell ref="N524:N525"/>
    <mergeCell ref="C695:C697"/>
    <mergeCell ref="E491:E499"/>
    <mergeCell ref="F556:F557"/>
    <mergeCell ref="G556:G557"/>
    <mergeCell ref="E524:E525"/>
    <mergeCell ref="S585:S592"/>
    <mergeCell ref="G491:G499"/>
    <mergeCell ref="G524:G525"/>
    <mergeCell ref="S513:S518"/>
    <mergeCell ref="AE491:AE499"/>
    <mergeCell ref="O513:O518"/>
    <mergeCell ref="K524:K525"/>
    <mergeCell ref="AE606:AE607"/>
    <mergeCell ref="G513:G518"/>
    <mergeCell ref="AE585:AE592"/>
    <mergeCell ref="N434:N435"/>
    <mergeCell ref="N585:N592"/>
    <mergeCell ref="AE513:AE518"/>
    <mergeCell ref="T513:T518"/>
    <mergeCell ref="AE556:AE557"/>
    <mergeCell ref="H612:H621"/>
    <mergeCell ref="G608:G609"/>
    <mergeCell ref="J434:J435"/>
    <mergeCell ref="I513:I518"/>
    <mergeCell ref="L593:L595"/>
    <mergeCell ref="T577:T578"/>
    <mergeCell ref="S577:S578"/>
    <mergeCell ref="R593:R595"/>
    <mergeCell ref="S593:S595"/>
    <mergeCell ref="T593:T595"/>
    <mergeCell ref="O577:O578"/>
    <mergeCell ref="T596:T605"/>
    <mergeCell ref="H513:H518"/>
    <mergeCell ref="H508:H512"/>
    <mergeCell ref="H500:H507"/>
    <mergeCell ref="J508:J512"/>
    <mergeCell ref="J524:J525"/>
    <mergeCell ref="Q612:Q621"/>
    <mergeCell ref="S612:S621"/>
    <mergeCell ref="T612:T621"/>
    <mergeCell ref="AJ596:AJ605"/>
    <mergeCell ref="AK596:AK605"/>
    <mergeCell ref="AL596:AL605"/>
    <mergeCell ref="R612:R621"/>
    <mergeCell ref="C739:G739"/>
    <mergeCell ref="C612:C621"/>
    <mergeCell ref="D612:D621"/>
    <mergeCell ref="E695:E697"/>
    <mergeCell ref="F695:F697"/>
    <mergeCell ref="G695:G697"/>
    <mergeCell ref="C730:G730"/>
    <mergeCell ref="C731:G731"/>
    <mergeCell ref="C720:G721"/>
    <mergeCell ref="C717:G717"/>
    <mergeCell ref="C622:C637"/>
    <mergeCell ref="H695:H697"/>
    <mergeCell ref="I695:I697"/>
    <mergeCell ref="Q695:Q697"/>
    <mergeCell ref="R695:R697"/>
    <mergeCell ref="S695:S697"/>
    <mergeCell ref="K596:K605"/>
    <mergeCell ref="L596:L605"/>
    <mergeCell ref="AI596:AI605"/>
    <mergeCell ref="T638:T642"/>
    <mergeCell ref="T622:T637"/>
    <mergeCell ref="M622:M637"/>
    <mergeCell ref="AF596:AF605"/>
    <mergeCell ref="AG596:AG605"/>
    <mergeCell ref="E612:E621"/>
    <mergeCell ref="M500:M507"/>
    <mergeCell ref="AG508:AG512"/>
    <mergeCell ref="AF508:AF512"/>
    <mergeCell ref="AF434:AF435"/>
    <mergeCell ref="S538:S541"/>
    <mergeCell ref="AF608:AF609"/>
    <mergeCell ref="AF559:AF560"/>
    <mergeCell ref="AF606:AF607"/>
    <mergeCell ref="AF574:AF576"/>
    <mergeCell ref="AE572:AE573"/>
    <mergeCell ref="P556:P557"/>
    <mergeCell ref="P572:P573"/>
    <mergeCell ref="P596:P605"/>
    <mergeCell ref="Q596:Q605"/>
    <mergeCell ref="O608:O609"/>
    <mergeCell ref="Q608:Q609"/>
    <mergeCell ref="T559:T560"/>
    <mergeCell ref="AG572:AG573"/>
    <mergeCell ref="AF556:AF557"/>
    <mergeCell ref="AG556:AG557"/>
    <mergeCell ref="AF585:AF592"/>
    <mergeCell ref="AG608:AG609"/>
    <mergeCell ref="R585:R592"/>
    <mergeCell ref="AG538:AG541"/>
    <mergeCell ref="R538:R541"/>
    <mergeCell ref="O556:O557"/>
    <mergeCell ref="S572:S573"/>
    <mergeCell ref="Q538:Q541"/>
    <mergeCell ref="P585:P592"/>
    <mergeCell ref="T608:T609"/>
    <mergeCell ref="O500:O507"/>
    <mergeCell ref="S524:S525"/>
    <mergeCell ref="S368:S370"/>
    <mergeCell ref="AE368:AE370"/>
    <mergeCell ref="R366:R367"/>
    <mergeCell ref="S345:S347"/>
    <mergeCell ref="AF513:AF518"/>
    <mergeCell ref="AG513:AG518"/>
    <mergeCell ref="AH331:AH339"/>
    <mergeCell ref="T390:T396"/>
    <mergeCell ref="R441:R450"/>
    <mergeCell ref="N441:N450"/>
    <mergeCell ref="AF331:AF339"/>
    <mergeCell ref="AG331:AG339"/>
    <mergeCell ref="T331:T339"/>
    <mergeCell ref="R390:R396"/>
    <mergeCell ref="S390:S396"/>
    <mergeCell ref="T441:T450"/>
    <mergeCell ref="T436:T440"/>
    <mergeCell ref="R436:R440"/>
    <mergeCell ref="S436:S440"/>
    <mergeCell ref="R331:R339"/>
    <mergeCell ref="S331:S339"/>
    <mergeCell ref="N331:N339"/>
    <mergeCell ref="N390:N396"/>
    <mergeCell ref="N371:N372"/>
    <mergeCell ref="T363:T365"/>
    <mergeCell ref="O434:O435"/>
    <mergeCell ref="P368:P370"/>
    <mergeCell ref="S434:S435"/>
    <mergeCell ref="AG371:AG372"/>
    <mergeCell ref="T368:T370"/>
    <mergeCell ref="R368:R370"/>
    <mergeCell ref="AF363:AF365"/>
    <mergeCell ref="BD140:BD143"/>
    <mergeCell ref="BD204:BD206"/>
    <mergeCell ref="BD366:BD367"/>
    <mergeCell ref="G204:G206"/>
    <mergeCell ref="H204:H206"/>
    <mergeCell ref="I204:I206"/>
    <mergeCell ref="J204:J206"/>
    <mergeCell ref="K204:K206"/>
    <mergeCell ref="H524:H525"/>
    <mergeCell ref="Q187:Q192"/>
    <mergeCell ref="J479:J483"/>
    <mergeCell ref="S363:S365"/>
    <mergeCell ref="K228:K229"/>
    <mergeCell ref="L234:L235"/>
    <mergeCell ref="K491:K499"/>
    <mergeCell ref="H232:H233"/>
    <mergeCell ref="L187:L192"/>
    <mergeCell ref="Q371:Q372"/>
    <mergeCell ref="O390:O396"/>
    <mergeCell ref="O451:O452"/>
    <mergeCell ref="P451:P452"/>
    <mergeCell ref="Q451:Q452"/>
    <mergeCell ref="AE508:AE512"/>
    <mergeCell ref="AF291:AF296"/>
    <mergeCell ref="BD199:BD202"/>
    <mergeCell ref="BD174:BD177"/>
    <mergeCell ref="BD207:BD210"/>
    <mergeCell ref="AH234:AH235"/>
    <mergeCell ref="AG491:AG499"/>
    <mergeCell ref="AF204:AF206"/>
    <mergeCell ref="Q368:Q370"/>
    <mergeCell ref="R204:R206"/>
    <mergeCell ref="O524:O525"/>
    <mergeCell ref="J513:J518"/>
    <mergeCell ref="K513:K518"/>
    <mergeCell ref="M608:M609"/>
    <mergeCell ref="N608:N609"/>
    <mergeCell ref="P608:P609"/>
    <mergeCell ref="S606:S607"/>
    <mergeCell ref="T606:T607"/>
    <mergeCell ref="AE577:AE578"/>
    <mergeCell ref="R596:R605"/>
    <mergeCell ref="S596:S605"/>
    <mergeCell ref="AE345:AE347"/>
    <mergeCell ref="R513:R518"/>
    <mergeCell ref="R524:R525"/>
    <mergeCell ref="L524:L525"/>
    <mergeCell ref="M524:M525"/>
    <mergeCell ref="Q572:Q573"/>
    <mergeCell ref="R572:R573"/>
    <mergeCell ref="T556:T557"/>
    <mergeCell ref="AE363:AE365"/>
    <mergeCell ref="AE500:AE507"/>
    <mergeCell ref="R491:R499"/>
    <mergeCell ref="P491:P499"/>
    <mergeCell ref="M513:M518"/>
    <mergeCell ref="P526:P530"/>
    <mergeCell ref="P534:P537"/>
    <mergeCell ref="Q556:Q557"/>
    <mergeCell ref="R434:R435"/>
    <mergeCell ref="Q491:Q499"/>
    <mergeCell ref="P508:P512"/>
    <mergeCell ref="Q508:Q512"/>
    <mergeCell ref="L508:L512"/>
    <mergeCell ref="AH124:AH133"/>
    <mergeCell ref="BD622:BD637"/>
    <mergeCell ref="BD345:BD347"/>
    <mergeCell ref="A524:A525"/>
    <mergeCell ref="B524:B525"/>
    <mergeCell ref="F524:F525"/>
    <mergeCell ref="F508:F512"/>
    <mergeCell ref="C508:C512"/>
    <mergeCell ref="D508:D512"/>
    <mergeCell ref="A500:A507"/>
    <mergeCell ref="AE366:AE367"/>
    <mergeCell ref="AE479:AE483"/>
    <mergeCell ref="AF479:AF483"/>
    <mergeCell ref="B574:B576"/>
    <mergeCell ref="C574:C576"/>
    <mergeCell ref="L513:L518"/>
    <mergeCell ref="S491:S499"/>
    <mergeCell ref="N513:N518"/>
    <mergeCell ref="Q524:Q525"/>
    <mergeCell ref="K508:K512"/>
    <mergeCell ref="G572:G573"/>
    <mergeCell ref="H572:H573"/>
    <mergeCell ref="I572:I573"/>
    <mergeCell ref="BD357:BD361"/>
    <mergeCell ref="F500:F507"/>
    <mergeCell ref="AH363:AH365"/>
    <mergeCell ref="AG577:AG578"/>
    <mergeCell ref="AH574:AH576"/>
    <mergeCell ref="AF612:AF621"/>
    <mergeCell ref="AE608:AE609"/>
    <mergeCell ref="AH368:AH370"/>
    <mergeCell ref="J491:J499"/>
    <mergeCell ref="AF368:AF370"/>
    <mergeCell ref="AH409:AH412"/>
    <mergeCell ref="AF524:AF525"/>
    <mergeCell ref="AF519:AF523"/>
    <mergeCell ref="AG519:AG523"/>
    <mergeCell ref="AH519:AH523"/>
    <mergeCell ref="AH374:AH375"/>
    <mergeCell ref="AH513:AH518"/>
    <mergeCell ref="AG534:AG537"/>
    <mergeCell ref="AF451:AF452"/>
    <mergeCell ref="AG451:AG452"/>
    <mergeCell ref="AE519:AE523"/>
    <mergeCell ref="AH390:AH396"/>
    <mergeCell ref="T434:T435"/>
    <mergeCell ref="AH538:AH541"/>
    <mergeCell ref="AE538:AE541"/>
    <mergeCell ref="AF538:AF541"/>
    <mergeCell ref="AF374:AF375"/>
    <mergeCell ref="AE436:AE440"/>
    <mergeCell ref="T397:T408"/>
    <mergeCell ref="T371:T372"/>
    <mergeCell ref="T409:T412"/>
    <mergeCell ref="AH531:AH533"/>
    <mergeCell ref="AE531:AE533"/>
    <mergeCell ref="AF531:AF533"/>
    <mergeCell ref="AG531:AG533"/>
    <mergeCell ref="T531:T533"/>
    <mergeCell ref="T377:T378"/>
    <mergeCell ref="T381:T382"/>
    <mergeCell ref="BD574:BD576"/>
    <mergeCell ref="AF653:AF664"/>
    <mergeCell ref="AG653:AG664"/>
    <mergeCell ref="AH653:AH664"/>
    <mergeCell ref="AO612:AO618"/>
    <mergeCell ref="AR638:AR639"/>
    <mergeCell ref="AR612:AR618"/>
    <mergeCell ref="AM638:AM639"/>
    <mergeCell ref="AN638:AN639"/>
    <mergeCell ref="AO638:AO639"/>
    <mergeCell ref="AP638:AP639"/>
    <mergeCell ref="AQ638:AQ639"/>
    <mergeCell ref="AQ612:AQ618"/>
    <mergeCell ref="AP612:AP618"/>
    <mergeCell ref="AF643:AF650"/>
    <mergeCell ref="AG643:AG650"/>
    <mergeCell ref="AH643:AH650"/>
    <mergeCell ref="AH638:AH642"/>
    <mergeCell ref="AF638:AF642"/>
    <mergeCell ref="AJ585:AJ592"/>
    <mergeCell ref="AL585:AL591"/>
    <mergeCell ref="AH608:AH609"/>
    <mergeCell ref="AK585:AK592"/>
    <mergeCell ref="AI585:AI592"/>
    <mergeCell ref="AJ593:AJ594"/>
    <mergeCell ref="AK593:AK594"/>
    <mergeCell ref="AL593:AL594"/>
    <mergeCell ref="AM612:AM618"/>
    <mergeCell ref="AN612:AN618"/>
    <mergeCell ref="AH585:AH592"/>
    <mergeCell ref="AI593:AI594"/>
    <mergeCell ref="S479:S483"/>
    <mergeCell ref="R608:R609"/>
    <mergeCell ref="Q638:Q642"/>
    <mergeCell ref="P409:P412"/>
    <mergeCell ref="O409:O412"/>
    <mergeCell ref="AG524:AG525"/>
    <mergeCell ref="AH524:AH525"/>
    <mergeCell ref="AH534:AH537"/>
    <mergeCell ref="R479:R483"/>
    <mergeCell ref="AE266:AE267"/>
    <mergeCell ref="AF266:AF267"/>
    <mergeCell ref="AG266:AG267"/>
    <mergeCell ref="AH266:AH267"/>
    <mergeCell ref="AE379:AE380"/>
    <mergeCell ref="AF379:AF380"/>
    <mergeCell ref="AG379:AG380"/>
    <mergeCell ref="AH379:AH380"/>
    <mergeCell ref="AH366:AH367"/>
    <mergeCell ref="T526:T530"/>
    <mergeCell ref="T500:T507"/>
    <mergeCell ref="T479:T483"/>
    <mergeCell ref="AH451:AH452"/>
    <mergeCell ref="AE469:AE478"/>
    <mergeCell ref="AF469:AF478"/>
    <mergeCell ref="AG469:AG478"/>
    <mergeCell ref="AH469:AH478"/>
    <mergeCell ref="AE434:AE435"/>
    <mergeCell ref="AE559:AE560"/>
    <mergeCell ref="AF366:AF367"/>
    <mergeCell ref="AF491:AF499"/>
    <mergeCell ref="AG374:AG375"/>
    <mergeCell ref="AH397:AH408"/>
  </mergeCells>
  <pageMargins left="1.02" right="0.51181102362204722" top="0.97" bottom="0.19685039370078741" header="0.70866141732283472" footer="0.31496062992125984"/>
  <pageSetup paperSize="8" scale="13" orientation="landscape" r:id="rId1"/>
  <rowBreaks count="5" manualBreakCount="5">
    <brk id="401" max="55" man="1"/>
    <brk id="528" max="55" man="1"/>
    <brk id="578" max="55" man="1"/>
    <brk id="664" max="55" man="1"/>
    <brk id="710" max="16383" man="1"/>
  </rowBreaks>
  <colBreaks count="2" manualBreakCount="2">
    <brk id="66" max="1048575" man="1"/>
    <brk id="7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SEOP AGO 2016</vt:lpstr>
      <vt:lpstr>'SEOP AGO 2016'!Area_de_impressao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2016-03-29T19:43:57Z</cp:lastPrinted>
  <dcterms:created xsi:type="dcterms:W3CDTF">2013-01-24T12:08:50Z</dcterms:created>
  <dcterms:modified xsi:type="dcterms:W3CDTF">2016-09-19T20:26:33Z</dcterms:modified>
</cp:coreProperties>
</file>