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45" windowWidth="19440" windowHeight="7095"/>
  </bookViews>
  <sheets>
    <sheet name="SEMEL JAN 2017" sheetId="3" r:id="rId1"/>
  </sheets>
  <calcPr calcId="145621"/>
</workbook>
</file>

<file path=xl/calcChain.xml><?xml version="1.0" encoding="utf-8"?>
<calcChain xmlns="http://schemas.openxmlformats.org/spreadsheetml/2006/main">
  <c r="AH29" i="3" l="1"/>
  <c r="AE29" i="3"/>
  <c r="AC42" i="3"/>
  <c r="AC41" i="3"/>
  <c r="AC39" i="3"/>
  <c r="AH28" i="3"/>
  <c r="AE28" i="3"/>
  <c r="AE27" i="3"/>
  <c r="G63" i="3"/>
  <c r="AH27" i="3"/>
  <c r="AG21" i="3"/>
  <c r="AG20" i="3"/>
  <c r="AG19" i="3"/>
  <c r="AH26" i="3"/>
  <c r="AH25" i="3"/>
  <c r="AH24" i="3"/>
  <c r="K35" i="3"/>
  <c r="AH23" i="3"/>
  <c r="AE21" i="3"/>
  <c r="AE23" i="3"/>
  <c r="AE24" i="3"/>
  <c r="AE25" i="3"/>
  <c r="AE26" i="3"/>
  <c r="AE22" i="3"/>
  <c r="AH22" i="3" l="1"/>
  <c r="L30" i="3" l="1"/>
  <c r="AH21" i="3"/>
  <c r="AC30" i="3" l="1"/>
  <c r="AF30" i="3"/>
  <c r="AG30" i="3" l="1"/>
  <c r="AH19" i="3" l="1"/>
  <c r="AH20" i="3" l="1"/>
  <c r="AE20" i="3"/>
  <c r="AD30" i="3"/>
  <c r="AE30" i="3" l="1"/>
  <c r="AH30" i="3"/>
</calcChain>
</file>

<file path=xl/comments1.xml><?xml version="1.0" encoding="utf-8"?>
<comments xmlns="http://schemas.openxmlformats.org/spreadsheetml/2006/main">
  <authors>
    <author>Patrimonio</author>
  </authors>
  <commentList>
    <comment ref="AH19" authorId="0">
      <text>
        <r>
          <rPr>
            <b/>
            <sz val="9"/>
            <color indexed="81"/>
            <rFont val="Tahoma"/>
            <family val="2"/>
          </rPr>
          <t>Halison: O valor executado estar maior que o valor de contrato.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<sst xmlns="http://schemas.openxmlformats.org/spreadsheetml/2006/main" count="291" uniqueCount="201">
  <si>
    <t xml:space="preserve">Modalidade </t>
  </si>
  <si>
    <t>Tipo</t>
  </si>
  <si>
    <t>Objeto</t>
  </si>
  <si>
    <t>Parte Contratada</t>
  </si>
  <si>
    <t>Fonte de Recursos</t>
  </si>
  <si>
    <t>Elemento de Despesa</t>
  </si>
  <si>
    <t>Total</t>
  </si>
  <si>
    <t>Nº Processo Administrativo</t>
  </si>
  <si>
    <t>Nº da Licitação</t>
  </si>
  <si>
    <t>Nº DOE da publicação do Edital</t>
  </si>
  <si>
    <t>Nº Contrato</t>
  </si>
  <si>
    <t>Data da assinatura</t>
  </si>
  <si>
    <t>Nº do Termo Aditivo</t>
  </si>
  <si>
    <t>Motivo da alteração</t>
  </si>
  <si>
    <t>Término da vigência</t>
  </si>
  <si>
    <t>Início da vigência</t>
  </si>
  <si>
    <t>Nº DOE da publicação do Extrato</t>
  </si>
  <si>
    <t>% de acréscimo</t>
  </si>
  <si>
    <t>% de supressão</t>
  </si>
  <si>
    <t>Valor do acréscimo</t>
  </si>
  <si>
    <t>Valor da supressão</t>
  </si>
  <si>
    <t>CNPJ/CPF da Parte Contratada</t>
  </si>
  <si>
    <t xml:space="preserve">Total Acumulado </t>
  </si>
  <si>
    <t>Especificações da Licitação</t>
  </si>
  <si>
    <t>Valor do Contrato após alteração</t>
  </si>
  <si>
    <t>(a)</t>
  </si>
  <si>
    <t>(b)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</si>
  <si>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</si>
  <si>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</si>
  <si>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</si>
  <si>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</si>
  <si>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</si>
  <si>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</si>
  <si>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</si>
  <si>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</si>
  <si>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</si>
  <si>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</si>
  <si>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</si>
  <si>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</si>
  <si>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</si>
  <si>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</si>
  <si>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(s)</t>
  </si>
  <si>
    <t>(u)</t>
  </si>
  <si>
    <t>(v)</t>
  </si>
  <si>
    <t>(x)</t>
  </si>
  <si>
    <t>(y)</t>
  </si>
  <si>
    <t>(z)</t>
  </si>
  <si>
    <t>(aa)</t>
  </si>
  <si>
    <t>(ac)</t>
  </si>
  <si>
    <t>(c )</t>
  </si>
  <si>
    <t>Valor contratado</t>
  </si>
  <si>
    <t>(r )</t>
  </si>
  <si>
    <t>PODER EXECUTIVO MUNICIPAL</t>
  </si>
  <si>
    <t>Especificações do Contrato</t>
  </si>
  <si>
    <t>Especificações de Termo Aditivo</t>
  </si>
  <si>
    <t xml:space="preserve">Execução Financeira </t>
  </si>
  <si>
    <t>Seq</t>
  </si>
  <si>
    <t>Parte Concedente</t>
  </si>
  <si>
    <t>Contrapartida</t>
  </si>
  <si>
    <t>(t )</t>
  </si>
  <si>
    <t>(ab)</t>
  </si>
  <si>
    <t>(af)</t>
  </si>
  <si>
    <t>Forma de execução</t>
  </si>
  <si>
    <t>Início</t>
  </si>
  <si>
    <t>Término</t>
  </si>
  <si>
    <t>%</t>
  </si>
  <si>
    <t>Prazo de execução</t>
  </si>
  <si>
    <t>Nº</t>
  </si>
  <si>
    <t>Data ciência</t>
  </si>
  <si>
    <t>Ordem de Serviço</t>
  </si>
  <si>
    <t>Motivo</t>
  </si>
  <si>
    <t>Reinício</t>
  </si>
  <si>
    <t>Paralisações</t>
  </si>
  <si>
    <t>(ai)</t>
  </si>
  <si>
    <t>(aj)</t>
  </si>
  <si>
    <t>(ak)</t>
  </si>
  <si>
    <t>(al)</t>
  </si>
  <si>
    <t>(am)</t>
  </si>
  <si>
    <t>(an)</t>
  </si>
  <si>
    <t>(ao)</t>
  </si>
  <si>
    <t>(ap)</t>
  </si>
  <si>
    <t>(aq)</t>
  </si>
  <si>
    <t>(ar)</t>
  </si>
  <si>
    <t>(as)</t>
  </si>
  <si>
    <t>Contrato e Termo Aditivo</t>
  </si>
  <si>
    <t>Especificação de obras e serviços de engenharia</t>
  </si>
  <si>
    <t xml:space="preserve">(ad) </t>
  </si>
  <si>
    <t xml:space="preserve">(ag) </t>
  </si>
  <si>
    <t>(at)</t>
  </si>
  <si>
    <t>(ae) = (k) - (ad) + (ac)</t>
  </si>
  <si>
    <t>(ah) = (af) + (ag)</t>
  </si>
  <si>
    <t>Manual de Referência - Anexos IV, VI, VII e VIII</t>
  </si>
  <si>
    <t>Nº do Convênio/Contrato</t>
  </si>
  <si>
    <t>Adesão a Registro de Preços</t>
  </si>
  <si>
    <t>Órgão Gerenciador</t>
  </si>
  <si>
    <t>Nº da Ata</t>
  </si>
  <si>
    <t>Nº do DOE de publicação da Ata</t>
  </si>
  <si>
    <t>Nº do DOE de publicação do extrato da Ata</t>
  </si>
  <si>
    <t>(au)</t>
  </si>
  <si>
    <t>(av)</t>
  </si>
  <si>
    <t>(ax)</t>
  </si>
  <si>
    <t>(az)</t>
  </si>
  <si>
    <t>Enquadramento</t>
  </si>
  <si>
    <t>Fundamentação Legal</t>
  </si>
  <si>
    <t>Nº do DOE de publicação da autorização</t>
  </si>
  <si>
    <t>Nº do DOE de publicação da ratificação</t>
  </si>
  <si>
    <t>Data do DOE</t>
  </si>
  <si>
    <t>(ay)</t>
  </si>
  <si>
    <t>(ba)</t>
  </si>
  <si>
    <t>(bb)</t>
  </si>
  <si>
    <t>(bc)</t>
  </si>
  <si>
    <t>(bd)</t>
  </si>
  <si>
    <t>(be)</t>
  </si>
  <si>
    <t>Dispensa ou Inexigibilidade de Licitação</t>
  </si>
  <si>
    <t>RESOLUÇÃO Nº 87, DE 28 DE NOVEMBRO DE 2013 - TRIBUNAL DE CONTAS DO ESTADO DO ACRE</t>
  </si>
  <si>
    <t>Pregão Presencial</t>
  </si>
  <si>
    <t>SRP</t>
  </si>
  <si>
    <t>0042986-2/11</t>
  </si>
  <si>
    <t>300/2012</t>
  </si>
  <si>
    <t>Prestação de Serviço de Locação de Veículo (pick-up cabine dupla e veículo de passeio)</t>
  </si>
  <si>
    <t>001/2013</t>
  </si>
  <si>
    <t>M.R.C. AGUIAR (ME)</t>
  </si>
  <si>
    <t>11.048/13</t>
  </si>
  <si>
    <t>Aditivo de Prorrogação de  Prazo</t>
  </si>
  <si>
    <t>016/2012</t>
  </si>
  <si>
    <t>10.799/12</t>
  </si>
  <si>
    <t>Fundação de Cultura e Comunicação Elias Mansour - FEM</t>
  </si>
  <si>
    <t>11.047/13</t>
  </si>
  <si>
    <t>10.777/2012</t>
  </si>
  <si>
    <t>001/2014</t>
  </si>
  <si>
    <t>11.292/14</t>
  </si>
  <si>
    <t>003/2014</t>
  </si>
  <si>
    <t>406/2013</t>
  </si>
  <si>
    <t>Prestação de Serviço de Transporte (Motocicleta)</t>
  </si>
  <si>
    <t>007/2014</t>
  </si>
  <si>
    <t>11.215/2014</t>
  </si>
  <si>
    <t>01/2014</t>
  </si>
  <si>
    <t>08.004.296/0001-20</t>
  </si>
  <si>
    <t>11.232/14</t>
  </si>
  <si>
    <t>Fundação Garibaldi Brasil-FGB</t>
  </si>
  <si>
    <t>11.273/14</t>
  </si>
  <si>
    <t>Prestação de Serviço de Transporte (Carro Utilitário)</t>
  </si>
  <si>
    <t>02/2014</t>
  </si>
  <si>
    <t>M.R.C. DE LIMA</t>
  </si>
  <si>
    <t>34.713.321/0001-55</t>
  </si>
  <si>
    <t>11.275/14</t>
  </si>
  <si>
    <t>1703/2014</t>
  </si>
  <si>
    <t>11.265/14</t>
  </si>
  <si>
    <t>3.3.90.39.00</t>
  </si>
  <si>
    <t>01/2015</t>
  </si>
  <si>
    <t>11.515/15</t>
  </si>
  <si>
    <t>11.515/16</t>
  </si>
  <si>
    <t>Acréscimo de Valor</t>
  </si>
  <si>
    <t>Concluída em 2015</t>
  </si>
  <si>
    <t>Em andamento em 2015</t>
  </si>
  <si>
    <t>224/2015</t>
  </si>
  <si>
    <t>084/2015</t>
  </si>
  <si>
    <t>01/2016</t>
  </si>
  <si>
    <t>TECSERV TERCEIRIZAÇÃO - COMERCIO E SERVIÇO LTDA</t>
  </si>
  <si>
    <t>14.840.259/0001-55</t>
  </si>
  <si>
    <t>11.721/16</t>
  </si>
  <si>
    <t>03/01/2017</t>
  </si>
  <si>
    <t>33.90.39.00</t>
  </si>
  <si>
    <t>Prestação de serviços (limeza, consevação, copeiragem, agente de portaria, auxiliar de serviços diversos, recepção e digitação)</t>
  </si>
  <si>
    <t>Executado até 2016</t>
  </si>
  <si>
    <t xml:space="preserve"> Executado no Exercício 2017</t>
  </si>
  <si>
    <t>PRESTAÇÃO DE CONTAS MENSAL - EXERCÍCIO 2017</t>
  </si>
  <si>
    <t>01/2017</t>
  </si>
  <si>
    <t>103/2016</t>
  </si>
  <si>
    <t>Material esportivo, gráfico e de expediente</t>
  </si>
  <si>
    <t>11.841/2016</t>
  </si>
  <si>
    <t>RICHARD S. MIRANDA - ME</t>
  </si>
  <si>
    <t>07.650.136/0001-96</t>
  </si>
  <si>
    <t>31/12/2017</t>
  </si>
  <si>
    <t>818.185/2015</t>
  </si>
  <si>
    <t>3.3.90.30.00</t>
  </si>
  <si>
    <t>02/2017</t>
  </si>
  <si>
    <t xml:space="preserve">M C CAVALCANTE OLIVEIRA -ME </t>
  </si>
  <si>
    <t>17.483.432/0001-01</t>
  </si>
  <si>
    <t>03/2017</t>
  </si>
  <si>
    <t>Material de expediente</t>
  </si>
  <si>
    <t>ARNALDO COMÉRCIO E REPRESENTAÇÕES</t>
  </si>
  <si>
    <t>04.517.439/0001-47</t>
  </si>
  <si>
    <t>11.980/17</t>
  </si>
  <si>
    <t>04/2017</t>
  </si>
  <si>
    <t>J S CORDEIRO-ME</t>
  </si>
  <si>
    <t>18.255.882/0001-00</t>
  </si>
  <si>
    <t>05/2017</t>
  </si>
  <si>
    <t>Serviços gráficos</t>
  </si>
  <si>
    <t>DIGICOPIAS LTDA</t>
  </si>
  <si>
    <t>06.234.024/0001-91</t>
  </si>
  <si>
    <t>06/2017</t>
  </si>
  <si>
    <t>07/2017</t>
  </si>
  <si>
    <t>Material esportivo</t>
  </si>
  <si>
    <t>11.983/17</t>
  </si>
  <si>
    <r>
      <t xml:space="preserve">ÓRGÃO/ENTIDADE/FUNDO: </t>
    </r>
    <r>
      <rPr>
        <b/>
        <sz val="11"/>
        <color theme="1"/>
        <rFont val="Calibri"/>
        <family val="2"/>
        <scheme val="minor"/>
      </rPr>
      <t>SECRETARIA MUNICIPAL DE ESPORTE E LAZER - SEMEL</t>
    </r>
  </si>
  <si>
    <r>
      <t xml:space="preserve">DATA DA ÚLTIMA ATUALIZAÇÃO: </t>
    </r>
    <r>
      <rPr>
        <b/>
        <sz val="11"/>
        <color theme="1"/>
        <rFont val="Calibri"/>
        <family val="2"/>
        <scheme val="minor"/>
      </rPr>
      <t>01/02/2017</t>
    </r>
  </si>
  <si>
    <r>
      <t xml:space="preserve">Nome do responsável pela elaboração: </t>
    </r>
    <r>
      <rPr>
        <b/>
        <sz val="10"/>
        <color theme="1"/>
        <rFont val="Calibri"/>
        <family val="2"/>
        <scheme val="minor"/>
      </rPr>
      <t>Halison Souza</t>
    </r>
  </si>
  <si>
    <r>
      <t xml:space="preserve">Nome do titular do Órgão/Entidade/Fundo (no exercício do cargo): </t>
    </r>
    <r>
      <rPr>
        <b/>
        <sz val="10"/>
        <color theme="1"/>
        <rFont val="Calibri"/>
        <family val="2"/>
        <scheme val="minor"/>
      </rPr>
      <t>Afrânio Moura de Lima</t>
    </r>
    <r>
      <rPr>
        <sz val="10"/>
        <color theme="1"/>
        <rFont val="Calibri"/>
        <family val="2"/>
        <scheme val="minor"/>
      </rPr>
      <t xml:space="preserve"> - Secretário de Esporte e Lazer</t>
    </r>
  </si>
  <si>
    <t xml:space="preserve"> DEMONSTRATIVO DE LICITAÇÕES, CONTRATOS E OBRAS CONTRATADAS</t>
  </si>
  <si>
    <r>
      <t xml:space="preserve">MÊS/ANO: </t>
    </r>
    <r>
      <rPr>
        <b/>
        <sz val="11"/>
        <color theme="1"/>
        <rFont val="Calibri"/>
        <family val="2"/>
        <scheme val="minor"/>
      </rPr>
      <t>JANEIRO/2017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</si>
</sst>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5" fillId="0" borderId="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14" fontId="4" fillId="0" borderId="36" xfId="0" applyNumberFormat="1" applyFont="1" applyFill="1" applyBorder="1" applyAlignment="1">
      <alignment horizontal="center" vertical="center" wrapText="1"/>
    </xf>
    <xf numFmtId="164" fontId="4" fillId="0" borderId="36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164" fontId="6" fillId="0" borderId="37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 wrapText="1"/>
    </xf>
    <xf numFmtId="2" fontId="4" fillId="0" borderId="28" xfId="0" applyNumberFormat="1" applyFont="1" applyFill="1" applyBorder="1" applyAlignment="1">
      <alignment horizontal="right" vertical="center" wrapText="1"/>
    </xf>
    <xf numFmtId="1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31" xfId="0" applyNumberFormat="1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center" vertical="center" wrapText="1"/>
    </xf>
    <xf numFmtId="3" fontId="6" fillId="0" borderId="31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164" fontId="6" fillId="0" borderId="31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0" fontId="6" fillId="0" borderId="39" xfId="0" applyNumberFormat="1" applyFont="1" applyFill="1" applyBorder="1" applyAlignment="1">
      <alignment horizontal="right" vertical="center" wrapText="1"/>
    </xf>
    <xf numFmtId="2" fontId="6" fillId="0" borderId="31" xfId="0" applyNumberFormat="1" applyFont="1" applyFill="1" applyBorder="1" applyAlignment="1">
      <alignment horizontal="center" vertical="center" wrapText="1"/>
    </xf>
    <xf numFmtId="2" fontId="6" fillId="0" borderId="33" xfId="0" applyNumberFormat="1" applyFont="1" applyFill="1" applyBorder="1" applyAlignment="1">
      <alignment horizontal="center" vertical="center" wrapText="1"/>
    </xf>
    <xf numFmtId="2" fontId="6" fillId="0" borderId="32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right" vertical="center" wrapText="1"/>
    </xf>
    <xf numFmtId="2" fontId="7" fillId="0" borderId="39" xfId="0" applyNumberFormat="1" applyFont="1" applyFill="1" applyBorder="1" applyAlignment="1">
      <alignment horizontal="right" vertical="center" wrapText="1"/>
    </xf>
    <xf numFmtId="2" fontId="7" fillId="0" borderId="40" xfId="0" applyNumberFormat="1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/>
    </xf>
    <xf numFmtId="14" fontId="6" fillId="0" borderId="31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right" vertical="center"/>
    </xf>
    <xf numFmtId="0" fontId="6" fillId="0" borderId="39" xfId="0" applyNumberFormat="1" applyFont="1" applyFill="1" applyBorder="1" applyAlignment="1">
      <alignment horizontal="right" vertical="center"/>
    </xf>
    <xf numFmtId="2" fontId="6" fillId="0" borderId="31" xfId="0" applyNumberFormat="1" applyFont="1" applyFill="1" applyBorder="1" applyAlignment="1">
      <alignment horizontal="center" vertical="center"/>
    </xf>
    <xf numFmtId="2" fontId="6" fillId="0" borderId="33" xfId="0" applyNumberFormat="1" applyFont="1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center" vertical="center"/>
    </xf>
    <xf numFmtId="2" fontId="6" fillId="0" borderId="39" xfId="0" applyNumberFormat="1" applyFont="1" applyFill="1" applyBorder="1" applyAlignment="1">
      <alignment horizontal="right" vertical="center"/>
    </xf>
    <xf numFmtId="2" fontId="7" fillId="0" borderId="39" xfId="0" applyNumberFormat="1" applyFont="1" applyFill="1" applyBorder="1" applyAlignment="1">
      <alignment horizontal="right" vertical="center"/>
    </xf>
    <xf numFmtId="2" fontId="7" fillId="0" borderId="40" xfId="0" applyNumberFormat="1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 wrapText="1"/>
    </xf>
    <xf numFmtId="2" fontId="4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9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14" fontId="4" fillId="0" borderId="17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 wrapText="1"/>
    </xf>
    <xf numFmtId="17" fontId="6" fillId="0" borderId="31" xfId="0" applyNumberFormat="1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left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/>
    </xf>
    <xf numFmtId="49" fontId="4" fillId="0" borderId="44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/>
    </xf>
    <xf numFmtId="2" fontId="6" fillId="0" borderId="39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164" fontId="5" fillId="0" borderId="48" xfId="0" applyNumberFormat="1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4" fontId="5" fillId="0" borderId="48" xfId="0" applyNumberFormat="1" applyFont="1" applyFill="1" applyBorder="1" applyAlignment="1">
      <alignment vertical="center" wrapText="1"/>
    </xf>
    <xf numFmtId="2" fontId="5" fillId="0" borderId="48" xfId="0" applyNumberFormat="1" applyFont="1" applyFill="1" applyBorder="1" applyAlignment="1">
      <alignment vertical="center" wrapText="1"/>
    </xf>
    <xf numFmtId="164" fontId="5" fillId="0" borderId="49" xfId="0" applyNumberFormat="1" applyFont="1" applyFill="1" applyBorder="1" applyAlignment="1">
      <alignment vertical="center" wrapText="1"/>
    </xf>
    <xf numFmtId="2" fontId="5" fillId="0" borderId="50" xfId="0" applyNumberFormat="1" applyFont="1" applyFill="1" applyBorder="1" applyAlignment="1">
      <alignment vertical="center" wrapText="1"/>
    </xf>
    <xf numFmtId="2" fontId="5" fillId="0" borderId="51" xfId="0" applyNumberFormat="1" applyFont="1" applyFill="1" applyBorder="1" applyAlignment="1">
      <alignment vertical="center" wrapText="1"/>
    </xf>
    <xf numFmtId="2" fontId="5" fillId="0" borderId="47" xfId="0" applyNumberFormat="1" applyFont="1" applyFill="1" applyBorder="1" applyAlignment="1">
      <alignment vertical="center" wrapText="1"/>
    </xf>
    <xf numFmtId="2" fontId="5" fillId="0" borderId="52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981075</xdr:colOff>
      <xdr:row>0</xdr:row>
      <xdr:rowOff>85725</xdr:rowOff>
    </xdr:from>
    <xdr:to>
      <xdr:col>8</xdr:col>
      <xdr:colOff>981075</xdr:colOff>
      <xdr:row>2</xdr:row>
      <xdr:rowOff>161925</xdr:rowOff>
    </xdr:to>
    <xdr:pic>
      <xdr:nvPicPr>
        <xdr:cNvPr id="2" name="Imagem 1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72925" y="85725"/>
          <a:ext cx="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0</xdr:row>
      <xdr:rowOff>47625</xdr:rowOff>
    </xdr:from>
    <xdr:to>
      <xdr:col>1</xdr:col>
      <xdr:colOff>495300</xdr:colOff>
      <xdr:row>2</xdr:row>
      <xdr:rowOff>238125</xdr:rowOff>
    </xdr:to>
    <xdr:pic>
      <xdr:nvPicPr>
        <xdr:cNvPr id="3" name="Imagem 2" descr="pmrb_evandro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47625"/>
          <a:ext cx="5905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D101"/>
  <sheetViews>
    <sheetView tabSelected="1" zoomScaleNormal="100" workbookViewId="0">
      <selection activeCell="B36" sqref="B36:G38"/>
    </sheetView>
  </sheetViews>
  <sheetFormatPr defaultRowHeight="12.75" x14ac:dyDescent="0.25"/>
  <cols>
    <col min="1" max="1" width="6.85546875" style="76" customWidth="1"/>
    <col min="2" max="2" width="13.5703125" style="76" customWidth="1"/>
    <col min="3" max="3" width="11.5703125" style="76" customWidth="1"/>
    <col min="4" max="4" width="32.5703125" style="76" customWidth="1"/>
    <col min="5" max="5" width="13.7109375" style="76" customWidth="1"/>
    <col min="6" max="6" width="55.7109375" style="76" customWidth="1"/>
    <col min="7" max="7" width="18.140625" style="76" customWidth="1"/>
    <col min="8" max="8" width="12.7109375" style="73" customWidth="1"/>
    <col min="9" max="9" width="50.140625" style="76" customWidth="1"/>
    <col min="10" max="10" width="21.5703125" style="76" customWidth="1"/>
    <col min="11" max="11" width="11.85546875" style="76" customWidth="1"/>
    <col min="12" max="12" width="14.42578125" style="76" customWidth="1"/>
    <col min="13" max="13" width="10.5703125" style="76" customWidth="1"/>
    <col min="14" max="14" width="11.5703125" style="76" customWidth="1"/>
    <col min="15" max="15" width="11.7109375" style="76" customWidth="1"/>
    <col min="16" max="16" width="10.5703125" style="76" customWidth="1"/>
    <col min="17" max="17" width="12" style="76" customWidth="1"/>
    <col min="18" max="18" width="10.5703125" style="76" customWidth="1"/>
    <col min="19" max="19" width="12.7109375" style="76" customWidth="1"/>
    <col min="20" max="20" width="13" style="76" customWidth="1"/>
    <col min="21" max="21" width="10.5703125" style="76" customWidth="1"/>
    <col min="22" max="22" width="17.5703125" style="76" bestFit="1" customWidth="1"/>
    <col min="23" max="23" width="14.7109375" style="76" customWidth="1"/>
    <col min="24" max="24" width="42.42578125" style="76" customWidth="1"/>
    <col min="25" max="25" width="13.7109375" style="76" customWidth="1"/>
    <col min="26" max="26" width="11.85546875" style="76" bestFit="1" customWidth="1"/>
    <col min="27" max="28" width="10.5703125" style="76" customWidth="1"/>
    <col min="29" max="29" width="14.140625" style="76" customWidth="1"/>
    <col min="30" max="30" width="10.5703125" style="76" customWidth="1"/>
    <col min="31" max="31" width="21" style="76" customWidth="1"/>
    <col min="32" max="32" width="18.7109375" style="76" customWidth="1"/>
    <col min="33" max="33" width="16.140625" style="76" customWidth="1"/>
    <col min="34" max="34" width="20.85546875" style="76" customWidth="1"/>
    <col min="35" max="35" width="11.5703125" style="76" customWidth="1"/>
    <col min="36" max="36" width="13.85546875" style="76" customWidth="1"/>
    <col min="37" max="37" width="33.140625" style="76" customWidth="1"/>
    <col min="38" max="38" width="13.140625" style="76" customWidth="1"/>
    <col min="39" max="39" width="14.5703125" style="76" customWidth="1"/>
    <col min="40" max="40" width="14.42578125" style="76" customWidth="1"/>
    <col min="41" max="41" width="13.85546875" style="76" customWidth="1"/>
    <col min="42" max="42" width="13.7109375" style="76" customWidth="1"/>
    <col min="43" max="43" width="13.28515625" style="76" customWidth="1"/>
    <col min="44" max="44" width="12.28515625" style="76" customWidth="1"/>
    <col min="45" max="52" width="9.140625" style="76"/>
    <col min="53" max="53" width="10.140625" style="76" customWidth="1"/>
    <col min="54" max="55" width="9.140625" style="76"/>
    <col min="56" max="56" width="55.28515625" style="76" customWidth="1"/>
    <col min="57" max="16384" width="9.140625" style="76"/>
  </cols>
  <sheetData>
    <row r="1" spans="1:56" s="100" customFormat="1" ht="15" x14ac:dyDescent="0.25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6"/>
      <c r="AJ1" s="96"/>
      <c r="AK1" s="96"/>
      <c r="AL1" s="96"/>
      <c r="AM1" s="96"/>
      <c r="AN1" s="96"/>
      <c r="AO1" s="96"/>
      <c r="AP1" s="96"/>
      <c r="AQ1" s="96"/>
      <c r="AR1" s="96"/>
    </row>
    <row r="2" spans="1:56" s="100" customFormat="1" ht="15" x14ac:dyDescent="0.2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6"/>
      <c r="AJ2" s="96"/>
      <c r="AK2" s="96"/>
      <c r="AL2" s="96"/>
      <c r="AM2" s="96"/>
      <c r="AN2" s="96"/>
      <c r="AO2" s="96"/>
      <c r="AP2" s="96"/>
      <c r="AQ2" s="96"/>
      <c r="AR2" s="96"/>
    </row>
    <row r="3" spans="1:56" s="100" customFormat="1" ht="21" customHeight="1" x14ac:dyDescent="0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6"/>
      <c r="AJ3" s="96"/>
      <c r="AK3" s="96"/>
      <c r="AL3" s="96"/>
      <c r="AM3" s="96"/>
      <c r="AN3" s="96"/>
      <c r="AO3" s="96"/>
      <c r="AP3" s="96"/>
      <c r="AQ3" s="96"/>
      <c r="AR3" s="96"/>
    </row>
    <row r="4" spans="1:56" s="101" customFormat="1" ht="15" x14ac:dyDescent="0.25">
      <c r="A4" s="101" t="s">
        <v>52</v>
      </c>
      <c r="H4" s="102"/>
    </row>
    <row r="5" spans="1:56" s="100" customFormat="1" ht="15" x14ac:dyDescent="0.25"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</row>
    <row r="6" spans="1:56" s="101" customFormat="1" ht="15" x14ac:dyDescent="0.25">
      <c r="A6" s="104" t="s">
        <v>166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</row>
    <row r="7" spans="1:56" s="100" customFormat="1" ht="15" x14ac:dyDescent="0.25">
      <c r="A7" s="99" t="s">
        <v>114</v>
      </c>
      <c r="B7" s="99"/>
      <c r="C7" s="99"/>
      <c r="D7" s="99"/>
      <c r="E7" s="99"/>
      <c r="F7" s="99"/>
      <c r="G7" s="99"/>
      <c r="H7" s="99"/>
      <c r="I7" s="99"/>
      <c r="J7" s="99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</row>
    <row r="8" spans="1:56" s="100" customFormat="1" ht="15" x14ac:dyDescent="0.25">
      <c r="A8" s="99" t="s">
        <v>91</v>
      </c>
      <c r="B8" s="99"/>
      <c r="C8" s="99"/>
      <c r="D8" s="99"/>
      <c r="E8" s="99"/>
      <c r="F8" s="96"/>
      <c r="G8" s="96"/>
      <c r="H8" s="103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</row>
    <row r="9" spans="1:56" s="100" customFormat="1" ht="15" x14ac:dyDescent="0.25"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</row>
    <row r="10" spans="1:56" s="100" customFormat="1" ht="15" x14ac:dyDescent="0.25">
      <c r="A10" s="99" t="s">
        <v>195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</row>
    <row r="11" spans="1:56" s="100" customFormat="1" ht="15" x14ac:dyDescent="0.25">
      <c r="A11" s="99" t="s">
        <v>200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</row>
    <row r="12" spans="1:56" s="100" customFormat="1" ht="15" x14ac:dyDescent="0.25">
      <c r="A12" s="99" t="s">
        <v>196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</row>
    <row r="13" spans="1:56" x14ac:dyDescent="0.25">
      <c r="B13" s="73"/>
      <c r="C13" s="73"/>
      <c r="D13" s="73"/>
      <c r="E13" s="73"/>
      <c r="F13" s="73"/>
      <c r="G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7"/>
      <c r="AF13" s="73"/>
      <c r="AG13" s="77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</row>
    <row r="14" spans="1:56" s="98" customFormat="1" ht="15.75" customHeight="1" thickBot="1" x14ac:dyDescent="0.3">
      <c r="A14" s="97" t="s">
        <v>199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</row>
    <row r="15" spans="1:56" ht="15.75" customHeight="1" x14ac:dyDescent="0.25">
      <c r="A15" s="105" t="s">
        <v>56</v>
      </c>
      <c r="B15" s="1" t="s">
        <v>23</v>
      </c>
      <c r="C15" s="1"/>
      <c r="D15" s="1"/>
      <c r="E15" s="1"/>
      <c r="F15" s="1"/>
      <c r="G15" s="2"/>
      <c r="H15" s="78" t="s">
        <v>84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80" t="s">
        <v>93</v>
      </c>
      <c r="AJ15" s="81"/>
      <c r="AK15" s="81"/>
      <c r="AL15" s="82"/>
      <c r="AM15" s="78" t="s">
        <v>113</v>
      </c>
      <c r="AN15" s="79"/>
      <c r="AO15" s="79"/>
      <c r="AP15" s="79"/>
      <c r="AQ15" s="79"/>
      <c r="AR15" s="83"/>
      <c r="AS15" s="84" t="s">
        <v>85</v>
      </c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2"/>
    </row>
    <row r="16" spans="1:56" ht="15.75" customHeight="1" x14ac:dyDescent="0.25">
      <c r="A16" s="106"/>
      <c r="B16" s="3"/>
      <c r="C16" s="3"/>
      <c r="D16" s="3"/>
      <c r="E16" s="3"/>
      <c r="F16" s="3"/>
      <c r="G16" s="4"/>
      <c r="H16" s="5" t="s">
        <v>53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/>
      <c r="U16" s="8" t="s">
        <v>54</v>
      </c>
      <c r="V16" s="6"/>
      <c r="W16" s="6"/>
      <c r="X16" s="6"/>
      <c r="Y16" s="6"/>
      <c r="Z16" s="6"/>
      <c r="AA16" s="6"/>
      <c r="AB16" s="6"/>
      <c r="AC16" s="6"/>
      <c r="AD16" s="7"/>
      <c r="AE16" s="8" t="s">
        <v>55</v>
      </c>
      <c r="AF16" s="6"/>
      <c r="AG16" s="6"/>
      <c r="AH16" s="6"/>
      <c r="AI16" s="107" t="s">
        <v>95</v>
      </c>
      <c r="AJ16" s="108" t="s">
        <v>96</v>
      </c>
      <c r="AK16" s="108" t="s">
        <v>94</v>
      </c>
      <c r="AL16" s="109" t="s">
        <v>97</v>
      </c>
      <c r="AM16" s="110" t="s">
        <v>102</v>
      </c>
      <c r="AN16" s="111" t="s">
        <v>103</v>
      </c>
      <c r="AO16" s="111" t="s">
        <v>104</v>
      </c>
      <c r="AP16" s="111" t="s">
        <v>106</v>
      </c>
      <c r="AQ16" s="111" t="s">
        <v>105</v>
      </c>
      <c r="AR16" s="112" t="s">
        <v>106</v>
      </c>
      <c r="AS16" s="7" t="s">
        <v>1</v>
      </c>
      <c r="AT16" s="108" t="s">
        <v>62</v>
      </c>
      <c r="AU16" s="113" t="s">
        <v>66</v>
      </c>
      <c r="AV16" s="113"/>
      <c r="AW16" s="113"/>
      <c r="AX16" s="113" t="s">
        <v>69</v>
      </c>
      <c r="AY16" s="113"/>
      <c r="AZ16" s="108" t="s">
        <v>153</v>
      </c>
      <c r="BA16" s="108" t="s">
        <v>154</v>
      </c>
      <c r="BB16" s="113" t="s">
        <v>72</v>
      </c>
      <c r="BC16" s="113"/>
      <c r="BD16" s="114"/>
    </row>
    <row r="17" spans="1:56" ht="38.25" x14ac:dyDescent="0.25">
      <c r="A17" s="106"/>
      <c r="B17" s="128" t="s">
        <v>7</v>
      </c>
      <c r="C17" s="115" t="s">
        <v>8</v>
      </c>
      <c r="D17" s="115" t="s">
        <v>0</v>
      </c>
      <c r="E17" s="115" t="s">
        <v>1</v>
      </c>
      <c r="F17" s="115" t="s">
        <v>2</v>
      </c>
      <c r="G17" s="116" t="s">
        <v>9</v>
      </c>
      <c r="H17" s="117" t="s">
        <v>10</v>
      </c>
      <c r="I17" s="115" t="s">
        <v>3</v>
      </c>
      <c r="J17" s="115" t="s">
        <v>21</v>
      </c>
      <c r="K17" s="115" t="s">
        <v>11</v>
      </c>
      <c r="L17" s="115" t="s">
        <v>50</v>
      </c>
      <c r="M17" s="115" t="s">
        <v>16</v>
      </c>
      <c r="N17" s="115" t="s">
        <v>15</v>
      </c>
      <c r="O17" s="115" t="s">
        <v>14</v>
      </c>
      <c r="P17" s="115" t="s">
        <v>4</v>
      </c>
      <c r="Q17" s="115" t="s">
        <v>92</v>
      </c>
      <c r="R17" s="115" t="s">
        <v>57</v>
      </c>
      <c r="S17" s="115" t="s">
        <v>58</v>
      </c>
      <c r="T17" s="115" t="s">
        <v>5</v>
      </c>
      <c r="U17" s="115" t="s">
        <v>12</v>
      </c>
      <c r="V17" s="115" t="s">
        <v>11</v>
      </c>
      <c r="W17" s="115" t="s">
        <v>16</v>
      </c>
      <c r="X17" s="115" t="s">
        <v>13</v>
      </c>
      <c r="Y17" s="115" t="s">
        <v>15</v>
      </c>
      <c r="Z17" s="115" t="s">
        <v>14</v>
      </c>
      <c r="AA17" s="115" t="s">
        <v>17</v>
      </c>
      <c r="AB17" s="115" t="s">
        <v>18</v>
      </c>
      <c r="AC17" s="115" t="s">
        <v>19</v>
      </c>
      <c r="AD17" s="115" t="s">
        <v>20</v>
      </c>
      <c r="AE17" s="115" t="s">
        <v>24</v>
      </c>
      <c r="AF17" s="115" t="s">
        <v>164</v>
      </c>
      <c r="AG17" s="115" t="s">
        <v>165</v>
      </c>
      <c r="AH17" s="118" t="s">
        <v>22</v>
      </c>
      <c r="AI17" s="107"/>
      <c r="AJ17" s="108"/>
      <c r="AK17" s="108"/>
      <c r="AL17" s="109"/>
      <c r="AM17" s="119"/>
      <c r="AN17" s="120"/>
      <c r="AO17" s="120"/>
      <c r="AP17" s="120"/>
      <c r="AQ17" s="120"/>
      <c r="AR17" s="121"/>
      <c r="AS17" s="7"/>
      <c r="AT17" s="108"/>
      <c r="AU17" s="122" t="s">
        <v>63</v>
      </c>
      <c r="AV17" s="122" t="s">
        <v>64</v>
      </c>
      <c r="AW17" s="122" t="s">
        <v>65</v>
      </c>
      <c r="AX17" s="122" t="s">
        <v>67</v>
      </c>
      <c r="AY17" s="115" t="s">
        <v>68</v>
      </c>
      <c r="AZ17" s="108"/>
      <c r="BA17" s="108"/>
      <c r="BB17" s="122" t="s">
        <v>63</v>
      </c>
      <c r="BC17" s="122" t="s">
        <v>71</v>
      </c>
      <c r="BD17" s="123" t="s">
        <v>70</v>
      </c>
    </row>
    <row r="18" spans="1:56" ht="13.5" thickBot="1" x14ac:dyDescent="0.3">
      <c r="A18" s="142"/>
      <c r="B18" s="147" t="s">
        <v>25</v>
      </c>
      <c r="C18" s="125" t="s">
        <v>26</v>
      </c>
      <c r="D18" s="124" t="s">
        <v>49</v>
      </c>
      <c r="E18" s="125" t="s">
        <v>27</v>
      </c>
      <c r="F18" s="125" t="s">
        <v>28</v>
      </c>
      <c r="G18" s="144" t="s">
        <v>29</v>
      </c>
      <c r="H18" s="145" t="s">
        <v>30</v>
      </c>
      <c r="I18" s="125" t="s">
        <v>31</v>
      </c>
      <c r="J18" s="125" t="s">
        <v>32</v>
      </c>
      <c r="K18" s="125" t="s">
        <v>33</v>
      </c>
      <c r="L18" s="126" t="s">
        <v>34</v>
      </c>
      <c r="M18" s="125" t="s">
        <v>35</v>
      </c>
      <c r="N18" s="125" t="s">
        <v>36</v>
      </c>
      <c r="O18" s="125" t="s">
        <v>37</v>
      </c>
      <c r="P18" s="125" t="s">
        <v>38</v>
      </c>
      <c r="Q18" s="125" t="s">
        <v>39</v>
      </c>
      <c r="R18" s="125" t="s">
        <v>40</v>
      </c>
      <c r="S18" s="125" t="s">
        <v>51</v>
      </c>
      <c r="T18" s="125" t="s">
        <v>41</v>
      </c>
      <c r="U18" s="125" t="s">
        <v>59</v>
      </c>
      <c r="V18" s="125" t="s">
        <v>42</v>
      </c>
      <c r="W18" s="125" t="s">
        <v>43</v>
      </c>
      <c r="X18" s="125" t="s">
        <v>44</v>
      </c>
      <c r="Y18" s="125" t="s">
        <v>45</v>
      </c>
      <c r="Z18" s="125" t="s">
        <v>46</v>
      </c>
      <c r="AA18" s="125" t="s">
        <v>47</v>
      </c>
      <c r="AB18" s="125" t="s">
        <v>60</v>
      </c>
      <c r="AC18" s="125" t="s">
        <v>48</v>
      </c>
      <c r="AD18" s="125" t="s">
        <v>86</v>
      </c>
      <c r="AE18" s="125" t="s">
        <v>89</v>
      </c>
      <c r="AF18" s="125" t="s">
        <v>61</v>
      </c>
      <c r="AG18" s="127" t="s">
        <v>87</v>
      </c>
      <c r="AH18" s="146" t="s">
        <v>90</v>
      </c>
      <c r="AI18" s="143" t="s">
        <v>73</v>
      </c>
      <c r="AJ18" s="147" t="s">
        <v>74</v>
      </c>
      <c r="AK18" s="147" t="s">
        <v>75</v>
      </c>
      <c r="AL18" s="148" t="s">
        <v>76</v>
      </c>
      <c r="AM18" s="149" t="s">
        <v>77</v>
      </c>
      <c r="AN18" s="150" t="s">
        <v>78</v>
      </c>
      <c r="AO18" s="150" t="s">
        <v>79</v>
      </c>
      <c r="AP18" s="150" t="s">
        <v>80</v>
      </c>
      <c r="AQ18" s="150" t="s">
        <v>81</v>
      </c>
      <c r="AR18" s="151" t="s">
        <v>82</v>
      </c>
      <c r="AS18" s="152" t="s">
        <v>83</v>
      </c>
      <c r="AT18" s="150" t="s">
        <v>88</v>
      </c>
      <c r="AU18" s="150" t="s">
        <v>98</v>
      </c>
      <c r="AV18" s="150" t="s">
        <v>99</v>
      </c>
      <c r="AW18" s="151" t="s">
        <v>100</v>
      </c>
      <c r="AX18" s="151" t="s">
        <v>107</v>
      </c>
      <c r="AY18" s="151" t="s">
        <v>101</v>
      </c>
      <c r="AZ18" s="150" t="s">
        <v>108</v>
      </c>
      <c r="BA18" s="150" t="s">
        <v>109</v>
      </c>
      <c r="BB18" s="150" t="s">
        <v>110</v>
      </c>
      <c r="BC18" s="151" t="s">
        <v>111</v>
      </c>
      <c r="BD18" s="151" t="s">
        <v>112</v>
      </c>
    </row>
    <row r="19" spans="1:56" ht="25.5" x14ac:dyDescent="0.25">
      <c r="A19" s="154">
        <v>1</v>
      </c>
      <c r="B19" s="135" t="s">
        <v>117</v>
      </c>
      <c r="C19" s="14" t="s">
        <v>118</v>
      </c>
      <c r="D19" s="14" t="s">
        <v>115</v>
      </c>
      <c r="E19" s="14" t="s">
        <v>116</v>
      </c>
      <c r="F19" s="130" t="s">
        <v>119</v>
      </c>
      <c r="G19" s="15" t="s">
        <v>128</v>
      </c>
      <c r="H19" s="131" t="s">
        <v>120</v>
      </c>
      <c r="I19" s="15" t="s">
        <v>121</v>
      </c>
      <c r="J19" s="15" t="s">
        <v>137</v>
      </c>
      <c r="K19" s="16">
        <v>41389</v>
      </c>
      <c r="L19" s="17">
        <v>71340</v>
      </c>
      <c r="M19" s="15" t="s">
        <v>122</v>
      </c>
      <c r="N19" s="132">
        <v>41389</v>
      </c>
      <c r="O19" s="132">
        <v>41754</v>
      </c>
      <c r="P19" s="14">
        <v>1</v>
      </c>
      <c r="Q19" s="14"/>
      <c r="R19" s="14"/>
      <c r="S19" s="133"/>
      <c r="T19" s="14" t="s">
        <v>148</v>
      </c>
      <c r="U19" s="14" t="s">
        <v>129</v>
      </c>
      <c r="V19" s="132">
        <v>41754</v>
      </c>
      <c r="W19" s="14" t="s">
        <v>130</v>
      </c>
      <c r="X19" s="14" t="s">
        <v>123</v>
      </c>
      <c r="Y19" s="132">
        <v>41754</v>
      </c>
      <c r="Z19" s="132">
        <v>42852</v>
      </c>
      <c r="AA19" s="14"/>
      <c r="AB19" s="14"/>
      <c r="AC19" s="68"/>
      <c r="AD19" s="14"/>
      <c r="AE19" s="133"/>
      <c r="AF19" s="17">
        <v>239755</v>
      </c>
      <c r="AG19" s="21">
        <f>5945+5945</f>
        <v>11890</v>
      </c>
      <c r="AH19" s="22">
        <f>AF19+AG19</f>
        <v>251645</v>
      </c>
      <c r="AI19" s="134" t="s">
        <v>124</v>
      </c>
      <c r="AJ19" s="135" t="s">
        <v>125</v>
      </c>
      <c r="AK19" s="135" t="s">
        <v>126</v>
      </c>
      <c r="AL19" s="135" t="s">
        <v>127</v>
      </c>
      <c r="AM19" s="136"/>
      <c r="AN19" s="137"/>
      <c r="AO19" s="137"/>
      <c r="AP19" s="137"/>
      <c r="AQ19" s="137"/>
      <c r="AR19" s="138"/>
      <c r="AS19" s="139"/>
      <c r="AT19" s="129"/>
      <c r="AU19" s="129"/>
      <c r="AV19" s="129"/>
      <c r="AW19" s="140"/>
      <c r="AX19" s="140"/>
      <c r="AY19" s="140"/>
      <c r="AZ19" s="129"/>
      <c r="BA19" s="129"/>
      <c r="BB19" s="129"/>
      <c r="BC19" s="140"/>
      <c r="BD19" s="141"/>
    </row>
    <row r="20" spans="1:56" x14ac:dyDescent="0.25">
      <c r="A20" s="155">
        <v>2</v>
      </c>
      <c r="B20" s="13" t="s">
        <v>132</v>
      </c>
      <c r="C20" s="9" t="s">
        <v>134</v>
      </c>
      <c r="D20" s="14" t="s">
        <v>115</v>
      </c>
      <c r="E20" s="14" t="s">
        <v>116</v>
      </c>
      <c r="F20" s="23" t="s">
        <v>133</v>
      </c>
      <c r="G20" s="9" t="s">
        <v>135</v>
      </c>
      <c r="H20" s="24" t="s">
        <v>136</v>
      </c>
      <c r="I20" s="9" t="s">
        <v>121</v>
      </c>
      <c r="J20" s="15" t="s">
        <v>137</v>
      </c>
      <c r="K20" s="18">
        <v>41715</v>
      </c>
      <c r="L20" s="19">
        <v>21000</v>
      </c>
      <c r="M20" s="9" t="s">
        <v>140</v>
      </c>
      <c r="N20" s="18">
        <v>41715</v>
      </c>
      <c r="O20" s="18">
        <v>42080</v>
      </c>
      <c r="P20" s="14">
        <v>1</v>
      </c>
      <c r="Q20" s="9"/>
      <c r="R20" s="9"/>
      <c r="S20" s="19"/>
      <c r="T20" s="9" t="s">
        <v>148</v>
      </c>
      <c r="U20" s="24" t="s">
        <v>149</v>
      </c>
      <c r="V20" s="18">
        <v>42081</v>
      </c>
      <c r="W20" s="9" t="s">
        <v>150</v>
      </c>
      <c r="X20" s="9" t="s">
        <v>123</v>
      </c>
      <c r="Y20" s="18">
        <v>42081</v>
      </c>
      <c r="Z20" s="18">
        <v>42813</v>
      </c>
      <c r="AA20" s="9"/>
      <c r="AB20" s="9"/>
      <c r="AC20" s="20"/>
      <c r="AD20" s="9"/>
      <c r="AE20" s="25">
        <f t="shared" ref="AE20" si="0">L20-AD20+AC20</f>
        <v>21000</v>
      </c>
      <c r="AF20" s="19">
        <v>52500</v>
      </c>
      <c r="AG20" s="26">
        <f>1750+1750</f>
        <v>3500</v>
      </c>
      <c r="AH20" s="22">
        <f t="shared" ref="AH20" si="1">AF20+AG20</f>
        <v>56000</v>
      </c>
      <c r="AI20" s="27" t="s">
        <v>131</v>
      </c>
      <c r="AJ20" s="28" t="s">
        <v>138</v>
      </c>
      <c r="AK20" s="28" t="s">
        <v>139</v>
      </c>
      <c r="AL20" s="29" t="s">
        <v>140</v>
      </c>
      <c r="AM20" s="30"/>
      <c r="AN20" s="31"/>
      <c r="AO20" s="31"/>
      <c r="AP20" s="31"/>
      <c r="AQ20" s="31"/>
      <c r="AR20" s="32"/>
      <c r="AS20" s="13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1"/>
    </row>
    <row r="21" spans="1:56" x14ac:dyDescent="0.25">
      <c r="A21" s="155">
        <v>3</v>
      </c>
      <c r="B21" s="13" t="s">
        <v>132</v>
      </c>
      <c r="C21" s="9" t="s">
        <v>134</v>
      </c>
      <c r="D21" s="14" t="s">
        <v>115</v>
      </c>
      <c r="E21" s="14" t="s">
        <v>116</v>
      </c>
      <c r="F21" s="23" t="s">
        <v>141</v>
      </c>
      <c r="G21" s="9" t="s">
        <v>135</v>
      </c>
      <c r="H21" s="24" t="s">
        <v>142</v>
      </c>
      <c r="I21" s="9" t="s">
        <v>143</v>
      </c>
      <c r="J21" s="9" t="s">
        <v>144</v>
      </c>
      <c r="K21" s="18">
        <v>41715</v>
      </c>
      <c r="L21" s="19">
        <v>36000</v>
      </c>
      <c r="M21" s="9" t="s">
        <v>145</v>
      </c>
      <c r="N21" s="18" t="s">
        <v>146</v>
      </c>
      <c r="O21" s="18">
        <v>42080</v>
      </c>
      <c r="P21" s="14">
        <v>1</v>
      </c>
      <c r="Q21" s="9"/>
      <c r="R21" s="9"/>
      <c r="S21" s="19"/>
      <c r="T21" s="9" t="s">
        <v>148</v>
      </c>
      <c r="U21" s="24" t="s">
        <v>149</v>
      </c>
      <c r="V21" s="18">
        <v>42081</v>
      </c>
      <c r="W21" s="9" t="s">
        <v>151</v>
      </c>
      <c r="X21" s="9" t="s">
        <v>123</v>
      </c>
      <c r="Y21" s="18">
        <v>42081</v>
      </c>
      <c r="Z21" s="18">
        <v>42852</v>
      </c>
      <c r="AA21" s="9"/>
      <c r="AB21" s="9"/>
      <c r="AC21" s="20"/>
      <c r="AD21" s="9"/>
      <c r="AE21" s="25">
        <f>L21-AD21+AC21</f>
        <v>36000</v>
      </c>
      <c r="AF21" s="19">
        <v>90000</v>
      </c>
      <c r="AG21" s="26">
        <f>3000+3000</f>
        <v>6000</v>
      </c>
      <c r="AH21" s="22">
        <f>AF21+AG21</f>
        <v>96000</v>
      </c>
      <c r="AI21" s="27" t="s">
        <v>131</v>
      </c>
      <c r="AJ21" s="28" t="s">
        <v>138</v>
      </c>
      <c r="AK21" s="28" t="s">
        <v>139</v>
      </c>
      <c r="AL21" s="29" t="s">
        <v>147</v>
      </c>
      <c r="AM21" s="30"/>
      <c r="AN21" s="31"/>
      <c r="AO21" s="31"/>
      <c r="AP21" s="31"/>
      <c r="AQ21" s="31"/>
      <c r="AR21" s="32"/>
      <c r="AS21" s="13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1"/>
    </row>
    <row r="22" spans="1:56" ht="25.5" x14ac:dyDescent="0.25">
      <c r="A22" s="156">
        <v>4</v>
      </c>
      <c r="B22" s="153" t="s">
        <v>155</v>
      </c>
      <c r="C22" s="33" t="s">
        <v>156</v>
      </c>
      <c r="D22" s="14" t="s">
        <v>115</v>
      </c>
      <c r="E22" s="14" t="s">
        <v>116</v>
      </c>
      <c r="F22" s="34" t="s">
        <v>163</v>
      </c>
      <c r="G22" s="9"/>
      <c r="H22" s="69" t="s">
        <v>157</v>
      </c>
      <c r="I22" s="69" t="s">
        <v>158</v>
      </c>
      <c r="J22" s="35" t="s">
        <v>159</v>
      </c>
      <c r="K22" s="36">
        <v>42373</v>
      </c>
      <c r="L22" s="37">
        <v>344900.4</v>
      </c>
      <c r="M22" s="38" t="s">
        <v>160</v>
      </c>
      <c r="N22" s="36">
        <v>42373</v>
      </c>
      <c r="O22" s="70" t="s">
        <v>161</v>
      </c>
      <c r="P22" s="35">
        <v>1</v>
      </c>
      <c r="Q22" s="39"/>
      <c r="R22" s="39"/>
      <c r="S22" s="37"/>
      <c r="T22" s="39" t="s">
        <v>162</v>
      </c>
      <c r="U22" s="39">
        <v>1</v>
      </c>
      <c r="V22" s="36">
        <v>42404</v>
      </c>
      <c r="W22" s="38">
        <v>11740</v>
      </c>
      <c r="X22" s="40" t="s">
        <v>152</v>
      </c>
      <c r="Y22" s="39"/>
      <c r="Z22" s="39"/>
      <c r="AA22" s="39"/>
      <c r="AB22" s="39"/>
      <c r="AC22" s="41"/>
      <c r="AD22" s="39"/>
      <c r="AE22" s="42">
        <f>L22-AD22+AC22</f>
        <v>344900.4</v>
      </c>
      <c r="AF22" s="37">
        <v>323722.74</v>
      </c>
      <c r="AG22" s="37">
        <v>19260.240000000002</v>
      </c>
      <c r="AH22" s="43">
        <f t="shared" ref="AH22:AH28" si="2">AF22+AG22</f>
        <v>342982.98</v>
      </c>
      <c r="AI22" s="44"/>
      <c r="AJ22" s="45"/>
      <c r="AK22" s="28"/>
      <c r="AL22" s="46"/>
      <c r="AM22" s="47"/>
      <c r="AN22" s="48"/>
      <c r="AO22" s="49"/>
      <c r="AP22" s="50"/>
      <c r="AQ22" s="50"/>
      <c r="AR22" s="51"/>
      <c r="AS22" s="52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6"/>
    </row>
    <row r="23" spans="1:56" ht="17.25" customHeight="1" x14ac:dyDescent="0.25">
      <c r="A23" s="155">
        <v>5</v>
      </c>
      <c r="B23" s="153" t="s">
        <v>167</v>
      </c>
      <c r="C23" s="33" t="s">
        <v>168</v>
      </c>
      <c r="D23" s="14" t="s">
        <v>115</v>
      </c>
      <c r="E23" s="14" t="s">
        <v>116</v>
      </c>
      <c r="F23" s="34" t="s">
        <v>169</v>
      </c>
      <c r="G23" s="9" t="s">
        <v>170</v>
      </c>
      <c r="H23" s="69" t="s">
        <v>167</v>
      </c>
      <c r="I23" s="69" t="s">
        <v>171</v>
      </c>
      <c r="J23" s="35" t="s">
        <v>172</v>
      </c>
      <c r="K23" s="36">
        <v>42747</v>
      </c>
      <c r="L23" s="37">
        <v>21202.240000000002</v>
      </c>
      <c r="M23" s="38" t="s">
        <v>194</v>
      </c>
      <c r="N23" s="36">
        <v>42747</v>
      </c>
      <c r="O23" s="70" t="s">
        <v>173</v>
      </c>
      <c r="P23" s="35">
        <v>6</v>
      </c>
      <c r="Q23" s="39" t="s">
        <v>174</v>
      </c>
      <c r="R23" s="39"/>
      <c r="S23" s="37"/>
      <c r="T23" s="39" t="s">
        <v>175</v>
      </c>
      <c r="U23" s="39"/>
      <c r="V23" s="36"/>
      <c r="W23" s="38"/>
      <c r="X23" s="40"/>
      <c r="Y23" s="39"/>
      <c r="Z23" s="39"/>
      <c r="AA23" s="39"/>
      <c r="AB23" s="39"/>
      <c r="AC23" s="41"/>
      <c r="AD23" s="39"/>
      <c r="AE23" s="42">
        <f t="shared" ref="AE23:AE26" si="3">L23-AD23+AC23</f>
        <v>21202.240000000002</v>
      </c>
      <c r="AF23" s="37">
        <v>0</v>
      </c>
      <c r="AG23" s="37">
        <v>21202.240000000002</v>
      </c>
      <c r="AH23" s="43">
        <f t="shared" si="2"/>
        <v>21202.240000000002</v>
      </c>
      <c r="AI23" s="44"/>
      <c r="AJ23" s="45"/>
      <c r="AK23" s="28"/>
      <c r="AL23" s="46"/>
      <c r="AM23" s="47"/>
      <c r="AN23" s="48"/>
      <c r="AO23" s="49"/>
      <c r="AP23" s="50"/>
      <c r="AQ23" s="50"/>
      <c r="AR23" s="51"/>
      <c r="AS23" s="52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6"/>
    </row>
    <row r="24" spans="1:56" ht="15" customHeight="1" x14ac:dyDescent="0.25">
      <c r="A24" s="155">
        <v>6</v>
      </c>
      <c r="B24" s="153" t="s">
        <v>176</v>
      </c>
      <c r="C24" s="33" t="s">
        <v>168</v>
      </c>
      <c r="D24" s="14" t="s">
        <v>115</v>
      </c>
      <c r="E24" s="14" t="s">
        <v>116</v>
      </c>
      <c r="F24" s="34" t="s">
        <v>169</v>
      </c>
      <c r="G24" s="9" t="s">
        <v>170</v>
      </c>
      <c r="H24" s="69" t="s">
        <v>176</v>
      </c>
      <c r="I24" s="69" t="s">
        <v>177</v>
      </c>
      <c r="J24" s="35" t="s">
        <v>178</v>
      </c>
      <c r="K24" s="36">
        <v>42747</v>
      </c>
      <c r="L24" s="37">
        <v>15512</v>
      </c>
      <c r="M24" s="38" t="s">
        <v>183</v>
      </c>
      <c r="N24" s="36">
        <v>42747</v>
      </c>
      <c r="O24" s="70" t="s">
        <v>173</v>
      </c>
      <c r="P24" s="35">
        <v>6</v>
      </c>
      <c r="Q24" s="39" t="s">
        <v>174</v>
      </c>
      <c r="R24" s="39"/>
      <c r="S24" s="37"/>
      <c r="T24" s="39" t="s">
        <v>175</v>
      </c>
      <c r="U24" s="39"/>
      <c r="V24" s="36"/>
      <c r="W24" s="38"/>
      <c r="X24" s="40"/>
      <c r="Y24" s="39"/>
      <c r="Z24" s="39"/>
      <c r="AA24" s="39"/>
      <c r="AB24" s="39"/>
      <c r="AC24" s="41"/>
      <c r="AD24" s="39"/>
      <c r="AE24" s="42">
        <f t="shared" si="3"/>
        <v>15512</v>
      </c>
      <c r="AF24" s="37">
        <v>0</v>
      </c>
      <c r="AG24" s="37">
        <v>14792</v>
      </c>
      <c r="AH24" s="43">
        <f t="shared" si="2"/>
        <v>14792</v>
      </c>
      <c r="AI24" s="44"/>
      <c r="AJ24" s="45"/>
      <c r="AK24" s="28"/>
      <c r="AL24" s="46"/>
      <c r="AM24" s="47"/>
      <c r="AN24" s="48"/>
      <c r="AO24" s="49"/>
      <c r="AP24" s="50"/>
      <c r="AQ24" s="50"/>
      <c r="AR24" s="51"/>
      <c r="AS24" s="52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6"/>
    </row>
    <row r="25" spans="1:56" ht="13.5" customHeight="1" x14ac:dyDescent="0.25">
      <c r="A25" s="156">
        <v>7</v>
      </c>
      <c r="B25" s="153" t="s">
        <v>179</v>
      </c>
      <c r="C25" s="33" t="s">
        <v>168</v>
      </c>
      <c r="D25" s="14" t="s">
        <v>115</v>
      </c>
      <c r="E25" s="14" t="s">
        <v>116</v>
      </c>
      <c r="F25" s="34" t="s">
        <v>180</v>
      </c>
      <c r="G25" s="9" t="s">
        <v>170</v>
      </c>
      <c r="H25" s="69" t="s">
        <v>179</v>
      </c>
      <c r="I25" s="69" t="s">
        <v>181</v>
      </c>
      <c r="J25" s="35" t="s">
        <v>182</v>
      </c>
      <c r="K25" s="36">
        <v>42747</v>
      </c>
      <c r="L25" s="37">
        <v>7487.46</v>
      </c>
      <c r="M25" s="38" t="s">
        <v>183</v>
      </c>
      <c r="N25" s="36">
        <v>42747</v>
      </c>
      <c r="O25" s="70" t="s">
        <v>173</v>
      </c>
      <c r="P25" s="35">
        <v>6</v>
      </c>
      <c r="Q25" s="39" t="s">
        <v>174</v>
      </c>
      <c r="R25" s="39"/>
      <c r="S25" s="37"/>
      <c r="T25" s="39" t="s">
        <v>175</v>
      </c>
      <c r="U25" s="39"/>
      <c r="V25" s="36"/>
      <c r="W25" s="38"/>
      <c r="X25" s="40"/>
      <c r="Y25" s="39"/>
      <c r="Z25" s="39"/>
      <c r="AA25" s="39"/>
      <c r="AB25" s="39"/>
      <c r="AC25" s="41"/>
      <c r="AD25" s="39"/>
      <c r="AE25" s="42">
        <f t="shared" si="3"/>
        <v>7487.46</v>
      </c>
      <c r="AF25" s="37">
        <v>0</v>
      </c>
      <c r="AG25" s="37">
        <v>7487.46</v>
      </c>
      <c r="AH25" s="43">
        <f t="shared" si="2"/>
        <v>7487.46</v>
      </c>
      <c r="AI25" s="44"/>
      <c r="AJ25" s="45"/>
      <c r="AK25" s="28"/>
      <c r="AL25" s="46"/>
      <c r="AM25" s="47"/>
      <c r="AN25" s="48"/>
      <c r="AO25" s="49"/>
      <c r="AP25" s="50"/>
      <c r="AQ25" s="50"/>
      <c r="AR25" s="51"/>
      <c r="AS25" s="52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6"/>
    </row>
    <row r="26" spans="1:56" ht="15" customHeight="1" x14ac:dyDescent="0.25">
      <c r="A26" s="155">
        <v>8</v>
      </c>
      <c r="B26" s="153" t="s">
        <v>184</v>
      </c>
      <c r="C26" s="33" t="s">
        <v>168</v>
      </c>
      <c r="D26" s="14" t="s">
        <v>115</v>
      </c>
      <c r="E26" s="14" t="s">
        <v>116</v>
      </c>
      <c r="F26" s="34" t="s">
        <v>180</v>
      </c>
      <c r="G26" s="9" t="s">
        <v>170</v>
      </c>
      <c r="H26" s="69" t="s">
        <v>184</v>
      </c>
      <c r="I26" s="69" t="s">
        <v>185</v>
      </c>
      <c r="J26" s="35" t="s">
        <v>186</v>
      </c>
      <c r="K26" s="36">
        <v>42747</v>
      </c>
      <c r="L26" s="37">
        <v>4699.03</v>
      </c>
      <c r="M26" s="38" t="s">
        <v>183</v>
      </c>
      <c r="N26" s="36">
        <v>42747</v>
      </c>
      <c r="O26" s="70" t="s">
        <v>173</v>
      </c>
      <c r="P26" s="35">
        <v>6</v>
      </c>
      <c r="Q26" s="53" t="s">
        <v>174</v>
      </c>
      <c r="R26" s="39"/>
      <c r="S26" s="37"/>
      <c r="T26" s="39" t="s">
        <v>175</v>
      </c>
      <c r="U26" s="39"/>
      <c r="V26" s="36"/>
      <c r="W26" s="38"/>
      <c r="X26" s="40"/>
      <c r="Y26" s="39"/>
      <c r="Z26" s="39"/>
      <c r="AA26" s="39"/>
      <c r="AB26" s="39"/>
      <c r="AC26" s="41"/>
      <c r="AD26" s="39"/>
      <c r="AE26" s="42">
        <f t="shared" si="3"/>
        <v>4699.03</v>
      </c>
      <c r="AF26" s="37">
        <v>0</v>
      </c>
      <c r="AG26" s="37">
        <v>4699.03</v>
      </c>
      <c r="AH26" s="43">
        <f t="shared" si="2"/>
        <v>4699.03</v>
      </c>
      <c r="AI26" s="44"/>
      <c r="AJ26" s="45"/>
      <c r="AK26" s="28"/>
      <c r="AL26" s="46"/>
      <c r="AM26" s="47"/>
      <c r="AN26" s="48"/>
      <c r="AO26" s="49"/>
      <c r="AP26" s="50"/>
      <c r="AQ26" s="50"/>
      <c r="AR26" s="51"/>
      <c r="AS26" s="52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6"/>
    </row>
    <row r="27" spans="1:56" x14ac:dyDescent="0.25">
      <c r="A27" s="155">
        <v>9</v>
      </c>
      <c r="B27" s="153" t="s">
        <v>187</v>
      </c>
      <c r="C27" s="33" t="s">
        <v>168</v>
      </c>
      <c r="D27" s="14" t="s">
        <v>115</v>
      </c>
      <c r="E27" s="14" t="s">
        <v>116</v>
      </c>
      <c r="F27" s="34" t="s">
        <v>188</v>
      </c>
      <c r="G27" s="9" t="s">
        <v>170</v>
      </c>
      <c r="H27" s="69" t="s">
        <v>187</v>
      </c>
      <c r="I27" s="69" t="s">
        <v>189</v>
      </c>
      <c r="J27" s="35" t="s">
        <v>190</v>
      </c>
      <c r="K27" s="36">
        <v>42747</v>
      </c>
      <c r="L27" s="37">
        <v>720</v>
      </c>
      <c r="M27" s="38" t="s">
        <v>183</v>
      </c>
      <c r="N27" s="36">
        <v>42747</v>
      </c>
      <c r="O27" s="70" t="s">
        <v>173</v>
      </c>
      <c r="P27" s="35">
        <v>1</v>
      </c>
      <c r="Q27" s="53" t="s">
        <v>174</v>
      </c>
      <c r="R27" s="39"/>
      <c r="S27" s="37"/>
      <c r="T27" s="39" t="s">
        <v>162</v>
      </c>
      <c r="U27" s="39"/>
      <c r="V27" s="36"/>
      <c r="W27" s="38"/>
      <c r="X27" s="40"/>
      <c r="Y27" s="39"/>
      <c r="Z27" s="39"/>
      <c r="AA27" s="39"/>
      <c r="AB27" s="39"/>
      <c r="AC27" s="41"/>
      <c r="AD27" s="39"/>
      <c r="AE27" s="42">
        <f>L27-AD27+AC27</f>
        <v>720</v>
      </c>
      <c r="AF27" s="37">
        <v>0</v>
      </c>
      <c r="AG27" s="37">
        <v>720</v>
      </c>
      <c r="AH27" s="43">
        <f t="shared" si="2"/>
        <v>720</v>
      </c>
      <c r="AI27" s="44"/>
      <c r="AJ27" s="45"/>
      <c r="AK27" s="28"/>
      <c r="AL27" s="46"/>
      <c r="AM27" s="47"/>
      <c r="AN27" s="48"/>
      <c r="AO27" s="49"/>
      <c r="AP27" s="50"/>
      <c r="AQ27" s="50"/>
      <c r="AR27" s="51"/>
      <c r="AS27" s="52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6"/>
    </row>
    <row r="28" spans="1:56" x14ac:dyDescent="0.25">
      <c r="A28" s="156">
        <v>10</v>
      </c>
      <c r="B28" s="153" t="s">
        <v>191</v>
      </c>
      <c r="C28" s="33" t="s">
        <v>168</v>
      </c>
      <c r="D28" s="14" t="s">
        <v>115</v>
      </c>
      <c r="E28" s="14" t="s">
        <v>116</v>
      </c>
      <c r="F28" s="34" t="s">
        <v>188</v>
      </c>
      <c r="G28" s="9" t="s">
        <v>170</v>
      </c>
      <c r="H28" s="69" t="s">
        <v>191</v>
      </c>
      <c r="I28" s="69" t="s">
        <v>177</v>
      </c>
      <c r="J28" s="35" t="s">
        <v>178</v>
      </c>
      <c r="K28" s="36">
        <v>42747</v>
      </c>
      <c r="L28" s="37">
        <v>1920</v>
      </c>
      <c r="M28" s="38" t="s">
        <v>183</v>
      </c>
      <c r="N28" s="36">
        <v>42747</v>
      </c>
      <c r="O28" s="70" t="s">
        <v>173</v>
      </c>
      <c r="P28" s="35">
        <v>1</v>
      </c>
      <c r="Q28" s="53" t="s">
        <v>174</v>
      </c>
      <c r="R28" s="39"/>
      <c r="S28" s="37"/>
      <c r="T28" s="39" t="s">
        <v>162</v>
      </c>
      <c r="U28" s="39"/>
      <c r="V28" s="36"/>
      <c r="W28" s="38"/>
      <c r="X28" s="40"/>
      <c r="Y28" s="39"/>
      <c r="Z28" s="39"/>
      <c r="AA28" s="39"/>
      <c r="AB28" s="39"/>
      <c r="AC28" s="41"/>
      <c r="AD28" s="39"/>
      <c r="AE28" s="42">
        <f t="shared" ref="AE28:AE29" si="4">L28-AD28+AC28</f>
        <v>1920</v>
      </c>
      <c r="AF28" s="37">
        <v>0</v>
      </c>
      <c r="AG28" s="37">
        <v>1920</v>
      </c>
      <c r="AH28" s="43">
        <f t="shared" si="2"/>
        <v>1920</v>
      </c>
      <c r="AI28" s="44"/>
      <c r="AJ28" s="45"/>
      <c r="AK28" s="28"/>
      <c r="AL28" s="46"/>
      <c r="AM28" s="47"/>
      <c r="AN28" s="48"/>
      <c r="AO28" s="49"/>
      <c r="AP28" s="50"/>
      <c r="AQ28" s="50"/>
      <c r="AR28" s="51"/>
      <c r="AS28" s="52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6"/>
    </row>
    <row r="29" spans="1:56" ht="13.5" thickBot="1" x14ac:dyDescent="0.3">
      <c r="A29" s="157">
        <v>11</v>
      </c>
      <c r="B29" s="158" t="s">
        <v>192</v>
      </c>
      <c r="C29" s="159" t="s">
        <v>168</v>
      </c>
      <c r="D29" s="15" t="s">
        <v>115</v>
      </c>
      <c r="E29" s="15" t="s">
        <v>116</v>
      </c>
      <c r="F29" s="160" t="s">
        <v>193</v>
      </c>
      <c r="G29" s="12" t="s">
        <v>170</v>
      </c>
      <c r="H29" s="161" t="s">
        <v>192</v>
      </c>
      <c r="I29" s="162" t="s">
        <v>171</v>
      </c>
      <c r="J29" s="53" t="s">
        <v>172</v>
      </c>
      <c r="K29" s="54">
        <v>42747</v>
      </c>
      <c r="L29" s="55">
        <v>392</v>
      </c>
      <c r="M29" s="38" t="s">
        <v>183</v>
      </c>
      <c r="N29" s="54">
        <v>42747</v>
      </c>
      <c r="O29" s="163" t="s">
        <v>173</v>
      </c>
      <c r="P29" s="53">
        <v>6</v>
      </c>
      <c r="Q29" s="53" t="s">
        <v>174</v>
      </c>
      <c r="R29" s="53"/>
      <c r="S29" s="55"/>
      <c r="T29" s="53" t="s">
        <v>175</v>
      </c>
      <c r="U29" s="53"/>
      <c r="V29" s="54"/>
      <c r="W29" s="56"/>
      <c r="X29" s="164"/>
      <c r="Y29" s="53"/>
      <c r="Z29" s="53"/>
      <c r="AA29" s="53"/>
      <c r="AB29" s="53"/>
      <c r="AC29" s="57"/>
      <c r="AD29" s="53"/>
      <c r="AE29" s="58">
        <f t="shared" si="4"/>
        <v>392</v>
      </c>
      <c r="AF29" s="55">
        <v>0</v>
      </c>
      <c r="AG29" s="55">
        <v>392</v>
      </c>
      <c r="AH29" s="58">
        <f t="shared" ref="AH29" si="5">AF29+AG29</f>
        <v>392</v>
      </c>
      <c r="AI29" s="59"/>
      <c r="AJ29" s="60"/>
      <c r="AK29" s="165"/>
      <c r="AL29" s="61"/>
      <c r="AM29" s="62"/>
      <c r="AN29" s="166"/>
      <c r="AO29" s="63"/>
      <c r="AP29" s="64"/>
      <c r="AQ29" s="64"/>
      <c r="AR29" s="65"/>
      <c r="AS29" s="66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6"/>
    </row>
    <row r="30" spans="1:56" ht="13.5" thickBot="1" x14ac:dyDescent="0.3">
      <c r="A30" s="167" t="s">
        <v>6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9"/>
      <c r="L30" s="170">
        <f>SUM(L19:L29)</f>
        <v>525173.13000000012</v>
      </c>
      <c r="M30" s="171"/>
      <c r="N30" s="171"/>
      <c r="O30" s="171"/>
      <c r="P30" s="171"/>
      <c r="Q30" s="171"/>
      <c r="R30" s="171"/>
      <c r="S30" s="170"/>
      <c r="T30" s="171"/>
      <c r="U30" s="171"/>
      <c r="V30" s="171"/>
      <c r="W30" s="171"/>
      <c r="X30" s="171"/>
      <c r="Y30" s="171"/>
      <c r="Z30" s="171"/>
      <c r="AA30" s="171"/>
      <c r="AB30" s="171"/>
      <c r="AC30" s="172">
        <f t="shared" ref="AC30:AH30" si="6">SUM(AC18:AC29)</f>
        <v>0</v>
      </c>
      <c r="AD30" s="173">
        <f t="shared" si="6"/>
        <v>0</v>
      </c>
      <c r="AE30" s="170">
        <f t="shared" si="6"/>
        <v>453833.13000000006</v>
      </c>
      <c r="AF30" s="170">
        <f t="shared" si="6"/>
        <v>705977.74</v>
      </c>
      <c r="AG30" s="170">
        <f t="shared" si="6"/>
        <v>91862.970000000016</v>
      </c>
      <c r="AH30" s="174">
        <f t="shared" si="6"/>
        <v>797840.71</v>
      </c>
      <c r="AI30" s="175"/>
      <c r="AJ30" s="173"/>
      <c r="AK30" s="173"/>
      <c r="AL30" s="176"/>
      <c r="AM30" s="175"/>
      <c r="AN30" s="177"/>
      <c r="AO30" s="177"/>
      <c r="AP30" s="177"/>
      <c r="AQ30" s="177"/>
      <c r="AR30" s="178"/>
      <c r="AS30" s="179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1"/>
    </row>
    <row r="31" spans="1:56" x14ac:dyDescent="0.25">
      <c r="AG31" s="87"/>
    </row>
    <row r="32" spans="1:56" x14ac:dyDescent="0.25">
      <c r="A32" s="75" t="s">
        <v>197</v>
      </c>
      <c r="B32" s="75"/>
      <c r="C32" s="75"/>
      <c r="D32" s="75"/>
      <c r="AG32" s="87"/>
    </row>
    <row r="33" spans="1:33" x14ac:dyDescent="0.25">
      <c r="A33" s="76" t="s">
        <v>198</v>
      </c>
    </row>
    <row r="34" spans="1:33" x14ac:dyDescent="0.25">
      <c r="M34" s="67"/>
      <c r="AF34" s="88"/>
    </row>
    <row r="35" spans="1:33" x14ac:dyDescent="0.25">
      <c r="K35" s="76">
        <f>15512-14792</f>
        <v>720</v>
      </c>
    </row>
    <row r="36" spans="1:33" x14ac:dyDescent="0.25">
      <c r="A36" s="71"/>
      <c r="B36" s="72"/>
      <c r="C36" s="72"/>
      <c r="D36" s="72"/>
      <c r="E36" s="72"/>
      <c r="F36" s="72"/>
      <c r="G36" s="72"/>
    </row>
    <row r="37" spans="1:33" x14ac:dyDescent="0.25">
      <c r="A37" s="71"/>
      <c r="B37" s="72"/>
      <c r="C37" s="72"/>
      <c r="D37" s="72"/>
      <c r="E37" s="72"/>
      <c r="F37" s="72"/>
      <c r="G37" s="72"/>
      <c r="AF37" s="89"/>
    </row>
    <row r="38" spans="1:33" x14ac:dyDescent="0.25">
      <c r="A38" s="71"/>
      <c r="B38" s="72"/>
      <c r="C38" s="72"/>
      <c r="D38" s="72"/>
      <c r="E38" s="72"/>
      <c r="F38" s="72"/>
      <c r="G38" s="72"/>
      <c r="AG38" s="90"/>
    </row>
    <row r="39" spans="1:33" x14ac:dyDescent="0.25">
      <c r="A39" s="73"/>
      <c r="B39" s="72"/>
      <c r="C39" s="72"/>
      <c r="D39" s="72"/>
      <c r="E39" s="72"/>
      <c r="F39" s="72"/>
      <c r="G39" s="72"/>
      <c r="Y39" s="87"/>
      <c r="AC39" s="76">
        <f>1500</f>
        <v>1500</v>
      </c>
    </row>
    <row r="40" spans="1:33" x14ac:dyDescent="0.25">
      <c r="B40" s="72"/>
      <c r="C40" s="72"/>
      <c r="D40" s="72"/>
      <c r="E40" s="72"/>
      <c r="F40" s="72"/>
      <c r="G40" s="72"/>
      <c r="Y40" s="87"/>
      <c r="AC40" s="91">
        <v>0.3</v>
      </c>
      <c r="AG40" s="87"/>
    </row>
    <row r="41" spans="1:33" x14ac:dyDescent="0.25">
      <c r="A41" s="73"/>
      <c r="B41" s="72"/>
      <c r="C41" s="72"/>
      <c r="D41" s="72"/>
      <c r="E41" s="72"/>
      <c r="F41" s="72"/>
      <c r="G41" s="72"/>
      <c r="Y41" s="87"/>
      <c r="AC41" s="76">
        <f>AC39*AC40</f>
        <v>450</v>
      </c>
    </row>
    <row r="42" spans="1:33" x14ac:dyDescent="0.25">
      <c r="B42" s="73"/>
      <c r="C42" s="71"/>
      <c r="D42" s="71"/>
      <c r="E42" s="71"/>
      <c r="F42" s="71"/>
      <c r="G42" s="71"/>
      <c r="Y42" s="87"/>
      <c r="AC42" s="76">
        <f>AC41+AC39</f>
        <v>1950</v>
      </c>
    </row>
    <row r="43" spans="1:33" x14ac:dyDescent="0.25">
      <c r="B43" s="73"/>
      <c r="C43" s="74"/>
      <c r="D43" s="74"/>
      <c r="E43" s="74"/>
      <c r="F43" s="74"/>
      <c r="G43" s="74"/>
    </row>
    <row r="44" spans="1:33" x14ac:dyDescent="0.25">
      <c r="B44" s="73"/>
      <c r="C44" s="74"/>
      <c r="D44" s="74"/>
      <c r="E44" s="74"/>
      <c r="F44" s="74"/>
      <c r="G44" s="74"/>
    </row>
    <row r="45" spans="1:33" x14ac:dyDescent="0.25">
      <c r="B45" s="73"/>
      <c r="C45" s="74"/>
      <c r="D45" s="74"/>
      <c r="E45" s="74"/>
      <c r="F45" s="74"/>
      <c r="G45" s="74"/>
    </row>
    <row r="46" spans="1:33" x14ac:dyDescent="0.25">
      <c r="B46" s="73"/>
      <c r="C46" s="72"/>
      <c r="D46" s="72"/>
      <c r="E46" s="72"/>
      <c r="F46" s="72"/>
      <c r="G46" s="72"/>
    </row>
    <row r="47" spans="1:33" x14ac:dyDescent="0.25">
      <c r="B47" s="73"/>
      <c r="C47" s="72"/>
      <c r="D47" s="72"/>
      <c r="E47" s="72"/>
      <c r="F47" s="72"/>
      <c r="G47" s="72"/>
    </row>
    <row r="48" spans="1:33" x14ac:dyDescent="0.25">
      <c r="B48" s="71"/>
      <c r="C48" s="72"/>
      <c r="D48" s="72"/>
      <c r="E48" s="72"/>
      <c r="F48" s="72"/>
      <c r="G48" s="72"/>
    </row>
    <row r="49" spans="2:7" x14ac:dyDescent="0.25">
      <c r="B49" s="71"/>
      <c r="C49" s="72"/>
      <c r="D49" s="72"/>
      <c r="E49" s="72"/>
      <c r="F49" s="72"/>
      <c r="G49" s="72"/>
    </row>
    <row r="50" spans="2:7" x14ac:dyDescent="0.25">
      <c r="B50" s="73"/>
      <c r="C50" s="72"/>
      <c r="D50" s="72"/>
      <c r="E50" s="72"/>
      <c r="F50" s="72"/>
      <c r="G50" s="72"/>
    </row>
    <row r="51" spans="2:7" x14ac:dyDescent="0.25">
      <c r="B51" s="73"/>
      <c r="C51" s="74"/>
      <c r="D51" s="74"/>
      <c r="E51" s="74"/>
      <c r="F51" s="74"/>
      <c r="G51" s="74"/>
    </row>
    <row r="52" spans="2:7" x14ac:dyDescent="0.25">
      <c r="B52" s="73"/>
      <c r="C52" s="72"/>
      <c r="D52" s="72"/>
      <c r="E52" s="72"/>
      <c r="F52" s="72"/>
      <c r="G52" s="72"/>
    </row>
    <row r="53" spans="2:7" x14ac:dyDescent="0.25">
      <c r="B53" s="73"/>
      <c r="C53" s="74"/>
      <c r="D53" s="74"/>
      <c r="E53" s="74"/>
      <c r="F53" s="74"/>
      <c r="G53" s="74"/>
    </row>
    <row r="54" spans="2:7" x14ac:dyDescent="0.25">
      <c r="B54" s="92"/>
      <c r="C54" s="74"/>
      <c r="D54" s="74"/>
      <c r="E54" s="74"/>
      <c r="F54" s="74"/>
      <c r="G54" s="74"/>
    </row>
    <row r="55" spans="2:7" x14ac:dyDescent="0.25">
      <c r="B55" s="73"/>
      <c r="C55" s="72"/>
      <c r="D55" s="72"/>
      <c r="E55" s="72"/>
      <c r="F55" s="72"/>
      <c r="G55" s="72"/>
    </row>
    <row r="56" spans="2:7" x14ac:dyDescent="0.25">
      <c r="B56" s="73"/>
      <c r="C56" s="74"/>
      <c r="D56" s="74"/>
      <c r="E56" s="74"/>
      <c r="F56" s="74"/>
      <c r="G56" s="74"/>
    </row>
    <row r="57" spans="2:7" x14ac:dyDescent="0.25">
      <c r="B57" s="73"/>
      <c r="C57" s="74"/>
      <c r="D57" s="74"/>
      <c r="E57" s="74"/>
      <c r="F57" s="74"/>
      <c r="G57" s="74"/>
    </row>
    <row r="58" spans="2:7" x14ac:dyDescent="0.25">
      <c r="B58" s="73"/>
      <c r="C58" s="74"/>
      <c r="D58" s="74"/>
      <c r="E58" s="74"/>
      <c r="F58" s="74"/>
      <c r="G58" s="74"/>
    </row>
    <row r="59" spans="2:7" x14ac:dyDescent="0.25">
      <c r="B59" s="71"/>
      <c r="C59" s="72"/>
      <c r="D59" s="72"/>
      <c r="E59" s="72"/>
      <c r="F59" s="72"/>
      <c r="G59" s="72"/>
    </row>
    <row r="60" spans="2:7" ht="9.75" customHeight="1" x14ac:dyDescent="0.25">
      <c r="B60" s="71"/>
      <c r="C60" s="72"/>
      <c r="D60" s="72"/>
      <c r="E60" s="72"/>
      <c r="F60" s="72"/>
      <c r="G60" s="72"/>
    </row>
    <row r="61" spans="2:7" ht="20.25" customHeight="1" x14ac:dyDescent="0.25">
      <c r="B61" s="73"/>
      <c r="C61" s="72"/>
      <c r="D61" s="72"/>
      <c r="E61" s="72"/>
      <c r="F61" s="72"/>
      <c r="G61" s="72"/>
    </row>
    <row r="62" spans="2:7" x14ac:dyDescent="0.25">
      <c r="B62" s="73"/>
      <c r="C62" s="72"/>
      <c r="D62" s="72"/>
      <c r="E62" s="72"/>
      <c r="F62" s="72"/>
      <c r="G62" s="72"/>
    </row>
    <row r="63" spans="2:7" x14ac:dyDescent="0.25">
      <c r="B63" s="73"/>
      <c r="G63" s="76">
        <f>SUM(C63:F63)</f>
        <v>0</v>
      </c>
    </row>
    <row r="64" spans="2:7" x14ac:dyDescent="0.25">
      <c r="B64" s="73"/>
      <c r="C64" s="74"/>
      <c r="D64" s="74"/>
      <c r="E64" s="74"/>
      <c r="F64" s="74"/>
      <c r="G64" s="74"/>
    </row>
    <row r="65" spans="2:26" x14ac:dyDescent="0.25">
      <c r="B65" s="73"/>
      <c r="C65" s="74"/>
      <c r="D65" s="74"/>
      <c r="E65" s="74"/>
      <c r="F65" s="74"/>
      <c r="G65" s="74"/>
    </row>
    <row r="66" spans="2:26" x14ac:dyDescent="0.25">
      <c r="B66" s="73"/>
      <c r="C66" s="74"/>
      <c r="D66" s="74"/>
      <c r="E66" s="74"/>
      <c r="F66" s="74"/>
      <c r="G66" s="74"/>
    </row>
    <row r="67" spans="2:26" x14ac:dyDescent="0.25">
      <c r="B67" s="73"/>
      <c r="C67" s="74"/>
      <c r="D67" s="74"/>
      <c r="E67" s="74"/>
      <c r="F67" s="74"/>
      <c r="G67" s="74"/>
    </row>
    <row r="68" spans="2:26" x14ac:dyDescent="0.25">
      <c r="B68" s="73"/>
      <c r="C68" s="74"/>
      <c r="D68" s="74"/>
      <c r="E68" s="74"/>
      <c r="F68" s="74"/>
      <c r="G68" s="74"/>
    </row>
    <row r="69" spans="2:26" x14ac:dyDescent="0.25">
      <c r="B69" s="73"/>
      <c r="C69" s="74"/>
      <c r="D69" s="74"/>
      <c r="E69" s="74"/>
      <c r="F69" s="74"/>
      <c r="G69" s="74"/>
    </row>
    <row r="70" spans="2:26" x14ac:dyDescent="0.25">
      <c r="B70" s="73"/>
      <c r="C70" s="74"/>
      <c r="D70" s="74"/>
      <c r="E70" s="74"/>
      <c r="F70" s="74"/>
      <c r="G70" s="74"/>
    </row>
    <row r="71" spans="2:26" x14ac:dyDescent="0.25">
      <c r="B71" s="73"/>
      <c r="C71" s="74"/>
      <c r="D71" s="74"/>
      <c r="E71" s="74"/>
      <c r="F71" s="74"/>
      <c r="G71" s="74"/>
    </row>
    <row r="72" spans="2:26" x14ac:dyDescent="0.25">
      <c r="B72" s="73"/>
      <c r="C72" s="74"/>
      <c r="D72" s="74"/>
      <c r="E72" s="74"/>
      <c r="F72" s="74"/>
      <c r="G72" s="74"/>
    </row>
    <row r="73" spans="2:26" x14ac:dyDescent="0.25">
      <c r="B73" s="71"/>
      <c r="C73" s="72"/>
      <c r="D73" s="72"/>
      <c r="E73" s="72"/>
      <c r="F73" s="72"/>
      <c r="G73" s="72"/>
    </row>
    <row r="74" spans="2:26" x14ac:dyDescent="0.25">
      <c r="B74" s="71"/>
      <c r="C74" s="72"/>
      <c r="D74" s="72"/>
      <c r="E74" s="72"/>
      <c r="F74" s="72"/>
      <c r="G74" s="72"/>
    </row>
    <row r="75" spans="2:26" x14ac:dyDescent="0.25">
      <c r="B75" s="73"/>
      <c r="C75" s="74"/>
      <c r="D75" s="74"/>
      <c r="E75" s="74"/>
      <c r="F75" s="74"/>
      <c r="G75" s="74"/>
      <c r="Z75" s="68"/>
    </row>
    <row r="76" spans="2:26" x14ac:dyDescent="0.25">
      <c r="B76" s="73"/>
      <c r="C76" s="74"/>
      <c r="D76" s="74"/>
      <c r="E76" s="74"/>
      <c r="F76" s="74"/>
      <c r="G76" s="74"/>
    </row>
    <row r="77" spans="2:26" x14ac:dyDescent="0.25">
      <c r="B77" s="93"/>
      <c r="C77" s="94"/>
      <c r="D77" s="94"/>
      <c r="E77" s="94"/>
      <c r="F77" s="94"/>
      <c r="G77" s="94"/>
      <c r="Z77" s="87"/>
    </row>
    <row r="78" spans="2:26" x14ac:dyDescent="0.25">
      <c r="B78" s="73"/>
      <c r="C78" s="74"/>
      <c r="D78" s="74"/>
      <c r="E78" s="74"/>
      <c r="F78" s="74"/>
      <c r="G78" s="74"/>
    </row>
    <row r="79" spans="2:26" x14ac:dyDescent="0.25">
      <c r="B79" s="73"/>
      <c r="C79" s="74"/>
      <c r="D79" s="74"/>
      <c r="E79" s="74"/>
      <c r="F79" s="74"/>
      <c r="G79" s="74"/>
    </row>
    <row r="80" spans="2:26" x14ac:dyDescent="0.25">
      <c r="B80" s="73"/>
      <c r="C80" s="74"/>
      <c r="D80" s="74"/>
      <c r="E80" s="74"/>
      <c r="F80" s="74"/>
      <c r="G80" s="74"/>
    </row>
    <row r="81" spans="2:7" x14ac:dyDescent="0.25">
      <c r="B81" s="73"/>
      <c r="C81" s="74"/>
      <c r="D81" s="74"/>
      <c r="E81" s="74"/>
      <c r="F81" s="74"/>
      <c r="G81" s="74"/>
    </row>
    <row r="82" spans="2:7" x14ac:dyDescent="0.25">
      <c r="B82" s="93"/>
      <c r="C82" s="94"/>
      <c r="D82" s="94"/>
      <c r="E82" s="94"/>
      <c r="F82" s="94"/>
      <c r="G82" s="94"/>
    </row>
    <row r="83" spans="2:7" x14ac:dyDescent="0.25">
      <c r="B83" s="73"/>
      <c r="C83" s="74"/>
      <c r="D83" s="74"/>
      <c r="E83" s="74"/>
      <c r="F83" s="74"/>
      <c r="G83" s="74"/>
    </row>
    <row r="84" spans="2:7" x14ac:dyDescent="0.25">
      <c r="B84" s="73"/>
      <c r="C84" s="74"/>
      <c r="D84" s="74"/>
      <c r="E84" s="74"/>
      <c r="F84" s="74"/>
      <c r="G84" s="74"/>
    </row>
    <row r="85" spans="2:7" x14ac:dyDescent="0.25">
      <c r="B85" s="73"/>
      <c r="C85" s="74"/>
      <c r="D85" s="74"/>
      <c r="E85" s="74"/>
      <c r="F85" s="74"/>
      <c r="G85" s="74"/>
    </row>
    <row r="86" spans="2:7" x14ac:dyDescent="0.25">
      <c r="B86" s="73"/>
      <c r="C86" s="74"/>
      <c r="D86" s="74"/>
      <c r="E86" s="74"/>
      <c r="F86" s="74"/>
      <c r="G86" s="74"/>
    </row>
    <row r="87" spans="2:7" x14ac:dyDescent="0.25">
      <c r="B87" s="73"/>
      <c r="C87" s="74"/>
      <c r="D87" s="74"/>
      <c r="E87" s="74"/>
      <c r="F87" s="74"/>
      <c r="G87" s="74"/>
    </row>
    <row r="88" spans="2:7" x14ac:dyDescent="0.25">
      <c r="B88" s="73"/>
      <c r="C88" s="74"/>
      <c r="D88" s="74"/>
      <c r="E88" s="74"/>
      <c r="F88" s="74"/>
      <c r="G88" s="74"/>
    </row>
    <row r="89" spans="2:7" x14ac:dyDescent="0.25">
      <c r="B89" s="93"/>
      <c r="C89" s="94"/>
      <c r="D89" s="94"/>
      <c r="E89" s="94"/>
      <c r="F89" s="94"/>
      <c r="G89" s="94"/>
    </row>
    <row r="90" spans="2:7" x14ac:dyDescent="0.25">
      <c r="B90" s="71"/>
      <c r="C90" s="95"/>
      <c r="D90" s="95"/>
      <c r="E90" s="95"/>
      <c r="F90" s="95"/>
      <c r="G90" s="95"/>
    </row>
    <row r="91" spans="2:7" x14ac:dyDescent="0.25">
      <c r="B91" s="71"/>
      <c r="C91" s="95"/>
      <c r="D91" s="95"/>
      <c r="E91" s="95"/>
      <c r="F91" s="95"/>
      <c r="G91" s="95"/>
    </row>
    <row r="92" spans="2:7" x14ac:dyDescent="0.25">
      <c r="B92" s="73"/>
      <c r="C92" s="74"/>
      <c r="D92" s="74"/>
      <c r="E92" s="74"/>
      <c r="F92" s="74"/>
      <c r="G92" s="74"/>
    </row>
    <row r="93" spans="2:7" x14ac:dyDescent="0.25">
      <c r="B93" s="73"/>
      <c r="C93" s="74"/>
      <c r="D93" s="74"/>
      <c r="E93" s="74"/>
      <c r="F93" s="74"/>
      <c r="G93" s="74"/>
    </row>
    <row r="94" spans="2:7" x14ac:dyDescent="0.25">
      <c r="B94" s="73"/>
      <c r="C94" s="74"/>
      <c r="D94" s="74"/>
      <c r="E94" s="74"/>
      <c r="F94" s="74"/>
      <c r="G94" s="74"/>
    </row>
    <row r="95" spans="2:7" x14ac:dyDescent="0.25">
      <c r="B95" s="73"/>
      <c r="C95" s="74"/>
      <c r="D95" s="74"/>
      <c r="E95" s="74"/>
      <c r="F95" s="74"/>
      <c r="G95" s="74"/>
    </row>
    <row r="96" spans="2:7" x14ac:dyDescent="0.25">
      <c r="B96" s="73"/>
      <c r="C96" s="74"/>
      <c r="D96" s="74"/>
      <c r="E96" s="74"/>
      <c r="F96" s="74"/>
      <c r="G96" s="74"/>
    </row>
    <row r="97" spans="2:7" x14ac:dyDescent="0.25">
      <c r="B97" s="73"/>
      <c r="C97" s="74"/>
      <c r="D97" s="74"/>
      <c r="E97" s="74"/>
      <c r="F97" s="74"/>
      <c r="G97" s="74"/>
    </row>
    <row r="98" spans="2:7" x14ac:dyDescent="0.25">
      <c r="B98" s="73"/>
      <c r="C98" s="74"/>
      <c r="D98" s="74"/>
      <c r="E98" s="74"/>
      <c r="F98" s="74"/>
      <c r="G98" s="74"/>
    </row>
    <row r="99" spans="2:7" x14ac:dyDescent="0.25">
      <c r="B99" s="73"/>
    </row>
    <row r="100" spans="2:7" x14ac:dyDescent="0.25">
      <c r="B100" s="92"/>
      <c r="C100" s="72"/>
      <c r="D100" s="72"/>
      <c r="E100" s="72"/>
      <c r="F100" s="72"/>
      <c r="G100" s="72"/>
    </row>
    <row r="101" spans="2:7" x14ac:dyDescent="0.25">
      <c r="B101" s="73"/>
      <c r="C101" s="74"/>
      <c r="D101" s="74"/>
      <c r="E101" s="74"/>
      <c r="F101" s="74"/>
      <c r="G101" s="74"/>
    </row>
  </sheetData>
  <mergeCells count="96">
    <mergeCell ref="B39:G40"/>
    <mergeCell ref="AL16:AL17"/>
    <mergeCell ref="AM16:AM17"/>
    <mergeCell ref="AQ16:AQ17"/>
    <mergeCell ref="A30:K30"/>
    <mergeCell ref="A36:A38"/>
    <mergeCell ref="B36:G38"/>
    <mergeCell ref="A11:AS11"/>
    <mergeCell ref="A12:AS12"/>
    <mergeCell ref="A14:BD14"/>
    <mergeCell ref="A15:A18"/>
    <mergeCell ref="B15:G16"/>
    <mergeCell ref="H15:AH15"/>
    <mergeCell ref="AI15:AL15"/>
    <mergeCell ref="AM15:AR15"/>
    <mergeCell ref="AS15:BD15"/>
    <mergeCell ref="H16:T16"/>
    <mergeCell ref="U16:AD16"/>
    <mergeCell ref="AT16:AT17"/>
    <mergeCell ref="AZ16:AZ17"/>
    <mergeCell ref="BA16:BA17"/>
    <mergeCell ref="AS16:AS17"/>
    <mergeCell ref="AR16:AR17"/>
    <mergeCell ref="A1:AH3"/>
    <mergeCell ref="A6:AS6"/>
    <mergeCell ref="A7:J7"/>
    <mergeCell ref="A8:E8"/>
    <mergeCell ref="A10:AS10"/>
    <mergeCell ref="B59:B60"/>
    <mergeCell ref="C59:G60"/>
    <mergeCell ref="C50:G50"/>
    <mergeCell ref="C51:G51"/>
    <mergeCell ref="C42:G42"/>
    <mergeCell ref="B48:B49"/>
    <mergeCell ref="C48:G49"/>
    <mergeCell ref="C52:G52"/>
    <mergeCell ref="C53:G53"/>
    <mergeCell ref="C54:G54"/>
    <mergeCell ref="C55:G55"/>
    <mergeCell ref="C43:G43"/>
    <mergeCell ref="C44:G44"/>
    <mergeCell ref="C45:G45"/>
    <mergeCell ref="C46:G47"/>
    <mergeCell ref="C68:G68"/>
    <mergeCell ref="BB16:BD16"/>
    <mergeCell ref="C56:G56"/>
    <mergeCell ref="C57:G57"/>
    <mergeCell ref="C58:G58"/>
    <mergeCell ref="AU16:AW16"/>
    <mergeCell ref="AX16:AY16"/>
    <mergeCell ref="AN16:AN17"/>
    <mergeCell ref="AO16:AO17"/>
    <mergeCell ref="AP16:AP17"/>
    <mergeCell ref="C61:G61"/>
    <mergeCell ref="B41:G41"/>
    <mergeCell ref="AE16:AH16"/>
    <mergeCell ref="AI16:AI17"/>
    <mergeCell ref="AJ16:AJ17"/>
    <mergeCell ref="AK16:AK17"/>
    <mergeCell ref="C62:G62"/>
    <mergeCell ref="C64:G64"/>
    <mergeCell ref="C65:G65"/>
    <mergeCell ref="C66:G66"/>
    <mergeCell ref="C67:G67"/>
    <mergeCell ref="C76:G76"/>
    <mergeCell ref="C77:G77"/>
    <mergeCell ref="C78:G78"/>
    <mergeCell ref="C79:G79"/>
    <mergeCell ref="B73:B74"/>
    <mergeCell ref="C73:G74"/>
    <mergeCell ref="C69:G69"/>
    <mergeCell ref="C70:G70"/>
    <mergeCell ref="C71:G71"/>
    <mergeCell ref="C72:G72"/>
    <mergeCell ref="C75:G75"/>
    <mergeCell ref="C86:G86"/>
    <mergeCell ref="C87:G87"/>
    <mergeCell ref="C88:G88"/>
    <mergeCell ref="C89:G89"/>
    <mergeCell ref="C80:G80"/>
    <mergeCell ref="C81:G81"/>
    <mergeCell ref="C82:G82"/>
    <mergeCell ref="C83:G83"/>
    <mergeCell ref="C84:G84"/>
    <mergeCell ref="C85:G85"/>
    <mergeCell ref="B90:B91"/>
    <mergeCell ref="C90:G91"/>
    <mergeCell ref="C100:G100"/>
    <mergeCell ref="C101:G101"/>
    <mergeCell ref="C93:G93"/>
    <mergeCell ref="C94:G94"/>
    <mergeCell ref="C95:G95"/>
    <mergeCell ref="C96:G96"/>
    <mergeCell ref="C97:G97"/>
    <mergeCell ref="C98:G98"/>
    <mergeCell ref="C92:G9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SEMEL JAN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</cp:lastModifiedBy>
  <cp:lastPrinted>2014-06-04T19:25:22Z</cp:lastPrinted>
  <dcterms:created xsi:type="dcterms:W3CDTF">2013-10-11T22:10:57Z</dcterms:created>
  <dcterms:modified xsi:type="dcterms:W3CDTF">2017-03-20T17:55:14Z</dcterms:modified>
</cp:coreProperties>
</file>