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945" windowWidth="19440" windowHeight="7095" tabRatio="685"/>
  </bookViews>
  <sheets>
    <sheet name="SEMEL MAR 2017" sheetId="3" r:id="rId1"/>
  </sheets>
  <calcPr calcId="145621"/>
</workbook>
</file>

<file path=xl/calcChain.xml><?xml version="1.0" encoding="utf-8"?>
<calcChain xmlns="http://schemas.openxmlformats.org/spreadsheetml/2006/main">
  <c r="AG21" i="3" l="1"/>
  <c r="AG20" i="3"/>
  <c r="AG19" i="3"/>
  <c r="AH29" i="3" l="1"/>
  <c r="AE29" i="3"/>
  <c r="AH28" i="3"/>
  <c r="AE28" i="3"/>
  <c r="AE27" i="3"/>
  <c r="AH27" i="3"/>
  <c r="AH26" i="3"/>
  <c r="AH25" i="3"/>
  <c r="AH24" i="3"/>
  <c r="AH23" i="3"/>
  <c r="AE21" i="3"/>
  <c r="AE23" i="3"/>
  <c r="AE24" i="3"/>
  <c r="AE25" i="3"/>
  <c r="AE26" i="3"/>
  <c r="AE22" i="3"/>
  <c r="AH22" i="3" l="1"/>
  <c r="L30" i="3" l="1"/>
  <c r="AH21" i="3"/>
  <c r="AC30" i="3" l="1"/>
  <c r="AF30" i="3"/>
  <c r="AG30" i="3" l="1"/>
  <c r="AH19" i="3" l="1"/>
  <c r="AH30" i="3" l="1"/>
  <c r="AH20" i="3"/>
  <c r="AE20" i="3"/>
  <c r="AD30" i="3"/>
  <c r="AE30" i="3" l="1"/>
</calcChain>
</file>

<file path=xl/comments1.xml><?xml version="1.0" encoding="utf-8"?>
<comments xmlns="http://schemas.openxmlformats.org/spreadsheetml/2006/main">
  <authors>
    <author>Patrimonio</author>
  </authors>
  <commentList>
    <comment ref="AH19" authorId="0">
      <text>
        <r>
          <rPr>
            <b/>
            <sz val="9"/>
            <color indexed="81"/>
            <rFont val="Tahoma"/>
            <family val="2"/>
          </rPr>
          <t>Halison: O valor executado estar maior que o valor de contrato.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<sst xmlns="http://schemas.openxmlformats.org/spreadsheetml/2006/main" count="291" uniqueCount="201">
  <si>
    <t xml:space="preserve">Modalidade </t>
  </si>
  <si>
    <t>Tipo</t>
  </si>
  <si>
    <t>Objeto</t>
  </si>
  <si>
    <t>Parte Contratada</t>
  </si>
  <si>
    <t>Fonte de Recursos</t>
  </si>
  <si>
    <t>Elemento de Despesa</t>
  </si>
  <si>
    <t>Total</t>
  </si>
  <si>
    <t>Nº Processo Administrativo</t>
  </si>
  <si>
    <t>Nº da Licitação</t>
  </si>
  <si>
    <t>Nº DOE da publicação do Edital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</si>
  <si>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</si>
  <si>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</si>
  <si>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</si>
  <si>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</si>
  <si>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</si>
  <si>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</si>
  <si>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</si>
  <si>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</si>
  <si>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</si>
  <si>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</si>
  <si>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</si>
  <si>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</si>
  <si>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</si>
  <si>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</si>
  <si>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</si>
  <si>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</si>
  <si>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</si>
  <si>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</si>
  <si>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</si>
  <si>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</si>
  <si>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</si>
  <si>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</si>
  <si>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</si>
  <si>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</si>
  <si>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</si>
  <si>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</si>
  <si>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</si>
  <si>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</si>
  <si>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</si>
  <si>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</si>
  <si>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</si>
  <si>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</si>
  <si>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</si>
  <si>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</si>
  <si>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</si>
  <si>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</si>
  <si>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</si>
  <si>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</si>
  <si>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</si>
  <si>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</si>
  <si>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</si>
  <si>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</si>
  <si>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</si>
  <si>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</si>
  <si>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>Especificações de Termo Aditivo</t>
  </si>
  <si>
    <t xml:space="preserve">Execução Financeira </t>
  </si>
  <si>
    <t>Seq</t>
  </si>
  <si>
    <t>Parte Concedente</t>
  </si>
  <si>
    <t>Contrapartida</t>
  </si>
  <si>
    <t>(t )</t>
  </si>
  <si>
    <t>(ab)</t>
  </si>
  <si>
    <t>(af)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</si>
  <si>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</si>
  <si>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</si>
  <si>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</si>
  <si>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</si>
  <si>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</si>
  <si>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</si>
  <si>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</si>
  <si>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</si>
  <si>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Motivo</t>
  </si>
  <si>
    <t>Reinício</t>
  </si>
  <si>
    <t>Paralisações</t>
  </si>
  <si>
    <t>(ai)</t>
  </si>
  <si>
    <t>(aj)</t>
  </si>
  <si>
    <t>(ak)</t>
  </si>
  <si>
    <t>(al)</t>
  </si>
  <si>
    <t>(am)</t>
  </si>
  <si>
    <t>(an)</t>
  </si>
  <si>
    <t>(ao)</t>
  </si>
  <si>
    <t>(ap)</t>
  </si>
  <si>
    <t>(aq)</t>
  </si>
  <si>
    <t>(ar)</t>
  </si>
  <si>
    <t>(as)</t>
  </si>
  <si>
    <t>Contrato e Termo Aditivo</t>
  </si>
  <si>
    <t>Especificação de obras e serviços de engenharia</t>
  </si>
  <si>
    <t xml:space="preserve">(ad) </t>
  </si>
  <si>
    <t xml:space="preserve">(ag) </t>
  </si>
  <si>
    <t>(at)</t>
  </si>
  <si>
    <t>(ae) = (k) - (ad) + (ac)</t>
  </si>
  <si>
    <t>(ah) = (af) + (ag)</t>
  </si>
  <si>
    <t>Manual de Referência - Anexos IV, VI, VII e VIII</t>
  </si>
  <si>
    <t>Nº do Convênio/Contrato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</si>
  <si>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</si>
  <si>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</si>
  <si>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</si>
  <si>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</si>
  <si>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</si>
  <si>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</si>
  <si>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</si>
  <si>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</si>
  <si>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</si>
  <si>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</si>
  <si>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</si>
  <si>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</si>
  <si>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</si>
  <si>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</si>
  <si>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</si>
  <si>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</si>
  <si>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</si>
  <si>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</si>
  <si>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</si>
  <si>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</si>
  <si>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</si>
  <si>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</si>
  <si>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Pregão Presencial</t>
  </si>
  <si>
    <t>SRP</t>
  </si>
  <si>
    <t>0042986-2/11</t>
  </si>
  <si>
    <t>300/2012</t>
  </si>
  <si>
    <t>Prestação de Serviço de Locação de Veículo (pick-up cabine dupla e veículo de passeio)</t>
  </si>
  <si>
    <t>001/2013</t>
  </si>
  <si>
    <t>M.R.C. AGUIAR (ME)</t>
  </si>
  <si>
    <t>11.048/13</t>
  </si>
  <si>
    <t>Aditivo de Prorrogação de  Prazo</t>
  </si>
  <si>
    <t>016/2012</t>
  </si>
  <si>
    <t>10.799/12</t>
  </si>
  <si>
    <t>Fundação de Cultura e Comunicação Elias Mansour - FEM</t>
  </si>
  <si>
    <t>11.047/13</t>
  </si>
  <si>
    <t>10.777/2012</t>
  </si>
  <si>
    <t>001/2014</t>
  </si>
  <si>
    <t>11.292/14</t>
  </si>
  <si>
    <t>003/2014</t>
  </si>
  <si>
    <t>406/2013</t>
  </si>
  <si>
    <t>Prestação de Serviço de Transporte (Motocicleta)</t>
  </si>
  <si>
    <t>007/2014</t>
  </si>
  <si>
    <t>11.215/2014</t>
  </si>
  <si>
    <t>01/2014</t>
  </si>
  <si>
    <t>08.004.296/0001-20</t>
  </si>
  <si>
    <t>11.232/14</t>
  </si>
  <si>
    <t>Fundação Garibaldi Brasil-FGB</t>
  </si>
  <si>
    <t>11.273/14</t>
  </si>
  <si>
    <t>Prestação de Serviço de Transporte (Carro Utilitário)</t>
  </si>
  <si>
    <t>02/2014</t>
  </si>
  <si>
    <t>M.R.C. DE LIMA</t>
  </si>
  <si>
    <t>34.713.321/0001-55</t>
  </si>
  <si>
    <t>11.275/14</t>
  </si>
  <si>
    <t>1703/2014</t>
  </si>
  <si>
    <t>11.265/14</t>
  </si>
  <si>
    <t>3.3.90.39.00</t>
  </si>
  <si>
    <t>01/2015</t>
  </si>
  <si>
    <t>11.515/15</t>
  </si>
  <si>
    <t>11.515/16</t>
  </si>
  <si>
    <t>Acréscimo de Valor</t>
  </si>
  <si>
    <t>Concluída em 2015</t>
  </si>
  <si>
    <t>Em andamento em 2015</t>
  </si>
  <si>
    <t>224/2015</t>
  </si>
  <si>
    <t>084/2015</t>
  </si>
  <si>
    <t>01/2016</t>
  </si>
  <si>
    <t>TECSERV TERCEIRIZAÇÃO - COMERCIO E SERVIÇO LTDA</t>
  </si>
  <si>
    <t>14.840.259/0001-55</t>
  </si>
  <si>
    <t>11.721/16</t>
  </si>
  <si>
    <t>03/01/2017</t>
  </si>
  <si>
    <t>33.90.39.00</t>
  </si>
  <si>
    <t>Prestação de serviços (limeza, consevação, copeiragem, agente de portaria, auxiliar de serviços diversos, recepção e digitação)</t>
  </si>
  <si>
    <t>Executado até 2016</t>
  </si>
  <si>
    <t xml:space="preserve"> Executado no Exercício 2017</t>
  </si>
  <si>
    <t>PRESTAÇÃO DE CONTAS MENSAL - EXERCÍCIO 2017</t>
  </si>
  <si>
    <t>01/2017</t>
  </si>
  <si>
    <t>103/2016</t>
  </si>
  <si>
    <t>Material esportivo, gráfico e de expediente</t>
  </si>
  <si>
    <t>11.841/2016</t>
  </si>
  <si>
    <t>RICHARD S. MIRANDA - ME</t>
  </si>
  <si>
    <t>07.650.136/0001-96</t>
  </si>
  <si>
    <t>31/12/2017</t>
  </si>
  <si>
    <t>818.185/2015</t>
  </si>
  <si>
    <t>3.3.90.30.00</t>
  </si>
  <si>
    <t>02/2017</t>
  </si>
  <si>
    <t xml:space="preserve">M C CAVALCANTE OLIVEIRA -ME </t>
  </si>
  <si>
    <t>17.483.432/0001-01</t>
  </si>
  <si>
    <t>03/2017</t>
  </si>
  <si>
    <t>Material de expediente</t>
  </si>
  <si>
    <t>ARNALDO COMÉRCIO E REPRESENTAÇÕES</t>
  </si>
  <si>
    <t>04.517.439/0001-47</t>
  </si>
  <si>
    <t>11.980/17</t>
  </si>
  <si>
    <t>04/2017</t>
  </si>
  <si>
    <t>J S CORDEIRO-ME</t>
  </si>
  <si>
    <t>18.255.882/0001-00</t>
  </si>
  <si>
    <t>05/2017</t>
  </si>
  <si>
    <t>Serviços gráficos</t>
  </si>
  <si>
    <t>DIGICOPIAS LTDA</t>
  </si>
  <si>
    <t>06.234.024/0001-91</t>
  </si>
  <si>
    <t>06/2017</t>
  </si>
  <si>
    <t>07/2017</t>
  </si>
  <si>
    <t>Material esportivo</t>
  </si>
  <si>
    <t>11.983/17</t>
  </si>
  <si>
    <r>
      <t xml:space="preserve">ÓRGÃO/ENTIDADE/FUNDO: </t>
    </r>
    <r>
      <rPr>
        <b/>
        <sz val="11"/>
        <rFont val="Calibri"/>
        <family val="2"/>
        <scheme val="minor"/>
      </rPr>
      <t>SECRETARIA MUNICIPAL DE ESPORTE E LAZER - SEMEL</t>
    </r>
  </si>
  <si>
    <r>
      <t xml:space="preserve">MÊS/ANO: </t>
    </r>
    <r>
      <rPr>
        <b/>
        <sz val="11"/>
        <rFont val="Calibri"/>
        <family val="2"/>
        <scheme val="minor"/>
      </rPr>
      <t>JANEIRO A MARÇO/2017</t>
    </r>
  </si>
  <si>
    <r>
      <t xml:space="preserve">DATA DA ÚLTIMA ATUALIZAÇÃO: </t>
    </r>
    <r>
      <rPr>
        <b/>
        <sz val="11"/>
        <rFont val="Calibri"/>
        <family val="2"/>
        <scheme val="minor"/>
      </rPr>
      <t>07/04/2016</t>
    </r>
  </si>
  <si>
    <r>
      <t xml:space="preserve">Nome do responsável pela elaboração: </t>
    </r>
    <r>
      <rPr>
        <b/>
        <sz val="11"/>
        <rFont val="Calibri"/>
        <family val="2"/>
        <scheme val="minor"/>
      </rPr>
      <t>Halison Souza</t>
    </r>
  </si>
  <si>
    <r>
      <t xml:space="preserve">Nome do titular do Órgão/Entidade/Fundo (no exercício do cargo): </t>
    </r>
    <r>
      <rPr>
        <b/>
        <sz val="11"/>
        <rFont val="Calibri"/>
        <family val="2"/>
        <scheme val="minor"/>
      </rPr>
      <t>Afrânio Moura de Lima</t>
    </r>
    <r>
      <rPr>
        <sz val="11"/>
        <rFont val="Calibri"/>
        <family val="2"/>
        <scheme val="minor"/>
      </rPr>
      <t xml:space="preserve"> - Secretário de Esporte e Lazer</t>
    </r>
  </si>
  <si>
    <t>DEMONSTRATIVO DE LICITAÇÕES, CONTRATOS  E OBRAS CONTRATADAS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</si>
</sst>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R$&quot;\ #,##0.00"/>
  </numFmts>
  <fonts count="8" x14ac:knownFonts="1"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3">
    <xf numFmtId="0" fontId="0" fillId="0" borderId="0" xfId="0"/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4" fontId="3" fillId="0" borderId="0" xfId="0" applyNumberFormat="1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4" fontId="5" fillId="0" borderId="0" xfId="0" applyNumberFormat="1" applyFont="1" applyFill="1" applyAlignment="1">
      <alignment horizontal="center" vertical="center"/>
    </xf>
    <xf numFmtId="0" fontId="6" fillId="0" borderId="18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19" xfId="0" applyFont="1" applyFill="1" applyBorder="1" applyAlignment="1">
      <alignment horizontal="center" vertical="center" wrapText="1"/>
    </xf>
    <xf numFmtId="0" fontId="6" fillId="0" borderId="23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27" xfId="0" applyFont="1" applyFill="1" applyBorder="1" applyAlignment="1">
      <alignment horizontal="center" vertical="center" wrapText="1"/>
    </xf>
    <xf numFmtId="0" fontId="6" fillId="0" borderId="28" xfId="0" applyFont="1" applyFill="1" applyBorder="1" applyAlignment="1">
      <alignment horizontal="center" vertical="center" wrapText="1"/>
    </xf>
    <xf numFmtId="0" fontId="6" fillId="0" borderId="29" xfId="0" applyFont="1" applyFill="1" applyBorder="1" applyAlignment="1">
      <alignment horizontal="center" vertical="center" wrapText="1"/>
    </xf>
    <xf numFmtId="0" fontId="6" fillId="0" borderId="32" xfId="0" applyFont="1" applyFill="1" applyBorder="1" applyAlignment="1">
      <alignment horizontal="center" vertical="center" wrapText="1"/>
    </xf>
    <xf numFmtId="0" fontId="6" fillId="0" borderId="31" xfId="0" applyFont="1" applyFill="1" applyBorder="1" applyAlignment="1">
      <alignment horizontal="center" vertical="center" wrapText="1"/>
    </xf>
    <xf numFmtId="0" fontId="6" fillId="0" borderId="20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21" xfId="0" applyFont="1" applyFill="1" applyBorder="1" applyAlignment="1">
      <alignment horizontal="center" vertical="center" wrapText="1"/>
    </xf>
    <xf numFmtId="0" fontId="6" fillId="0" borderId="24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3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5" fillId="0" borderId="33" xfId="0" applyFont="1" applyFill="1" applyBorder="1" applyAlignment="1">
      <alignment horizontal="left" vertical="center" wrapText="1"/>
    </xf>
    <xf numFmtId="49" fontId="5" fillId="0" borderId="33" xfId="0" applyNumberFormat="1" applyFont="1" applyFill="1" applyBorder="1" applyAlignment="1">
      <alignment horizontal="center" vertical="center" wrapText="1"/>
    </xf>
    <xf numFmtId="0" fontId="5" fillId="0" borderId="38" xfId="0" applyFont="1" applyFill="1" applyBorder="1" applyAlignment="1">
      <alignment horizontal="center" vertical="center" wrapText="1"/>
    </xf>
    <xf numFmtId="14" fontId="5" fillId="0" borderId="38" xfId="0" applyNumberFormat="1" applyFont="1" applyFill="1" applyBorder="1" applyAlignment="1">
      <alignment horizontal="center" vertical="center" wrapText="1"/>
    </xf>
    <xf numFmtId="164" fontId="5" fillId="0" borderId="38" xfId="0" applyNumberFormat="1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center" vertical="center" wrapText="1"/>
    </xf>
    <xf numFmtId="164" fontId="5" fillId="0" borderId="39" xfId="0" applyNumberFormat="1" applyFont="1" applyFill="1" applyBorder="1" applyAlignment="1">
      <alignment horizontal="center" vertical="center" wrapText="1"/>
    </xf>
    <xf numFmtId="164" fontId="5" fillId="0" borderId="26" xfId="0" applyNumberFormat="1" applyFont="1" applyFill="1" applyBorder="1" applyAlignment="1">
      <alignment horizontal="right" vertical="center" wrapText="1"/>
    </xf>
    <xf numFmtId="0" fontId="5" fillId="0" borderId="1" xfId="0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164" fontId="5" fillId="0" borderId="17" xfId="0" applyNumberFormat="1" applyFont="1" applyFill="1" applyBorder="1" applyAlignment="1">
      <alignment horizontal="right" vertical="center" wrapText="1"/>
    </xf>
    <xf numFmtId="0" fontId="5" fillId="0" borderId="8" xfId="0" applyNumberFormat="1" applyFont="1" applyFill="1" applyBorder="1" applyAlignment="1">
      <alignment horizontal="right" vertical="center" wrapText="1"/>
    </xf>
    <xf numFmtId="2" fontId="5" fillId="0" borderId="1" xfId="0" applyNumberFormat="1" applyFont="1" applyFill="1" applyBorder="1" applyAlignment="1">
      <alignment horizontal="center" vertical="center" wrapText="1"/>
    </xf>
    <xf numFmtId="2" fontId="5" fillId="0" borderId="9" xfId="0" applyNumberFormat="1" applyFont="1" applyFill="1" applyBorder="1" applyAlignment="1">
      <alignment horizontal="center" vertical="center" wrapText="1"/>
    </xf>
    <xf numFmtId="2" fontId="5" fillId="0" borderId="8" xfId="0" applyNumberFormat="1" applyFont="1" applyFill="1" applyBorder="1" applyAlignment="1">
      <alignment horizontal="right" vertical="center" wrapText="1"/>
    </xf>
    <xf numFmtId="2" fontId="5" fillId="0" borderId="4" xfId="0" applyNumberFormat="1" applyFont="1" applyFill="1" applyBorder="1" applyAlignment="1">
      <alignment horizontal="right" vertical="center" wrapText="1"/>
    </xf>
    <xf numFmtId="2" fontId="5" fillId="0" borderId="30" xfId="0" applyNumberFormat="1" applyFont="1" applyFill="1" applyBorder="1" applyAlignment="1">
      <alignment horizontal="right" vertical="center" wrapText="1"/>
    </xf>
    <xf numFmtId="17" fontId="5" fillId="0" borderId="1" xfId="0" applyNumberFormat="1" applyFont="1" applyFill="1" applyBorder="1" applyAlignment="1">
      <alignment horizontal="center" vertical="center" wrapText="1"/>
    </xf>
    <xf numFmtId="14" fontId="5" fillId="0" borderId="33" xfId="0" applyNumberFormat="1" applyFont="1" applyFill="1" applyBorder="1" applyAlignment="1">
      <alignment horizontal="center" vertical="center" wrapText="1"/>
    </xf>
    <xf numFmtId="164" fontId="5" fillId="0" borderId="33" xfId="0" applyNumberFormat="1" applyFont="1" applyFill="1" applyBorder="1" applyAlignment="1">
      <alignment horizontal="center" vertical="center" wrapText="1"/>
    </xf>
    <xf numFmtId="3" fontId="5" fillId="0" borderId="33" xfId="0" applyNumberFormat="1" applyFont="1" applyFill="1" applyBorder="1" applyAlignment="1">
      <alignment horizontal="center" vertical="center" wrapText="1"/>
    </xf>
    <xf numFmtId="4" fontId="5" fillId="0" borderId="33" xfId="0" applyNumberFormat="1" applyFont="1" applyFill="1" applyBorder="1" applyAlignment="1">
      <alignment horizontal="center" vertical="center" wrapText="1"/>
    </xf>
    <xf numFmtId="164" fontId="5" fillId="0" borderId="33" xfId="0" applyNumberFormat="1" applyFont="1" applyFill="1" applyBorder="1" applyAlignment="1">
      <alignment horizontal="right" vertical="center" wrapText="1"/>
    </xf>
    <xf numFmtId="164" fontId="5" fillId="0" borderId="1" xfId="0" applyNumberFormat="1" applyFont="1" applyFill="1" applyBorder="1" applyAlignment="1">
      <alignment horizontal="right" vertical="center" wrapText="1"/>
    </xf>
    <xf numFmtId="0" fontId="5" fillId="0" borderId="40" xfId="0" applyNumberFormat="1" applyFont="1" applyFill="1" applyBorder="1" applyAlignment="1">
      <alignment horizontal="right" vertical="center" wrapText="1"/>
    </xf>
    <xf numFmtId="2" fontId="5" fillId="0" borderId="33" xfId="0" applyNumberFormat="1" applyFont="1" applyFill="1" applyBorder="1" applyAlignment="1">
      <alignment horizontal="center" vertical="center" wrapText="1"/>
    </xf>
    <xf numFmtId="2" fontId="5" fillId="0" borderId="35" xfId="0" applyNumberFormat="1" applyFont="1" applyFill="1" applyBorder="1" applyAlignment="1">
      <alignment horizontal="center" vertical="center" wrapText="1"/>
    </xf>
    <xf numFmtId="2" fontId="5" fillId="0" borderId="34" xfId="0" applyNumberFormat="1" applyFont="1" applyFill="1" applyBorder="1" applyAlignment="1">
      <alignment horizontal="center" vertical="center" wrapText="1"/>
    </xf>
    <xf numFmtId="2" fontId="5" fillId="0" borderId="4" xfId="0" applyNumberFormat="1" applyFont="1" applyFill="1" applyBorder="1" applyAlignment="1">
      <alignment horizontal="center" vertical="center" wrapText="1"/>
    </xf>
    <xf numFmtId="2" fontId="5" fillId="0" borderId="40" xfId="0" applyNumberFormat="1" applyFont="1" applyFill="1" applyBorder="1" applyAlignment="1">
      <alignment horizontal="right" vertical="center" wrapText="1"/>
    </xf>
    <xf numFmtId="2" fontId="5" fillId="0" borderId="41" xfId="0" applyNumberFormat="1" applyFont="1" applyFill="1" applyBorder="1" applyAlignment="1">
      <alignment horizontal="right" vertical="center" wrapText="1"/>
    </xf>
    <xf numFmtId="0" fontId="5" fillId="0" borderId="40" xfId="0" applyFont="1" applyFill="1" applyBorder="1" applyAlignment="1">
      <alignment horizontal="center" vertical="center" wrapText="1"/>
    </xf>
    <xf numFmtId="0" fontId="5" fillId="0" borderId="33" xfId="0" applyFont="1" applyFill="1" applyBorder="1" applyAlignment="1">
      <alignment horizontal="center" vertical="center"/>
    </xf>
    <xf numFmtId="0" fontId="5" fillId="0" borderId="35" xfId="0" applyFont="1" applyFill="1" applyBorder="1" applyAlignment="1">
      <alignment horizontal="center" vertical="center"/>
    </xf>
    <xf numFmtId="14" fontId="5" fillId="0" borderId="33" xfId="0" applyNumberFormat="1" applyFont="1" applyFill="1" applyBorder="1" applyAlignment="1">
      <alignment horizontal="center" vertical="center"/>
    </xf>
    <xf numFmtId="164" fontId="5" fillId="0" borderId="33" xfId="0" applyNumberFormat="1" applyFont="1" applyFill="1" applyBorder="1" applyAlignment="1">
      <alignment horizontal="center" vertical="center"/>
    </xf>
    <xf numFmtId="3" fontId="5" fillId="0" borderId="33" xfId="0" applyNumberFormat="1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4" fontId="5" fillId="0" borderId="33" xfId="0" applyNumberFormat="1" applyFont="1" applyFill="1" applyBorder="1" applyAlignment="1">
      <alignment horizontal="center" vertical="center"/>
    </xf>
    <xf numFmtId="164" fontId="5" fillId="0" borderId="33" xfId="0" applyNumberFormat="1" applyFont="1" applyFill="1" applyBorder="1" applyAlignment="1">
      <alignment horizontal="right" vertical="center"/>
    </xf>
    <xf numFmtId="0" fontId="5" fillId="0" borderId="40" xfId="0" applyNumberFormat="1" applyFont="1" applyFill="1" applyBorder="1" applyAlignment="1">
      <alignment horizontal="right" vertical="center"/>
    </xf>
    <xf numFmtId="2" fontId="5" fillId="0" borderId="33" xfId="0" applyNumberFormat="1" applyFont="1" applyFill="1" applyBorder="1" applyAlignment="1">
      <alignment horizontal="center" vertical="center"/>
    </xf>
    <xf numFmtId="2" fontId="5" fillId="0" borderId="35" xfId="0" applyNumberFormat="1" applyFont="1" applyFill="1" applyBorder="1" applyAlignment="1">
      <alignment horizontal="center" vertical="center"/>
    </xf>
    <xf numFmtId="2" fontId="5" fillId="0" borderId="34" xfId="0" applyNumberFormat="1" applyFont="1" applyFill="1" applyBorder="1" applyAlignment="1">
      <alignment horizontal="center" vertical="center"/>
    </xf>
    <xf numFmtId="2" fontId="5" fillId="0" borderId="40" xfId="0" applyNumberFormat="1" applyFont="1" applyFill="1" applyBorder="1" applyAlignment="1">
      <alignment horizontal="right" vertical="center"/>
    </xf>
    <xf numFmtId="2" fontId="5" fillId="0" borderId="41" xfId="0" applyNumberFormat="1" applyFont="1" applyFill="1" applyBorder="1" applyAlignment="1">
      <alignment horizontal="right" vertical="center"/>
    </xf>
    <xf numFmtId="0" fontId="5" fillId="0" borderId="40" xfId="0" applyFont="1" applyFill="1" applyBorder="1" applyAlignment="1">
      <alignment horizontal="center" vertical="center"/>
    </xf>
    <xf numFmtId="3" fontId="5" fillId="0" borderId="0" xfId="0" applyNumberFormat="1" applyFont="1" applyFill="1" applyBorder="1" applyAlignment="1">
      <alignment horizontal="center" vertical="center" wrapText="1"/>
    </xf>
    <xf numFmtId="4" fontId="6" fillId="0" borderId="0" xfId="0" applyNumberFormat="1" applyFont="1" applyFill="1" applyBorder="1" applyAlignment="1">
      <alignment vertical="center" wrapText="1"/>
    </xf>
    <xf numFmtId="4" fontId="5" fillId="0" borderId="17" xfId="0" applyNumberFormat="1" applyFont="1" applyFill="1" applyBorder="1" applyAlignment="1">
      <alignment horizontal="center" vertical="center" wrapText="1"/>
    </xf>
    <xf numFmtId="49" fontId="5" fillId="0" borderId="42" xfId="0" applyNumberFormat="1" applyFont="1" applyFill="1" applyBorder="1" applyAlignment="1">
      <alignment horizontal="center" vertical="center" wrapText="1"/>
    </xf>
    <xf numFmtId="49" fontId="5" fillId="0" borderId="42" xfId="0" applyNumberFormat="1" applyFont="1" applyFill="1" applyBorder="1" applyAlignment="1">
      <alignment horizontal="right" vertical="center" wrapText="1"/>
    </xf>
    <xf numFmtId="4" fontId="5" fillId="0" borderId="0" xfId="0" applyNumberFormat="1" applyFont="1" applyFill="1" applyAlignment="1">
      <alignment vertical="center"/>
    </xf>
    <xf numFmtId="0" fontId="5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7" fillId="0" borderId="43" xfId="0" applyFont="1" applyFill="1" applyBorder="1" applyAlignment="1">
      <alignment horizontal="left" vertical="center" wrapText="1"/>
    </xf>
    <xf numFmtId="0" fontId="6" fillId="0" borderId="15" xfId="0" applyFont="1" applyFill="1" applyBorder="1" applyAlignment="1">
      <alignment horizontal="center" vertical="center"/>
    </xf>
    <xf numFmtId="0" fontId="6" fillId="0" borderId="16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34" xfId="0" applyFont="1" applyFill="1" applyBorder="1" applyAlignment="1">
      <alignment horizontal="center" vertical="center" wrapText="1"/>
    </xf>
    <xf numFmtId="0" fontId="6" fillId="0" borderId="33" xfId="0" applyFont="1" applyFill="1" applyBorder="1" applyAlignment="1">
      <alignment horizontal="center" vertical="center" wrapText="1"/>
    </xf>
    <xf numFmtId="0" fontId="6" fillId="0" borderId="35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49" fontId="6" fillId="0" borderId="8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center" vertical="center" wrapText="1"/>
    </xf>
    <xf numFmtId="0" fontId="6" fillId="0" borderId="36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49" fontId="6" fillId="0" borderId="12" xfId="0" applyNumberFormat="1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4" fontId="6" fillId="0" borderId="12" xfId="0" applyNumberFormat="1" applyFont="1" applyFill="1" applyBorder="1" applyAlignment="1">
      <alignment horizontal="center" vertical="center" wrapText="1"/>
    </xf>
    <xf numFmtId="0" fontId="6" fillId="0" borderId="25" xfId="0" applyFont="1" applyFill="1" applyBorder="1" applyAlignment="1">
      <alignment horizontal="center" vertical="center" wrapText="1"/>
    </xf>
    <xf numFmtId="0" fontId="5" fillId="0" borderId="38" xfId="0" applyFont="1" applyFill="1" applyBorder="1" applyAlignment="1">
      <alignment horizontal="left" vertical="center" wrapText="1"/>
    </xf>
    <xf numFmtId="49" fontId="5" fillId="0" borderId="38" xfId="0" applyNumberFormat="1" applyFont="1" applyFill="1" applyBorder="1" applyAlignment="1">
      <alignment horizontal="center" vertical="center" wrapText="1"/>
    </xf>
    <xf numFmtId="14" fontId="5" fillId="0" borderId="17" xfId="0" applyNumberFormat="1" applyFont="1" applyFill="1" applyBorder="1" applyAlignment="1">
      <alignment horizontal="center" vertical="center" wrapText="1"/>
    </xf>
    <xf numFmtId="164" fontId="5" fillId="0" borderId="17" xfId="0" applyNumberFormat="1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42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/>
    </xf>
    <xf numFmtId="0" fontId="5" fillId="0" borderId="42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26" xfId="0" applyFont="1" applyFill="1" applyBorder="1" applyAlignment="1">
      <alignment horizontal="center" vertical="center"/>
    </xf>
    <xf numFmtId="0" fontId="5" fillId="0" borderId="36" xfId="0" applyFont="1" applyFill="1" applyBorder="1" applyAlignment="1">
      <alignment horizontal="center" vertical="center"/>
    </xf>
    <xf numFmtId="0" fontId="6" fillId="0" borderId="44" xfId="0" applyFont="1" applyFill="1" applyBorder="1" applyAlignment="1">
      <alignment horizontal="center" vertical="center"/>
    </xf>
    <xf numFmtId="0" fontId="6" fillId="0" borderId="22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49" fontId="6" fillId="0" borderId="22" xfId="0" applyNumberFormat="1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37" xfId="0" applyFont="1" applyFill="1" applyBorder="1" applyAlignment="1">
      <alignment horizontal="center" vertical="center" wrapText="1"/>
    </xf>
    <xf numFmtId="0" fontId="6" fillId="0" borderId="22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center" vertical="center"/>
    </xf>
    <xf numFmtId="0" fontId="6" fillId="0" borderId="37" xfId="0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/>
    </xf>
    <xf numFmtId="0" fontId="6" fillId="0" borderId="33" xfId="0" applyFont="1" applyFill="1" applyBorder="1" applyAlignment="1">
      <alignment horizontal="center" vertical="center"/>
    </xf>
    <xf numFmtId="17" fontId="5" fillId="0" borderId="33" xfId="0" applyNumberFormat="1" applyFont="1" applyFill="1" applyBorder="1" applyAlignment="1">
      <alignment horizontal="center" vertical="center" wrapText="1"/>
    </xf>
    <xf numFmtId="49" fontId="5" fillId="0" borderId="45" xfId="0" applyNumberFormat="1" applyFont="1" applyFill="1" applyBorder="1" applyAlignment="1">
      <alignment horizontal="center" vertical="center" wrapText="1"/>
    </xf>
    <xf numFmtId="49" fontId="5" fillId="0" borderId="45" xfId="0" applyNumberFormat="1" applyFont="1" applyFill="1" applyBorder="1" applyAlignment="1">
      <alignment horizontal="center" vertical="center"/>
    </xf>
    <xf numFmtId="49" fontId="5" fillId="0" borderId="45" xfId="0" applyNumberFormat="1" applyFont="1" applyFill="1" applyBorder="1" applyAlignment="1">
      <alignment horizontal="right" vertical="center"/>
    </xf>
    <xf numFmtId="0" fontId="5" fillId="0" borderId="38" xfId="0" applyFont="1" applyFill="1" applyBorder="1" applyAlignment="1">
      <alignment horizontal="center" vertical="center"/>
    </xf>
    <xf numFmtId="2" fontId="5" fillId="0" borderId="40" xfId="0" applyNumberFormat="1" applyFont="1" applyFill="1" applyBorder="1" applyAlignment="1">
      <alignment horizontal="center" vertical="center"/>
    </xf>
    <xf numFmtId="0" fontId="4" fillId="0" borderId="46" xfId="0" applyFont="1" applyFill="1" applyBorder="1" applyAlignment="1">
      <alignment horizontal="center" vertical="center" wrapText="1"/>
    </xf>
    <xf numFmtId="0" fontId="4" fillId="0" borderId="47" xfId="0" applyFont="1" applyFill="1" applyBorder="1" applyAlignment="1">
      <alignment horizontal="center" vertical="center" wrapText="1"/>
    </xf>
    <xf numFmtId="0" fontId="4" fillId="0" borderId="48" xfId="0" applyFont="1" applyFill="1" applyBorder="1" applyAlignment="1">
      <alignment horizontal="center" vertical="center" wrapText="1"/>
    </xf>
    <xf numFmtId="164" fontId="4" fillId="0" borderId="49" xfId="0" applyNumberFormat="1" applyFont="1" applyFill="1" applyBorder="1" applyAlignment="1">
      <alignment vertical="center" wrapText="1"/>
    </xf>
    <xf numFmtId="0" fontId="4" fillId="0" borderId="49" xfId="0" applyFont="1" applyFill="1" applyBorder="1" applyAlignment="1">
      <alignment vertical="center" wrapText="1"/>
    </xf>
    <xf numFmtId="4" fontId="4" fillId="0" borderId="49" xfId="0" applyNumberFormat="1" applyFont="1" applyFill="1" applyBorder="1" applyAlignment="1">
      <alignment vertical="center" wrapText="1"/>
    </xf>
    <xf numFmtId="2" fontId="4" fillId="0" borderId="49" xfId="0" applyNumberFormat="1" applyFont="1" applyFill="1" applyBorder="1" applyAlignment="1">
      <alignment vertical="center" wrapText="1"/>
    </xf>
    <xf numFmtId="164" fontId="4" fillId="0" borderId="50" xfId="0" applyNumberFormat="1" applyFont="1" applyFill="1" applyBorder="1" applyAlignment="1">
      <alignment vertical="center" wrapText="1"/>
    </xf>
    <xf numFmtId="2" fontId="4" fillId="0" borderId="51" xfId="0" applyNumberFormat="1" applyFont="1" applyFill="1" applyBorder="1" applyAlignment="1">
      <alignment vertical="center" wrapText="1"/>
    </xf>
    <xf numFmtId="2" fontId="4" fillId="0" borderId="52" xfId="0" applyNumberFormat="1" applyFont="1" applyFill="1" applyBorder="1" applyAlignment="1">
      <alignment vertical="center" wrapText="1"/>
    </xf>
    <xf numFmtId="2" fontId="4" fillId="0" borderId="48" xfId="0" applyNumberFormat="1" applyFont="1" applyFill="1" applyBorder="1" applyAlignment="1">
      <alignment vertical="center" wrapText="1"/>
    </xf>
    <xf numFmtId="2" fontId="4" fillId="0" borderId="53" xfId="0" applyNumberFormat="1" applyFont="1" applyFill="1" applyBorder="1" applyAlignment="1">
      <alignment vertical="center" wrapText="1"/>
    </xf>
    <xf numFmtId="0" fontId="4" fillId="0" borderId="48" xfId="0" applyFont="1" applyFill="1" applyBorder="1" applyAlignment="1">
      <alignment horizontal="center" vertical="center" wrapText="1"/>
    </xf>
    <xf numFmtId="0" fontId="4" fillId="0" borderId="49" xfId="0" applyFont="1" applyFill="1" applyBorder="1" applyAlignment="1">
      <alignment horizontal="center" vertical="center"/>
    </xf>
    <xf numFmtId="0" fontId="4" fillId="0" borderId="5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2</xdr:row>
      <xdr:rowOff>161925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97292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428626</xdr:colOff>
      <xdr:row>0</xdr:row>
      <xdr:rowOff>47625</xdr:rowOff>
    </xdr:from>
    <xdr:to>
      <xdr:col>1</xdr:col>
      <xdr:colOff>542926</xdr:colOff>
      <xdr:row>2</xdr:row>
      <xdr:rowOff>228599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28626" y="47625"/>
          <a:ext cx="571500" cy="5619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D46"/>
  <sheetViews>
    <sheetView tabSelected="1" zoomScaleNormal="100" workbookViewId="0">
      <selection activeCell="A10" sqref="A10:AS10"/>
    </sheetView>
  </sheetViews>
  <sheetFormatPr defaultRowHeight="12.75" x14ac:dyDescent="0.25"/>
  <cols>
    <col min="1" max="1" width="6.85546875" style="6" customWidth="1"/>
    <col min="2" max="2" width="13.5703125" style="6" customWidth="1"/>
    <col min="3" max="3" width="11.5703125" style="6" customWidth="1"/>
    <col min="4" max="4" width="32.5703125" style="6" customWidth="1"/>
    <col min="5" max="5" width="13.7109375" style="6" customWidth="1"/>
    <col min="6" max="6" width="55.7109375" style="6" customWidth="1"/>
    <col min="7" max="7" width="18.140625" style="6" customWidth="1"/>
    <col min="8" max="8" width="12.7109375" style="7" customWidth="1"/>
    <col min="9" max="9" width="50.140625" style="6" customWidth="1"/>
    <col min="10" max="10" width="21.5703125" style="6" customWidth="1"/>
    <col min="11" max="11" width="11.85546875" style="6" customWidth="1"/>
    <col min="12" max="12" width="14.42578125" style="6" customWidth="1"/>
    <col min="13" max="13" width="10.5703125" style="6" customWidth="1"/>
    <col min="14" max="14" width="11.5703125" style="6" customWidth="1"/>
    <col min="15" max="15" width="11.7109375" style="6" customWidth="1"/>
    <col min="16" max="16" width="10.5703125" style="6" customWidth="1"/>
    <col min="17" max="17" width="12" style="6" customWidth="1"/>
    <col min="18" max="18" width="10.5703125" style="6" customWidth="1"/>
    <col min="19" max="19" width="12.7109375" style="6" customWidth="1"/>
    <col min="20" max="20" width="13" style="6" customWidth="1"/>
    <col min="21" max="21" width="10.5703125" style="6" customWidth="1"/>
    <col min="22" max="22" width="17.5703125" style="6" bestFit="1" customWidth="1"/>
    <col min="23" max="23" width="14.7109375" style="6" customWidth="1"/>
    <col min="24" max="24" width="42.42578125" style="6" customWidth="1"/>
    <col min="25" max="25" width="13.7109375" style="6" customWidth="1"/>
    <col min="26" max="26" width="11.85546875" style="6" bestFit="1" customWidth="1"/>
    <col min="27" max="28" width="10.5703125" style="6" customWidth="1"/>
    <col min="29" max="29" width="14.140625" style="6" customWidth="1"/>
    <col min="30" max="30" width="10.5703125" style="6" customWidth="1"/>
    <col min="31" max="31" width="21" style="6" customWidth="1"/>
    <col min="32" max="32" width="18.7109375" style="6" customWidth="1"/>
    <col min="33" max="33" width="16.140625" style="6" customWidth="1"/>
    <col min="34" max="34" width="20.85546875" style="6" customWidth="1"/>
    <col min="35" max="35" width="11.5703125" style="6" customWidth="1"/>
    <col min="36" max="36" width="13.85546875" style="6" customWidth="1"/>
    <col min="37" max="37" width="33.140625" style="6" customWidth="1"/>
    <col min="38" max="38" width="13.140625" style="6" customWidth="1"/>
    <col min="39" max="39" width="14.5703125" style="6" customWidth="1"/>
    <col min="40" max="40" width="14.42578125" style="6" customWidth="1"/>
    <col min="41" max="41" width="13.85546875" style="6" customWidth="1"/>
    <col min="42" max="42" width="13.7109375" style="6" customWidth="1"/>
    <col min="43" max="43" width="13.28515625" style="6" customWidth="1"/>
    <col min="44" max="44" width="12.28515625" style="6" customWidth="1"/>
    <col min="45" max="52" width="9.140625" style="6"/>
    <col min="53" max="53" width="10.140625" style="6" customWidth="1"/>
    <col min="54" max="55" width="9.140625" style="6"/>
    <col min="56" max="56" width="55.28515625" style="6" customWidth="1"/>
    <col min="57" max="16384" width="9.140625" style="6"/>
  </cols>
  <sheetData>
    <row r="1" spans="1:56" s="3" customFormat="1" ht="15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2"/>
      <c r="AJ1" s="2"/>
      <c r="AK1" s="2"/>
      <c r="AL1" s="2"/>
      <c r="AM1" s="2"/>
      <c r="AN1" s="2"/>
      <c r="AO1" s="2"/>
      <c r="AP1" s="2"/>
      <c r="AQ1" s="2"/>
      <c r="AR1" s="2"/>
    </row>
    <row r="2" spans="1:56" s="3" customFormat="1" ht="15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2"/>
      <c r="AJ2" s="2"/>
      <c r="AK2" s="2"/>
      <c r="AL2" s="2"/>
      <c r="AM2" s="2"/>
      <c r="AN2" s="2"/>
      <c r="AO2" s="2"/>
      <c r="AP2" s="2"/>
      <c r="AQ2" s="2"/>
      <c r="AR2" s="2"/>
    </row>
    <row r="3" spans="1:56" s="3" customFormat="1" ht="19.5" customHeigh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2"/>
      <c r="AJ3" s="2"/>
      <c r="AK3" s="2"/>
      <c r="AL3" s="2"/>
      <c r="AM3" s="2"/>
      <c r="AN3" s="2"/>
      <c r="AO3" s="2"/>
      <c r="AP3" s="2"/>
      <c r="AQ3" s="2"/>
      <c r="AR3" s="2"/>
    </row>
    <row r="4" spans="1:56" s="89" customFormat="1" ht="15" x14ac:dyDescent="0.25">
      <c r="A4" s="89" t="s">
        <v>52</v>
      </c>
      <c r="H4" s="90"/>
    </row>
    <row r="5" spans="1:56" s="3" customFormat="1" ht="15" x14ac:dyDescent="0.25"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</row>
    <row r="6" spans="1:56" s="89" customFormat="1" ht="15" x14ac:dyDescent="0.25">
      <c r="A6" s="91" t="s">
        <v>166</v>
      </c>
      <c r="B6" s="91"/>
      <c r="C6" s="91"/>
      <c r="D6" s="91"/>
      <c r="E6" s="91"/>
      <c r="F6" s="91"/>
      <c r="G6" s="91"/>
      <c r="H6" s="91"/>
      <c r="I6" s="91"/>
      <c r="J6" s="91"/>
      <c r="K6" s="91"/>
      <c r="L6" s="91"/>
      <c r="M6" s="91"/>
      <c r="N6" s="91"/>
      <c r="O6" s="91"/>
      <c r="P6" s="91"/>
      <c r="Q6" s="91"/>
      <c r="R6" s="91"/>
      <c r="S6" s="91"/>
      <c r="T6" s="91"/>
      <c r="U6" s="91"/>
      <c r="V6" s="91"/>
      <c r="W6" s="91"/>
      <c r="X6" s="91"/>
      <c r="Y6" s="91"/>
      <c r="Z6" s="91"/>
      <c r="AA6" s="91"/>
      <c r="AB6" s="91"/>
      <c r="AC6" s="91"/>
      <c r="AD6" s="91"/>
      <c r="AE6" s="91"/>
      <c r="AF6" s="91"/>
      <c r="AG6" s="91"/>
      <c r="AH6" s="91"/>
      <c r="AI6" s="91"/>
      <c r="AJ6" s="91"/>
      <c r="AK6" s="91"/>
      <c r="AL6" s="91"/>
      <c r="AM6" s="91"/>
      <c r="AN6" s="91"/>
      <c r="AO6" s="91"/>
      <c r="AP6" s="91"/>
      <c r="AQ6" s="91"/>
      <c r="AR6" s="91"/>
      <c r="AS6" s="91"/>
    </row>
    <row r="7" spans="1:56" s="3" customFormat="1" ht="15" x14ac:dyDescent="0.25">
      <c r="A7" s="1" t="s">
        <v>114</v>
      </c>
      <c r="B7" s="1"/>
      <c r="C7" s="1"/>
      <c r="D7" s="1"/>
      <c r="E7" s="1"/>
      <c r="F7" s="1"/>
      <c r="G7" s="1"/>
      <c r="H7" s="1"/>
      <c r="I7" s="1"/>
      <c r="J7" s="1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</row>
    <row r="8" spans="1:56" s="3" customFormat="1" ht="15" x14ac:dyDescent="0.25">
      <c r="A8" s="1" t="s">
        <v>91</v>
      </c>
      <c r="B8" s="1"/>
      <c r="C8" s="1"/>
      <c r="D8" s="1"/>
      <c r="E8" s="1"/>
      <c r="F8" s="2"/>
      <c r="G8" s="2"/>
      <c r="H8" s="4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</row>
    <row r="9" spans="1:56" s="3" customFormat="1" ht="15" x14ac:dyDescent="0.25"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</row>
    <row r="10" spans="1:56" s="3" customFormat="1" ht="15" x14ac:dyDescent="0.25">
      <c r="A10" s="1" t="s">
        <v>195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</row>
    <row r="11" spans="1:56" s="3" customFormat="1" ht="15" x14ac:dyDescent="0.25">
      <c r="A11" s="1" t="s">
        <v>196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</row>
    <row r="12" spans="1:56" s="3" customFormat="1" ht="15" x14ac:dyDescent="0.25">
      <c r="A12" s="1" t="s">
        <v>197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</row>
    <row r="13" spans="1:56" x14ac:dyDescent="0.25">
      <c r="B13" s="7"/>
      <c r="C13" s="7"/>
      <c r="D13" s="7"/>
      <c r="E13" s="7"/>
      <c r="F13" s="7"/>
      <c r="G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9"/>
      <c r="AF13" s="7"/>
      <c r="AG13" s="9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</row>
    <row r="14" spans="1:56" ht="15.75" customHeight="1" thickBot="1" x14ac:dyDescent="0.3">
      <c r="A14" s="92" t="s">
        <v>200</v>
      </c>
      <c r="B14" s="92"/>
      <c r="C14" s="92"/>
      <c r="D14" s="92"/>
      <c r="E14" s="92"/>
      <c r="F14" s="92"/>
      <c r="G14" s="92"/>
      <c r="H14" s="92"/>
      <c r="I14" s="92"/>
      <c r="J14" s="92"/>
      <c r="K14" s="92"/>
      <c r="L14" s="92"/>
      <c r="M14" s="92"/>
      <c r="N14" s="92"/>
      <c r="O14" s="92"/>
      <c r="P14" s="92"/>
      <c r="Q14" s="92"/>
      <c r="R14" s="92"/>
      <c r="S14" s="92"/>
      <c r="T14" s="92"/>
      <c r="U14" s="92"/>
      <c r="V14" s="92"/>
      <c r="W14" s="92"/>
      <c r="X14" s="92"/>
      <c r="Y14" s="92"/>
      <c r="Z14" s="92"/>
      <c r="AA14" s="92"/>
      <c r="AB14" s="92"/>
      <c r="AC14" s="92"/>
      <c r="AD14" s="92"/>
      <c r="AE14" s="92"/>
      <c r="AF14" s="92"/>
      <c r="AG14" s="92"/>
      <c r="AH14" s="92"/>
      <c r="AI14" s="92"/>
      <c r="AJ14" s="92"/>
      <c r="AK14" s="92"/>
      <c r="AL14" s="92"/>
      <c r="AM14" s="92"/>
      <c r="AN14" s="92"/>
      <c r="AO14" s="92"/>
      <c r="AP14" s="92"/>
      <c r="AQ14" s="92"/>
      <c r="AR14" s="92"/>
      <c r="AS14" s="92"/>
      <c r="AT14" s="92"/>
      <c r="AU14" s="92"/>
      <c r="AV14" s="92"/>
      <c r="AW14" s="92"/>
      <c r="AX14" s="92"/>
      <c r="AY14" s="92"/>
      <c r="AZ14" s="92"/>
      <c r="BA14" s="92"/>
      <c r="BB14" s="92"/>
      <c r="BC14" s="92"/>
      <c r="BD14" s="92"/>
    </row>
    <row r="15" spans="1:56" ht="15.75" customHeight="1" x14ac:dyDescent="0.25">
      <c r="A15" s="93" t="s">
        <v>56</v>
      </c>
      <c r="B15" s="10" t="s">
        <v>23</v>
      </c>
      <c r="C15" s="11"/>
      <c r="D15" s="11"/>
      <c r="E15" s="11"/>
      <c r="F15" s="11"/>
      <c r="G15" s="12"/>
      <c r="H15" s="13" t="s">
        <v>84</v>
      </c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5" t="s">
        <v>93</v>
      </c>
      <c r="AJ15" s="16"/>
      <c r="AK15" s="16"/>
      <c r="AL15" s="17"/>
      <c r="AM15" s="13" t="s">
        <v>113</v>
      </c>
      <c r="AN15" s="14"/>
      <c r="AO15" s="14"/>
      <c r="AP15" s="14"/>
      <c r="AQ15" s="14"/>
      <c r="AR15" s="18"/>
      <c r="AS15" s="19" t="s">
        <v>85</v>
      </c>
      <c r="AT15" s="16"/>
      <c r="AU15" s="16"/>
      <c r="AV15" s="16"/>
      <c r="AW15" s="16"/>
      <c r="AX15" s="16"/>
      <c r="AY15" s="16"/>
      <c r="AZ15" s="16"/>
      <c r="BA15" s="16"/>
      <c r="BB15" s="16"/>
      <c r="BC15" s="16"/>
      <c r="BD15" s="17"/>
    </row>
    <row r="16" spans="1:56" ht="15.75" customHeight="1" x14ac:dyDescent="0.25">
      <c r="A16" s="94"/>
      <c r="B16" s="20"/>
      <c r="C16" s="21"/>
      <c r="D16" s="21"/>
      <c r="E16" s="21"/>
      <c r="F16" s="21"/>
      <c r="G16" s="22"/>
      <c r="H16" s="23" t="s">
        <v>53</v>
      </c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5"/>
      <c r="U16" s="26" t="s">
        <v>54</v>
      </c>
      <c r="V16" s="24"/>
      <c r="W16" s="24"/>
      <c r="X16" s="24"/>
      <c r="Y16" s="24"/>
      <c r="Z16" s="24"/>
      <c r="AA16" s="24"/>
      <c r="AB16" s="24"/>
      <c r="AC16" s="24"/>
      <c r="AD16" s="25"/>
      <c r="AE16" s="26" t="s">
        <v>55</v>
      </c>
      <c r="AF16" s="24"/>
      <c r="AG16" s="24"/>
      <c r="AH16" s="24"/>
      <c r="AI16" s="95" t="s">
        <v>95</v>
      </c>
      <c r="AJ16" s="96" t="s">
        <v>96</v>
      </c>
      <c r="AK16" s="96" t="s">
        <v>94</v>
      </c>
      <c r="AL16" s="97" t="s">
        <v>97</v>
      </c>
      <c r="AM16" s="98" t="s">
        <v>102</v>
      </c>
      <c r="AN16" s="99" t="s">
        <v>103</v>
      </c>
      <c r="AO16" s="99" t="s">
        <v>104</v>
      </c>
      <c r="AP16" s="99" t="s">
        <v>106</v>
      </c>
      <c r="AQ16" s="99" t="s">
        <v>105</v>
      </c>
      <c r="AR16" s="100" t="s">
        <v>106</v>
      </c>
      <c r="AS16" s="25" t="s">
        <v>1</v>
      </c>
      <c r="AT16" s="96" t="s">
        <v>62</v>
      </c>
      <c r="AU16" s="101" t="s">
        <v>66</v>
      </c>
      <c r="AV16" s="101"/>
      <c r="AW16" s="101"/>
      <c r="AX16" s="101" t="s">
        <v>69</v>
      </c>
      <c r="AY16" s="101"/>
      <c r="AZ16" s="96" t="s">
        <v>153</v>
      </c>
      <c r="BA16" s="96" t="s">
        <v>154</v>
      </c>
      <c r="BB16" s="101" t="s">
        <v>72</v>
      </c>
      <c r="BC16" s="101"/>
      <c r="BD16" s="102"/>
    </row>
    <row r="17" spans="1:56" ht="38.25" x14ac:dyDescent="0.25">
      <c r="A17" s="94"/>
      <c r="B17" s="103" t="s">
        <v>7</v>
      </c>
      <c r="C17" s="104" t="s">
        <v>8</v>
      </c>
      <c r="D17" s="104" t="s">
        <v>0</v>
      </c>
      <c r="E17" s="104" t="s">
        <v>1</v>
      </c>
      <c r="F17" s="104" t="s">
        <v>2</v>
      </c>
      <c r="G17" s="105" t="s">
        <v>9</v>
      </c>
      <c r="H17" s="106" t="s">
        <v>10</v>
      </c>
      <c r="I17" s="104" t="s">
        <v>3</v>
      </c>
      <c r="J17" s="104" t="s">
        <v>21</v>
      </c>
      <c r="K17" s="104" t="s">
        <v>11</v>
      </c>
      <c r="L17" s="104" t="s">
        <v>50</v>
      </c>
      <c r="M17" s="104" t="s">
        <v>16</v>
      </c>
      <c r="N17" s="104" t="s">
        <v>15</v>
      </c>
      <c r="O17" s="104" t="s">
        <v>14</v>
      </c>
      <c r="P17" s="104" t="s">
        <v>4</v>
      </c>
      <c r="Q17" s="104" t="s">
        <v>92</v>
      </c>
      <c r="R17" s="104" t="s">
        <v>57</v>
      </c>
      <c r="S17" s="104" t="s">
        <v>58</v>
      </c>
      <c r="T17" s="104" t="s">
        <v>5</v>
      </c>
      <c r="U17" s="104" t="s">
        <v>12</v>
      </c>
      <c r="V17" s="104" t="s">
        <v>11</v>
      </c>
      <c r="W17" s="104" t="s">
        <v>16</v>
      </c>
      <c r="X17" s="104" t="s">
        <v>13</v>
      </c>
      <c r="Y17" s="104" t="s">
        <v>15</v>
      </c>
      <c r="Z17" s="104" t="s">
        <v>14</v>
      </c>
      <c r="AA17" s="104" t="s">
        <v>17</v>
      </c>
      <c r="AB17" s="104" t="s">
        <v>18</v>
      </c>
      <c r="AC17" s="104" t="s">
        <v>19</v>
      </c>
      <c r="AD17" s="104" t="s">
        <v>20</v>
      </c>
      <c r="AE17" s="104" t="s">
        <v>24</v>
      </c>
      <c r="AF17" s="104" t="s">
        <v>164</v>
      </c>
      <c r="AG17" s="104" t="s">
        <v>165</v>
      </c>
      <c r="AH17" s="107" t="s">
        <v>22</v>
      </c>
      <c r="AI17" s="95"/>
      <c r="AJ17" s="96"/>
      <c r="AK17" s="96"/>
      <c r="AL17" s="97"/>
      <c r="AM17" s="108"/>
      <c r="AN17" s="109"/>
      <c r="AO17" s="109"/>
      <c r="AP17" s="109"/>
      <c r="AQ17" s="109"/>
      <c r="AR17" s="110"/>
      <c r="AS17" s="25"/>
      <c r="AT17" s="96"/>
      <c r="AU17" s="111" t="s">
        <v>63</v>
      </c>
      <c r="AV17" s="111" t="s">
        <v>64</v>
      </c>
      <c r="AW17" s="111" t="s">
        <v>65</v>
      </c>
      <c r="AX17" s="111" t="s">
        <v>67</v>
      </c>
      <c r="AY17" s="104" t="s">
        <v>68</v>
      </c>
      <c r="AZ17" s="96"/>
      <c r="BA17" s="96"/>
      <c r="BB17" s="111" t="s">
        <v>63</v>
      </c>
      <c r="BC17" s="111" t="s">
        <v>71</v>
      </c>
      <c r="BD17" s="112" t="s">
        <v>70</v>
      </c>
    </row>
    <row r="18" spans="1:56" ht="13.5" thickBot="1" x14ac:dyDescent="0.3">
      <c r="A18" s="129"/>
      <c r="B18" s="130" t="s">
        <v>25</v>
      </c>
      <c r="C18" s="114" t="s">
        <v>26</v>
      </c>
      <c r="D18" s="113" t="s">
        <v>49</v>
      </c>
      <c r="E18" s="114" t="s">
        <v>27</v>
      </c>
      <c r="F18" s="114" t="s">
        <v>28</v>
      </c>
      <c r="G18" s="131" t="s">
        <v>29</v>
      </c>
      <c r="H18" s="132" t="s">
        <v>30</v>
      </c>
      <c r="I18" s="114" t="s">
        <v>31</v>
      </c>
      <c r="J18" s="114" t="s">
        <v>32</v>
      </c>
      <c r="K18" s="114" t="s">
        <v>33</v>
      </c>
      <c r="L18" s="115" t="s">
        <v>34</v>
      </c>
      <c r="M18" s="114" t="s">
        <v>35</v>
      </c>
      <c r="N18" s="114" t="s">
        <v>36</v>
      </c>
      <c r="O18" s="114" t="s">
        <v>37</v>
      </c>
      <c r="P18" s="114" t="s">
        <v>38</v>
      </c>
      <c r="Q18" s="114" t="s">
        <v>39</v>
      </c>
      <c r="R18" s="114" t="s">
        <v>40</v>
      </c>
      <c r="S18" s="114" t="s">
        <v>51</v>
      </c>
      <c r="T18" s="114" t="s">
        <v>41</v>
      </c>
      <c r="U18" s="114" t="s">
        <v>59</v>
      </c>
      <c r="V18" s="114" t="s">
        <v>42</v>
      </c>
      <c r="W18" s="114" t="s">
        <v>43</v>
      </c>
      <c r="X18" s="114" t="s">
        <v>44</v>
      </c>
      <c r="Y18" s="114" t="s">
        <v>45</v>
      </c>
      <c r="Z18" s="114" t="s">
        <v>46</v>
      </c>
      <c r="AA18" s="114" t="s">
        <v>47</v>
      </c>
      <c r="AB18" s="114" t="s">
        <v>60</v>
      </c>
      <c r="AC18" s="114" t="s">
        <v>48</v>
      </c>
      <c r="AD18" s="114" t="s">
        <v>86</v>
      </c>
      <c r="AE18" s="114" t="s">
        <v>89</v>
      </c>
      <c r="AF18" s="114" t="s">
        <v>61</v>
      </c>
      <c r="AG18" s="116" t="s">
        <v>87</v>
      </c>
      <c r="AH18" s="133" t="s">
        <v>90</v>
      </c>
      <c r="AI18" s="130" t="s">
        <v>73</v>
      </c>
      <c r="AJ18" s="134" t="s">
        <v>74</v>
      </c>
      <c r="AK18" s="134" t="s">
        <v>75</v>
      </c>
      <c r="AL18" s="135" t="s">
        <v>76</v>
      </c>
      <c r="AM18" s="136" t="s">
        <v>77</v>
      </c>
      <c r="AN18" s="137" t="s">
        <v>78</v>
      </c>
      <c r="AO18" s="137" t="s">
        <v>79</v>
      </c>
      <c r="AP18" s="137" t="s">
        <v>80</v>
      </c>
      <c r="AQ18" s="137" t="s">
        <v>81</v>
      </c>
      <c r="AR18" s="138" t="s">
        <v>82</v>
      </c>
      <c r="AS18" s="139" t="s">
        <v>83</v>
      </c>
      <c r="AT18" s="137" t="s">
        <v>88</v>
      </c>
      <c r="AU18" s="137" t="s">
        <v>98</v>
      </c>
      <c r="AV18" s="137" t="s">
        <v>99</v>
      </c>
      <c r="AW18" s="138" t="s">
        <v>100</v>
      </c>
      <c r="AX18" s="138" t="s">
        <v>107</v>
      </c>
      <c r="AY18" s="138" t="s">
        <v>101</v>
      </c>
      <c r="AZ18" s="137" t="s">
        <v>108</v>
      </c>
      <c r="BA18" s="137" t="s">
        <v>109</v>
      </c>
      <c r="BB18" s="137" t="s">
        <v>110</v>
      </c>
      <c r="BC18" s="138" t="s">
        <v>111</v>
      </c>
      <c r="BD18" s="138" t="s">
        <v>112</v>
      </c>
    </row>
    <row r="19" spans="1:56" ht="25.5" x14ac:dyDescent="0.25">
      <c r="A19" s="140">
        <v>1</v>
      </c>
      <c r="B19" s="32" t="s">
        <v>117</v>
      </c>
      <c r="C19" s="32" t="s">
        <v>118</v>
      </c>
      <c r="D19" s="32" t="s">
        <v>115</v>
      </c>
      <c r="E19" s="32" t="s">
        <v>116</v>
      </c>
      <c r="F19" s="117" t="s">
        <v>119</v>
      </c>
      <c r="G19" s="35" t="s">
        <v>128</v>
      </c>
      <c r="H19" s="118" t="s">
        <v>120</v>
      </c>
      <c r="I19" s="35" t="s">
        <v>121</v>
      </c>
      <c r="J19" s="35" t="s">
        <v>137</v>
      </c>
      <c r="K19" s="36">
        <v>41389</v>
      </c>
      <c r="L19" s="37">
        <v>71340</v>
      </c>
      <c r="M19" s="35" t="s">
        <v>122</v>
      </c>
      <c r="N19" s="119">
        <v>41389</v>
      </c>
      <c r="O19" s="119">
        <v>41754</v>
      </c>
      <c r="P19" s="32">
        <v>1</v>
      </c>
      <c r="Q19" s="32"/>
      <c r="R19" s="32"/>
      <c r="S19" s="120"/>
      <c r="T19" s="32" t="s">
        <v>148</v>
      </c>
      <c r="U19" s="32" t="s">
        <v>129</v>
      </c>
      <c r="V19" s="119">
        <v>41754</v>
      </c>
      <c r="W19" s="32" t="s">
        <v>130</v>
      </c>
      <c r="X19" s="32" t="s">
        <v>123</v>
      </c>
      <c r="Y19" s="119">
        <v>41754</v>
      </c>
      <c r="Z19" s="119">
        <v>42852</v>
      </c>
      <c r="AA19" s="32"/>
      <c r="AB19" s="32"/>
      <c r="AC19" s="84"/>
      <c r="AD19" s="32"/>
      <c r="AE19" s="120"/>
      <c r="AF19" s="37">
        <v>239755</v>
      </c>
      <c r="AG19" s="41">
        <f>5945+5945+11295.5</f>
        <v>23185.5</v>
      </c>
      <c r="AH19" s="42">
        <f>AF19+AG19</f>
        <v>262940.5</v>
      </c>
      <c r="AI19" s="121" t="s">
        <v>124</v>
      </c>
      <c r="AJ19" s="122" t="s">
        <v>125</v>
      </c>
      <c r="AK19" s="122" t="s">
        <v>126</v>
      </c>
      <c r="AL19" s="122" t="s">
        <v>127</v>
      </c>
      <c r="AM19" s="123"/>
      <c r="AN19" s="124"/>
      <c r="AO19" s="124"/>
      <c r="AP19" s="124"/>
      <c r="AQ19" s="124"/>
      <c r="AR19" s="125"/>
      <c r="AS19" s="126"/>
      <c r="AT19" s="72"/>
      <c r="AU19" s="72"/>
      <c r="AV19" s="72"/>
      <c r="AW19" s="127"/>
      <c r="AX19" s="127"/>
      <c r="AY19" s="127"/>
      <c r="AZ19" s="72"/>
      <c r="BA19" s="72"/>
      <c r="BB19" s="72"/>
      <c r="BC19" s="127"/>
      <c r="BD19" s="128"/>
    </row>
    <row r="20" spans="1:56" x14ac:dyDescent="0.25">
      <c r="A20" s="111">
        <v>2</v>
      </c>
      <c r="B20" s="27" t="s">
        <v>132</v>
      </c>
      <c r="C20" s="27" t="s">
        <v>134</v>
      </c>
      <c r="D20" s="32" t="s">
        <v>115</v>
      </c>
      <c r="E20" s="32" t="s">
        <v>116</v>
      </c>
      <c r="F20" s="43" t="s">
        <v>133</v>
      </c>
      <c r="G20" s="27" t="s">
        <v>135</v>
      </c>
      <c r="H20" s="44" t="s">
        <v>136</v>
      </c>
      <c r="I20" s="27" t="s">
        <v>121</v>
      </c>
      <c r="J20" s="35" t="s">
        <v>137</v>
      </c>
      <c r="K20" s="38">
        <v>41715</v>
      </c>
      <c r="L20" s="39">
        <v>21000</v>
      </c>
      <c r="M20" s="27" t="s">
        <v>140</v>
      </c>
      <c r="N20" s="38">
        <v>41715</v>
      </c>
      <c r="O20" s="38">
        <v>42080</v>
      </c>
      <c r="P20" s="32">
        <v>1</v>
      </c>
      <c r="Q20" s="27"/>
      <c r="R20" s="27"/>
      <c r="S20" s="39"/>
      <c r="T20" s="27" t="s">
        <v>148</v>
      </c>
      <c r="U20" s="44" t="s">
        <v>149</v>
      </c>
      <c r="V20" s="38">
        <v>42081</v>
      </c>
      <c r="W20" s="27" t="s">
        <v>150</v>
      </c>
      <c r="X20" s="27" t="s">
        <v>123</v>
      </c>
      <c r="Y20" s="38">
        <v>42081</v>
      </c>
      <c r="Z20" s="38">
        <v>42813</v>
      </c>
      <c r="AA20" s="27"/>
      <c r="AB20" s="27"/>
      <c r="AC20" s="40"/>
      <c r="AD20" s="27"/>
      <c r="AE20" s="45">
        <f t="shared" ref="AE20" si="0">L20-AD20+AC20</f>
        <v>21000</v>
      </c>
      <c r="AF20" s="39">
        <v>52500</v>
      </c>
      <c r="AG20" s="39">
        <f>1750+1750+1108.33</f>
        <v>4608.33</v>
      </c>
      <c r="AH20" s="42">
        <f t="shared" ref="AH20" si="1">AF20+AG20</f>
        <v>57108.33</v>
      </c>
      <c r="AI20" s="46" t="s">
        <v>131</v>
      </c>
      <c r="AJ20" s="47" t="s">
        <v>138</v>
      </c>
      <c r="AK20" s="47" t="s">
        <v>139</v>
      </c>
      <c r="AL20" s="48" t="s">
        <v>140</v>
      </c>
      <c r="AM20" s="49"/>
      <c r="AN20" s="50"/>
      <c r="AO20" s="50"/>
      <c r="AP20" s="50"/>
      <c r="AQ20" s="50"/>
      <c r="AR20" s="51"/>
      <c r="AS20" s="31"/>
      <c r="AT20" s="28"/>
      <c r="AU20" s="28"/>
      <c r="AV20" s="28"/>
      <c r="AW20" s="28"/>
      <c r="AX20" s="28"/>
      <c r="AY20" s="28"/>
      <c r="AZ20" s="28"/>
      <c r="BA20" s="28"/>
      <c r="BB20" s="28"/>
      <c r="BC20" s="28"/>
      <c r="BD20" s="29"/>
    </row>
    <row r="21" spans="1:56" x14ac:dyDescent="0.25">
      <c r="A21" s="111">
        <v>3</v>
      </c>
      <c r="B21" s="27" t="s">
        <v>132</v>
      </c>
      <c r="C21" s="27" t="s">
        <v>134</v>
      </c>
      <c r="D21" s="32" t="s">
        <v>115</v>
      </c>
      <c r="E21" s="32" t="s">
        <v>116</v>
      </c>
      <c r="F21" s="43" t="s">
        <v>141</v>
      </c>
      <c r="G21" s="27" t="s">
        <v>135</v>
      </c>
      <c r="H21" s="44" t="s">
        <v>142</v>
      </c>
      <c r="I21" s="27" t="s">
        <v>143</v>
      </c>
      <c r="J21" s="27" t="s">
        <v>144</v>
      </c>
      <c r="K21" s="38">
        <v>41715</v>
      </c>
      <c r="L21" s="39">
        <v>36000</v>
      </c>
      <c r="M21" s="27" t="s">
        <v>145</v>
      </c>
      <c r="N21" s="38" t="s">
        <v>146</v>
      </c>
      <c r="O21" s="38">
        <v>42080</v>
      </c>
      <c r="P21" s="32">
        <v>1</v>
      </c>
      <c r="Q21" s="27"/>
      <c r="R21" s="27"/>
      <c r="S21" s="39"/>
      <c r="T21" s="27" t="s">
        <v>148</v>
      </c>
      <c r="U21" s="44" t="s">
        <v>149</v>
      </c>
      <c r="V21" s="38">
        <v>42081</v>
      </c>
      <c r="W21" s="27" t="s">
        <v>151</v>
      </c>
      <c r="X21" s="27" t="s">
        <v>123</v>
      </c>
      <c r="Y21" s="38">
        <v>42081</v>
      </c>
      <c r="Z21" s="38">
        <v>42852</v>
      </c>
      <c r="AA21" s="27"/>
      <c r="AB21" s="27"/>
      <c r="AC21" s="40"/>
      <c r="AD21" s="27"/>
      <c r="AE21" s="45">
        <f>L21-AD21+AC21</f>
        <v>36000</v>
      </c>
      <c r="AF21" s="39">
        <v>90000</v>
      </c>
      <c r="AG21" s="39">
        <f>3000+3000+1900</f>
        <v>7900</v>
      </c>
      <c r="AH21" s="42">
        <f>AF21+AG21</f>
        <v>97900</v>
      </c>
      <c r="AI21" s="46" t="s">
        <v>131</v>
      </c>
      <c r="AJ21" s="47" t="s">
        <v>138</v>
      </c>
      <c r="AK21" s="47" t="s">
        <v>139</v>
      </c>
      <c r="AL21" s="48" t="s">
        <v>147</v>
      </c>
      <c r="AM21" s="49"/>
      <c r="AN21" s="50"/>
      <c r="AO21" s="50"/>
      <c r="AP21" s="50"/>
      <c r="AQ21" s="50"/>
      <c r="AR21" s="51"/>
      <c r="AS21" s="31"/>
      <c r="AT21" s="28"/>
      <c r="AU21" s="28"/>
      <c r="AV21" s="28"/>
      <c r="AW21" s="28"/>
      <c r="AX21" s="28"/>
      <c r="AY21" s="28"/>
      <c r="AZ21" s="28"/>
      <c r="BA21" s="28"/>
      <c r="BB21" s="28"/>
      <c r="BC21" s="28"/>
      <c r="BD21" s="29"/>
    </row>
    <row r="22" spans="1:56" ht="25.5" x14ac:dyDescent="0.25">
      <c r="A22" s="111">
        <v>4</v>
      </c>
      <c r="B22" s="44" t="s">
        <v>155</v>
      </c>
      <c r="C22" s="52" t="s">
        <v>156</v>
      </c>
      <c r="D22" s="32" t="s">
        <v>115</v>
      </c>
      <c r="E22" s="32" t="s">
        <v>116</v>
      </c>
      <c r="F22" s="43" t="s">
        <v>163</v>
      </c>
      <c r="G22" s="27"/>
      <c r="H22" s="85" t="s">
        <v>157</v>
      </c>
      <c r="I22" s="85" t="s">
        <v>158</v>
      </c>
      <c r="J22" s="27" t="s">
        <v>159</v>
      </c>
      <c r="K22" s="53">
        <v>42373</v>
      </c>
      <c r="L22" s="54">
        <v>344900.4</v>
      </c>
      <c r="M22" s="55" t="s">
        <v>160</v>
      </c>
      <c r="N22" s="53">
        <v>42373</v>
      </c>
      <c r="O22" s="86" t="s">
        <v>161</v>
      </c>
      <c r="P22" s="27">
        <v>1</v>
      </c>
      <c r="Q22" s="30"/>
      <c r="R22" s="30"/>
      <c r="S22" s="54"/>
      <c r="T22" s="30" t="s">
        <v>162</v>
      </c>
      <c r="U22" s="30">
        <v>1</v>
      </c>
      <c r="V22" s="53">
        <v>42404</v>
      </c>
      <c r="W22" s="55">
        <v>11740</v>
      </c>
      <c r="X22" s="32" t="s">
        <v>152</v>
      </c>
      <c r="Y22" s="30"/>
      <c r="Z22" s="30"/>
      <c r="AA22" s="30"/>
      <c r="AB22" s="30"/>
      <c r="AC22" s="56"/>
      <c r="AD22" s="30"/>
      <c r="AE22" s="57">
        <f>L22-AD22+AC22</f>
        <v>344900.4</v>
      </c>
      <c r="AF22" s="54">
        <v>323722.74</v>
      </c>
      <c r="AG22" s="54">
        <v>19260.240000000002</v>
      </c>
      <c r="AH22" s="58">
        <f t="shared" ref="AH22:AH28" si="2">AF22+AG22</f>
        <v>342982.98</v>
      </c>
      <c r="AI22" s="59"/>
      <c r="AJ22" s="60"/>
      <c r="AK22" s="47"/>
      <c r="AL22" s="61"/>
      <c r="AM22" s="62"/>
      <c r="AN22" s="63"/>
      <c r="AO22" s="64"/>
      <c r="AP22" s="64"/>
      <c r="AQ22" s="64"/>
      <c r="AR22" s="65"/>
      <c r="AS22" s="66"/>
      <c r="AT22" s="67"/>
      <c r="AU22" s="67"/>
      <c r="AV22" s="67"/>
      <c r="AW22" s="67"/>
      <c r="AX22" s="67"/>
      <c r="AY22" s="67"/>
      <c r="AZ22" s="67"/>
      <c r="BA22" s="67"/>
      <c r="BB22" s="67"/>
      <c r="BC22" s="67"/>
      <c r="BD22" s="68"/>
    </row>
    <row r="23" spans="1:56" ht="17.25" customHeight="1" x14ac:dyDescent="0.25">
      <c r="A23" s="111">
        <v>5</v>
      </c>
      <c r="B23" s="44" t="s">
        <v>167</v>
      </c>
      <c r="C23" s="52" t="s">
        <v>168</v>
      </c>
      <c r="D23" s="32" t="s">
        <v>115</v>
      </c>
      <c r="E23" s="32" t="s">
        <v>116</v>
      </c>
      <c r="F23" s="43" t="s">
        <v>169</v>
      </c>
      <c r="G23" s="27" t="s">
        <v>170</v>
      </c>
      <c r="H23" s="85" t="s">
        <v>167</v>
      </c>
      <c r="I23" s="85" t="s">
        <v>171</v>
      </c>
      <c r="J23" s="27" t="s">
        <v>172</v>
      </c>
      <c r="K23" s="53">
        <v>42747</v>
      </c>
      <c r="L23" s="54">
        <v>21202.240000000002</v>
      </c>
      <c r="M23" s="55" t="s">
        <v>194</v>
      </c>
      <c r="N23" s="53">
        <v>42747</v>
      </c>
      <c r="O23" s="86" t="s">
        <v>173</v>
      </c>
      <c r="P23" s="27">
        <v>6</v>
      </c>
      <c r="Q23" s="30" t="s">
        <v>174</v>
      </c>
      <c r="R23" s="30"/>
      <c r="S23" s="54"/>
      <c r="T23" s="30" t="s">
        <v>175</v>
      </c>
      <c r="U23" s="30"/>
      <c r="V23" s="53"/>
      <c r="W23" s="55"/>
      <c r="X23" s="32"/>
      <c r="Y23" s="30"/>
      <c r="Z23" s="30"/>
      <c r="AA23" s="30"/>
      <c r="AB23" s="30"/>
      <c r="AC23" s="56"/>
      <c r="AD23" s="30"/>
      <c r="AE23" s="57">
        <f t="shared" ref="AE23:AE26" si="3">L23-AD23+AC23</f>
        <v>21202.240000000002</v>
      </c>
      <c r="AF23" s="54">
        <v>0</v>
      </c>
      <c r="AG23" s="54">
        <v>21202.240000000002</v>
      </c>
      <c r="AH23" s="58">
        <f t="shared" si="2"/>
        <v>21202.240000000002</v>
      </c>
      <c r="AI23" s="59"/>
      <c r="AJ23" s="60"/>
      <c r="AK23" s="47"/>
      <c r="AL23" s="61"/>
      <c r="AM23" s="62"/>
      <c r="AN23" s="63"/>
      <c r="AO23" s="64"/>
      <c r="AP23" s="64"/>
      <c r="AQ23" s="64"/>
      <c r="AR23" s="65"/>
      <c r="AS23" s="66"/>
      <c r="AT23" s="67"/>
      <c r="AU23" s="67"/>
      <c r="AV23" s="67"/>
      <c r="AW23" s="67"/>
      <c r="AX23" s="67"/>
      <c r="AY23" s="67"/>
      <c r="AZ23" s="67"/>
      <c r="BA23" s="67"/>
      <c r="BB23" s="67"/>
      <c r="BC23" s="67"/>
      <c r="BD23" s="68"/>
    </row>
    <row r="24" spans="1:56" ht="15" customHeight="1" x14ac:dyDescent="0.25">
      <c r="A24" s="111">
        <v>6</v>
      </c>
      <c r="B24" s="44" t="s">
        <v>176</v>
      </c>
      <c r="C24" s="52" t="s">
        <v>168</v>
      </c>
      <c r="D24" s="32" t="s">
        <v>115</v>
      </c>
      <c r="E24" s="32" t="s">
        <v>116</v>
      </c>
      <c r="F24" s="43" t="s">
        <v>169</v>
      </c>
      <c r="G24" s="27" t="s">
        <v>170</v>
      </c>
      <c r="H24" s="85" t="s">
        <v>176</v>
      </c>
      <c r="I24" s="85" t="s">
        <v>177</v>
      </c>
      <c r="J24" s="27" t="s">
        <v>178</v>
      </c>
      <c r="K24" s="53">
        <v>42747</v>
      </c>
      <c r="L24" s="54">
        <v>15512</v>
      </c>
      <c r="M24" s="55" t="s">
        <v>183</v>
      </c>
      <c r="N24" s="53">
        <v>42747</v>
      </c>
      <c r="O24" s="86" t="s">
        <v>173</v>
      </c>
      <c r="P24" s="27">
        <v>6</v>
      </c>
      <c r="Q24" s="30" t="s">
        <v>174</v>
      </c>
      <c r="R24" s="30"/>
      <c r="S24" s="54"/>
      <c r="T24" s="30" t="s">
        <v>175</v>
      </c>
      <c r="U24" s="30"/>
      <c r="V24" s="53"/>
      <c r="W24" s="55"/>
      <c r="X24" s="32"/>
      <c r="Y24" s="30"/>
      <c r="Z24" s="30"/>
      <c r="AA24" s="30"/>
      <c r="AB24" s="30"/>
      <c r="AC24" s="56"/>
      <c r="AD24" s="30"/>
      <c r="AE24" s="57">
        <f t="shared" si="3"/>
        <v>15512</v>
      </c>
      <c r="AF24" s="54">
        <v>0</v>
      </c>
      <c r="AG24" s="54">
        <v>14792</v>
      </c>
      <c r="AH24" s="58">
        <f t="shared" si="2"/>
        <v>14792</v>
      </c>
      <c r="AI24" s="59"/>
      <c r="AJ24" s="60"/>
      <c r="AK24" s="47"/>
      <c r="AL24" s="61"/>
      <c r="AM24" s="62"/>
      <c r="AN24" s="63"/>
      <c r="AO24" s="64"/>
      <c r="AP24" s="64"/>
      <c r="AQ24" s="64"/>
      <c r="AR24" s="65"/>
      <c r="AS24" s="66"/>
      <c r="AT24" s="67"/>
      <c r="AU24" s="67"/>
      <c r="AV24" s="67"/>
      <c r="AW24" s="67"/>
      <c r="AX24" s="67"/>
      <c r="AY24" s="67"/>
      <c r="AZ24" s="67"/>
      <c r="BA24" s="67"/>
      <c r="BB24" s="67"/>
      <c r="BC24" s="67"/>
      <c r="BD24" s="68"/>
    </row>
    <row r="25" spans="1:56" ht="13.5" customHeight="1" x14ac:dyDescent="0.25">
      <c r="A25" s="111">
        <v>7</v>
      </c>
      <c r="B25" s="44" t="s">
        <v>179</v>
      </c>
      <c r="C25" s="52" t="s">
        <v>168</v>
      </c>
      <c r="D25" s="32" t="s">
        <v>115</v>
      </c>
      <c r="E25" s="32" t="s">
        <v>116</v>
      </c>
      <c r="F25" s="43" t="s">
        <v>180</v>
      </c>
      <c r="G25" s="27" t="s">
        <v>170</v>
      </c>
      <c r="H25" s="85" t="s">
        <v>179</v>
      </c>
      <c r="I25" s="85" t="s">
        <v>181</v>
      </c>
      <c r="J25" s="27" t="s">
        <v>182</v>
      </c>
      <c r="K25" s="53">
        <v>42747</v>
      </c>
      <c r="L25" s="54">
        <v>7487.46</v>
      </c>
      <c r="M25" s="55" t="s">
        <v>183</v>
      </c>
      <c r="N25" s="53">
        <v>42747</v>
      </c>
      <c r="O25" s="86" t="s">
        <v>173</v>
      </c>
      <c r="P25" s="27">
        <v>6</v>
      </c>
      <c r="Q25" s="30" t="s">
        <v>174</v>
      </c>
      <c r="R25" s="30"/>
      <c r="S25" s="54"/>
      <c r="T25" s="30" t="s">
        <v>175</v>
      </c>
      <c r="U25" s="30"/>
      <c r="V25" s="53"/>
      <c r="W25" s="55"/>
      <c r="X25" s="32"/>
      <c r="Y25" s="30"/>
      <c r="Z25" s="30"/>
      <c r="AA25" s="30"/>
      <c r="AB25" s="30"/>
      <c r="AC25" s="56"/>
      <c r="AD25" s="30"/>
      <c r="AE25" s="57">
        <f t="shared" si="3"/>
        <v>7487.46</v>
      </c>
      <c r="AF25" s="54">
        <v>0</v>
      </c>
      <c r="AG25" s="54">
        <v>7487.46</v>
      </c>
      <c r="AH25" s="58">
        <f t="shared" si="2"/>
        <v>7487.46</v>
      </c>
      <c r="AI25" s="59"/>
      <c r="AJ25" s="60"/>
      <c r="AK25" s="47"/>
      <c r="AL25" s="61"/>
      <c r="AM25" s="62"/>
      <c r="AN25" s="63"/>
      <c r="AO25" s="64"/>
      <c r="AP25" s="64"/>
      <c r="AQ25" s="64"/>
      <c r="AR25" s="65"/>
      <c r="AS25" s="66"/>
      <c r="AT25" s="67"/>
      <c r="AU25" s="67"/>
      <c r="AV25" s="67"/>
      <c r="AW25" s="67"/>
      <c r="AX25" s="67"/>
      <c r="AY25" s="67"/>
      <c r="AZ25" s="67"/>
      <c r="BA25" s="67"/>
      <c r="BB25" s="67"/>
      <c r="BC25" s="67"/>
      <c r="BD25" s="68"/>
    </row>
    <row r="26" spans="1:56" ht="15" customHeight="1" x14ac:dyDescent="0.25">
      <c r="A26" s="111">
        <v>8</v>
      </c>
      <c r="B26" s="44" t="s">
        <v>184</v>
      </c>
      <c r="C26" s="52" t="s">
        <v>168</v>
      </c>
      <c r="D26" s="32" t="s">
        <v>115</v>
      </c>
      <c r="E26" s="32" t="s">
        <v>116</v>
      </c>
      <c r="F26" s="43" t="s">
        <v>180</v>
      </c>
      <c r="G26" s="27" t="s">
        <v>170</v>
      </c>
      <c r="H26" s="85" t="s">
        <v>184</v>
      </c>
      <c r="I26" s="85" t="s">
        <v>185</v>
      </c>
      <c r="J26" s="27" t="s">
        <v>186</v>
      </c>
      <c r="K26" s="53">
        <v>42747</v>
      </c>
      <c r="L26" s="54">
        <v>4699.03</v>
      </c>
      <c r="M26" s="55" t="s">
        <v>183</v>
      </c>
      <c r="N26" s="53">
        <v>42747</v>
      </c>
      <c r="O26" s="86" t="s">
        <v>173</v>
      </c>
      <c r="P26" s="27">
        <v>6</v>
      </c>
      <c r="Q26" s="67" t="s">
        <v>174</v>
      </c>
      <c r="R26" s="30"/>
      <c r="S26" s="54"/>
      <c r="T26" s="30" t="s">
        <v>175</v>
      </c>
      <c r="U26" s="30"/>
      <c r="V26" s="53"/>
      <c r="W26" s="55"/>
      <c r="X26" s="32"/>
      <c r="Y26" s="30"/>
      <c r="Z26" s="30"/>
      <c r="AA26" s="30"/>
      <c r="AB26" s="30"/>
      <c r="AC26" s="56"/>
      <c r="AD26" s="30"/>
      <c r="AE26" s="57">
        <f t="shared" si="3"/>
        <v>4699.03</v>
      </c>
      <c r="AF26" s="54">
        <v>0</v>
      </c>
      <c r="AG26" s="54">
        <v>4699.03</v>
      </c>
      <c r="AH26" s="58">
        <f t="shared" si="2"/>
        <v>4699.03</v>
      </c>
      <c r="AI26" s="59"/>
      <c r="AJ26" s="60"/>
      <c r="AK26" s="47"/>
      <c r="AL26" s="61"/>
      <c r="AM26" s="62"/>
      <c r="AN26" s="63"/>
      <c r="AO26" s="64"/>
      <c r="AP26" s="64"/>
      <c r="AQ26" s="64"/>
      <c r="AR26" s="65"/>
      <c r="AS26" s="66"/>
      <c r="AT26" s="67"/>
      <c r="AU26" s="67"/>
      <c r="AV26" s="67"/>
      <c r="AW26" s="67"/>
      <c r="AX26" s="67"/>
      <c r="AY26" s="67"/>
      <c r="AZ26" s="67"/>
      <c r="BA26" s="67"/>
      <c r="BB26" s="67"/>
      <c r="BC26" s="67"/>
      <c r="BD26" s="68"/>
    </row>
    <row r="27" spans="1:56" x14ac:dyDescent="0.25">
      <c r="A27" s="111">
        <v>9</v>
      </c>
      <c r="B27" s="44" t="s">
        <v>187</v>
      </c>
      <c r="C27" s="52" t="s">
        <v>168</v>
      </c>
      <c r="D27" s="32" t="s">
        <v>115</v>
      </c>
      <c r="E27" s="32" t="s">
        <v>116</v>
      </c>
      <c r="F27" s="43" t="s">
        <v>188</v>
      </c>
      <c r="G27" s="27" t="s">
        <v>170</v>
      </c>
      <c r="H27" s="85" t="s">
        <v>187</v>
      </c>
      <c r="I27" s="85" t="s">
        <v>189</v>
      </c>
      <c r="J27" s="27" t="s">
        <v>190</v>
      </c>
      <c r="K27" s="53">
        <v>42747</v>
      </c>
      <c r="L27" s="54">
        <v>720</v>
      </c>
      <c r="M27" s="55" t="s">
        <v>183</v>
      </c>
      <c r="N27" s="53">
        <v>42747</v>
      </c>
      <c r="O27" s="86" t="s">
        <v>173</v>
      </c>
      <c r="P27" s="27">
        <v>1</v>
      </c>
      <c r="Q27" s="67" t="s">
        <v>174</v>
      </c>
      <c r="R27" s="30"/>
      <c r="S27" s="54"/>
      <c r="T27" s="30" t="s">
        <v>162</v>
      </c>
      <c r="U27" s="30"/>
      <c r="V27" s="53"/>
      <c r="W27" s="55"/>
      <c r="X27" s="32"/>
      <c r="Y27" s="30"/>
      <c r="Z27" s="30"/>
      <c r="AA27" s="30"/>
      <c r="AB27" s="30"/>
      <c r="AC27" s="56"/>
      <c r="AD27" s="30"/>
      <c r="AE27" s="57">
        <f>L27-AD27+AC27</f>
        <v>720</v>
      </c>
      <c r="AF27" s="54">
        <v>0</v>
      </c>
      <c r="AG27" s="54">
        <v>720</v>
      </c>
      <c r="AH27" s="58">
        <f t="shared" si="2"/>
        <v>720</v>
      </c>
      <c r="AI27" s="59"/>
      <c r="AJ27" s="60"/>
      <c r="AK27" s="47"/>
      <c r="AL27" s="61"/>
      <c r="AM27" s="62"/>
      <c r="AN27" s="63"/>
      <c r="AO27" s="64"/>
      <c r="AP27" s="64"/>
      <c r="AQ27" s="64"/>
      <c r="AR27" s="65"/>
      <c r="AS27" s="66"/>
      <c r="AT27" s="67"/>
      <c r="AU27" s="67"/>
      <c r="AV27" s="67"/>
      <c r="AW27" s="67"/>
      <c r="AX27" s="67"/>
      <c r="AY27" s="67"/>
      <c r="AZ27" s="67"/>
      <c r="BA27" s="67"/>
      <c r="BB27" s="67"/>
      <c r="BC27" s="67"/>
      <c r="BD27" s="68"/>
    </row>
    <row r="28" spans="1:56" x14ac:dyDescent="0.25">
      <c r="A28" s="111">
        <v>10</v>
      </c>
      <c r="B28" s="44" t="s">
        <v>191</v>
      </c>
      <c r="C28" s="52" t="s">
        <v>168</v>
      </c>
      <c r="D28" s="32" t="s">
        <v>115</v>
      </c>
      <c r="E28" s="32" t="s">
        <v>116</v>
      </c>
      <c r="F28" s="43" t="s">
        <v>188</v>
      </c>
      <c r="G28" s="27" t="s">
        <v>170</v>
      </c>
      <c r="H28" s="85" t="s">
        <v>191</v>
      </c>
      <c r="I28" s="85" t="s">
        <v>177</v>
      </c>
      <c r="J28" s="27" t="s">
        <v>178</v>
      </c>
      <c r="K28" s="53">
        <v>42747</v>
      </c>
      <c r="L28" s="54">
        <v>1920</v>
      </c>
      <c r="M28" s="55" t="s">
        <v>183</v>
      </c>
      <c r="N28" s="53">
        <v>42747</v>
      </c>
      <c r="O28" s="86" t="s">
        <v>173</v>
      </c>
      <c r="P28" s="27">
        <v>1</v>
      </c>
      <c r="Q28" s="67" t="s">
        <v>174</v>
      </c>
      <c r="R28" s="30"/>
      <c r="S28" s="54"/>
      <c r="T28" s="30" t="s">
        <v>162</v>
      </c>
      <c r="U28" s="30"/>
      <c r="V28" s="53"/>
      <c r="W28" s="55"/>
      <c r="X28" s="32"/>
      <c r="Y28" s="30"/>
      <c r="Z28" s="30"/>
      <c r="AA28" s="30"/>
      <c r="AB28" s="30"/>
      <c r="AC28" s="56"/>
      <c r="AD28" s="30"/>
      <c r="AE28" s="57">
        <f t="shared" ref="AE28:AE29" si="4">L28-AD28+AC28</f>
        <v>1920</v>
      </c>
      <c r="AF28" s="54">
        <v>0</v>
      </c>
      <c r="AG28" s="54">
        <v>1920</v>
      </c>
      <c r="AH28" s="58">
        <f t="shared" si="2"/>
        <v>1920</v>
      </c>
      <c r="AI28" s="59"/>
      <c r="AJ28" s="60"/>
      <c r="AK28" s="47"/>
      <c r="AL28" s="61"/>
      <c r="AM28" s="62"/>
      <c r="AN28" s="63"/>
      <c r="AO28" s="64"/>
      <c r="AP28" s="64"/>
      <c r="AQ28" s="64"/>
      <c r="AR28" s="65"/>
      <c r="AS28" s="66"/>
      <c r="AT28" s="67"/>
      <c r="AU28" s="67"/>
      <c r="AV28" s="67"/>
      <c r="AW28" s="67"/>
      <c r="AX28" s="67"/>
      <c r="AY28" s="67"/>
      <c r="AZ28" s="67"/>
      <c r="BA28" s="67"/>
      <c r="BB28" s="67"/>
      <c r="BC28" s="67"/>
      <c r="BD28" s="68"/>
    </row>
    <row r="29" spans="1:56" ht="13.5" thickBot="1" x14ac:dyDescent="0.3">
      <c r="A29" s="141">
        <v>11</v>
      </c>
      <c r="B29" s="34" t="s">
        <v>192</v>
      </c>
      <c r="C29" s="142" t="s">
        <v>168</v>
      </c>
      <c r="D29" s="35" t="s">
        <v>115</v>
      </c>
      <c r="E29" s="35" t="s">
        <v>116</v>
      </c>
      <c r="F29" s="33" t="s">
        <v>193</v>
      </c>
      <c r="G29" s="30" t="s">
        <v>170</v>
      </c>
      <c r="H29" s="143" t="s">
        <v>192</v>
      </c>
      <c r="I29" s="144" t="s">
        <v>171</v>
      </c>
      <c r="J29" s="67" t="s">
        <v>172</v>
      </c>
      <c r="K29" s="69">
        <v>42747</v>
      </c>
      <c r="L29" s="70">
        <v>392</v>
      </c>
      <c r="M29" s="55" t="s">
        <v>183</v>
      </c>
      <c r="N29" s="69">
        <v>42747</v>
      </c>
      <c r="O29" s="145" t="s">
        <v>173</v>
      </c>
      <c r="P29" s="67">
        <v>6</v>
      </c>
      <c r="Q29" s="67" t="s">
        <v>174</v>
      </c>
      <c r="R29" s="67"/>
      <c r="S29" s="70"/>
      <c r="T29" s="67" t="s">
        <v>175</v>
      </c>
      <c r="U29" s="67"/>
      <c r="V29" s="69"/>
      <c r="W29" s="71"/>
      <c r="X29" s="146"/>
      <c r="Y29" s="67"/>
      <c r="Z29" s="67"/>
      <c r="AA29" s="67"/>
      <c r="AB29" s="67"/>
      <c r="AC29" s="73"/>
      <c r="AD29" s="67"/>
      <c r="AE29" s="74">
        <f t="shared" si="4"/>
        <v>392</v>
      </c>
      <c r="AF29" s="70">
        <v>0</v>
      </c>
      <c r="AG29" s="70">
        <v>392</v>
      </c>
      <c r="AH29" s="74">
        <f t="shared" ref="AH29" si="5">AF29+AG29</f>
        <v>392</v>
      </c>
      <c r="AI29" s="75"/>
      <c r="AJ29" s="76"/>
      <c r="AK29" s="76"/>
      <c r="AL29" s="77"/>
      <c r="AM29" s="78"/>
      <c r="AN29" s="147"/>
      <c r="AO29" s="79"/>
      <c r="AP29" s="79"/>
      <c r="AQ29" s="79"/>
      <c r="AR29" s="80"/>
      <c r="AS29" s="81"/>
      <c r="AT29" s="67"/>
      <c r="AU29" s="67"/>
      <c r="AV29" s="67"/>
      <c r="AW29" s="67"/>
      <c r="AX29" s="67"/>
      <c r="AY29" s="67"/>
      <c r="AZ29" s="67"/>
      <c r="BA29" s="67"/>
      <c r="BB29" s="67"/>
      <c r="BC29" s="67"/>
      <c r="BD29" s="68"/>
    </row>
    <row r="30" spans="1:56" ht="15.75" thickBot="1" x14ac:dyDescent="0.3">
      <c r="A30" s="148" t="s">
        <v>6</v>
      </c>
      <c r="B30" s="149"/>
      <c r="C30" s="149"/>
      <c r="D30" s="149"/>
      <c r="E30" s="149"/>
      <c r="F30" s="149"/>
      <c r="G30" s="149"/>
      <c r="H30" s="149"/>
      <c r="I30" s="149"/>
      <c r="J30" s="149"/>
      <c r="K30" s="150"/>
      <c r="L30" s="151">
        <f>SUM(L19:L29)</f>
        <v>525173.13000000012</v>
      </c>
      <c r="M30" s="152"/>
      <c r="N30" s="152"/>
      <c r="O30" s="152"/>
      <c r="P30" s="152"/>
      <c r="Q30" s="152"/>
      <c r="R30" s="152"/>
      <c r="S30" s="151"/>
      <c r="T30" s="152"/>
      <c r="U30" s="152"/>
      <c r="V30" s="152"/>
      <c r="W30" s="152"/>
      <c r="X30" s="152"/>
      <c r="Y30" s="152"/>
      <c r="Z30" s="152"/>
      <c r="AA30" s="152"/>
      <c r="AB30" s="152"/>
      <c r="AC30" s="153">
        <f t="shared" ref="AC30:AG30" si="6">SUM(AC18:AC29)</f>
        <v>0</v>
      </c>
      <c r="AD30" s="154">
        <f t="shared" si="6"/>
        <v>0</v>
      </c>
      <c r="AE30" s="151">
        <f t="shared" si="6"/>
        <v>453833.13000000006</v>
      </c>
      <c r="AF30" s="151">
        <f t="shared" si="6"/>
        <v>705977.74</v>
      </c>
      <c r="AG30" s="151">
        <f t="shared" si="6"/>
        <v>106166.80000000002</v>
      </c>
      <c r="AH30" s="155">
        <f>SUM(AH18:AH29)</f>
        <v>812144.54</v>
      </c>
      <c r="AI30" s="156"/>
      <c r="AJ30" s="154"/>
      <c r="AK30" s="154"/>
      <c r="AL30" s="157"/>
      <c r="AM30" s="156"/>
      <c r="AN30" s="158"/>
      <c r="AO30" s="158"/>
      <c r="AP30" s="158"/>
      <c r="AQ30" s="158"/>
      <c r="AR30" s="159"/>
      <c r="AS30" s="160"/>
      <c r="AT30" s="161"/>
      <c r="AU30" s="161"/>
      <c r="AV30" s="161"/>
      <c r="AW30" s="161"/>
      <c r="AX30" s="161"/>
      <c r="AY30" s="161"/>
      <c r="AZ30" s="161"/>
      <c r="BA30" s="161"/>
      <c r="BB30" s="161"/>
      <c r="BC30" s="161"/>
      <c r="BD30" s="162"/>
    </row>
    <row r="31" spans="1:56" x14ac:dyDescent="0.25">
      <c r="AG31" s="87"/>
    </row>
    <row r="32" spans="1:56" s="3" customFormat="1" ht="15" x14ac:dyDescent="0.25">
      <c r="A32" s="2" t="s">
        <v>198</v>
      </c>
      <c r="B32" s="2"/>
      <c r="C32" s="2"/>
      <c r="D32" s="2"/>
      <c r="H32" s="4"/>
      <c r="AG32" s="5"/>
    </row>
    <row r="33" spans="1:32" s="3" customFormat="1" ht="15" x14ac:dyDescent="0.25">
      <c r="A33" s="3" t="s">
        <v>199</v>
      </c>
      <c r="H33" s="4"/>
    </row>
    <row r="34" spans="1:32" x14ac:dyDescent="0.25">
      <c r="M34" s="82"/>
      <c r="AF34" s="83"/>
    </row>
    <row r="36" spans="1:32" x14ac:dyDescent="0.25">
      <c r="B36" s="7"/>
      <c r="C36" s="88"/>
      <c r="D36" s="88"/>
      <c r="E36" s="88"/>
      <c r="F36" s="88"/>
      <c r="G36" s="88"/>
    </row>
    <row r="37" spans="1:32" x14ac:dyDescent="0.25">
      <c r="B37" s="7"/>
      <c r="C37" s="8"/>
      <c r="D37" s="8"/>
      <c r="E37" s="8"/>
      <c r="F37" s="8"/>
      <c r="G37" s="8"/>
    </row>
    <row r="38" spans="1:32" x14ac:dyDescent="0.25">
      <c r="B38" s="7"/>
      <c r="C38" s="8"/>
      <c r="D38" s="8"/>
      <c r="E38" s="8"/>
      <c r="F38" s="8"/>
      <c r="G38" s="8"/>
    </row>
    <row r="39" spans="1:32" x14ac:dyDescent="0.25">
      <c r="B39" s="7"/>
      <c r="C39" s="8"/>
      <c r="D39" s="8"/>
      <c r="E39" s="8"/>
      <c r="F39" s="8"/>
      <c r="G39" s="8"/>
    </row>
    <row r="40" spans="1:32" x14ac:dyDescent="0.25">
      <c r="B40" s="7"/>
      <c r="C40" s="8"/>
      <c r="D40" s="8"/>
      <c r="E40" s="8"/>
      <c r="F40" s="8"/>
      <c r="G40" s="8"/>
    </row>
    <row r="41" spans="1:32" x14ac:dyDescent="0.25">
      <c r="B41" s="7"/>
      <c r="C41" s="8"/>
      <c r="D41" s="8"/>
      <c r="E41" s="8"/>
      <c r="F41" s="8"/>
      <c r="G41" s="8"/>
    </row>
    <row r="42" spans="1:32" x14ac:dyDescent="0.25">
      <c r="B42" s="7"/>
      <c r="C42" s="8"/>
      <c r="D42" s="8"/>
      <c r="E42" s="8"/>
      <c r="F42" s="8"/>
      <c r="G42" s="8"/>
    </row>
    <row r="43" spans="1:32" x14ac:dyDescent="0.25">
      <c r="B43" s="7"/>
      <c r="C43" s="8"/>
      <c r="D43" s="8"/>
      <c r="E43" s="8"/>
      <c r="F43" s="8"/>
      <c r="G43" s="8"/>
    </row>
    <row r="44" spans="1:32" x14ac:dyDescent="0.25">
      <c r="B44" s="7"/>
    </row>
    <row r="45" spans="1:32" x14ac:dyDescent="0.25">
      <c r="B45" s="7"/>
      <c r="C45" s="88"/>
      <c r="D45" s="88"/>
      <c r="E45" s="88"/>
      <c r="F45" s="88"/>
      <c r="G45" s="88"/>
    </row>
    <row r="46" spans="1:32" x14ac:dyDescent="0.25">
      <c r="B46" s="7"/>
      <c r="C46" s="8"/>
      <c r="D46" s="8"/>
      <c r="E46" s="8"/>
      <c r="F46" s="8"/>
      <c r="G46" s="8"/>
    </row>
  </sheetData>
  <mergeCells count="45">
    <mergeCell ref="C36:G36"/>
    <mergeCell ref="C45:G45"/>
    <mergeCell ref="C46:G46"/>
    <mergeCell ref="C38:G38"/>
    <mergeCell ref="C39:G39"/>
    <mergeCell ref="C40:G40"/>
    <mergeCell ref="C41:G41"/>
    <mergeCell ref="C42:G42"/>
    <mergeCell ref="C43:G43"/>
    <mergeCell ref="C37:G37"/>
    <mergeCell ref="BB16:BD16"/>
    <mergeCell ref="AU16:AW16"/>
    <mergeCell ref="AX16:AY16"/>
    <mergeCell ref="AN16:AN17"/>
    <mergeCell ref="AO16:AO17"/>
    <mergeCell ref="AP16:AP17"/>
    <mergeCell ref="AE16:AH16"/>
    <mergeCell ref="AI16:AI17"/>
    <mergeCell ref="AJ16:AJ17"/>
    <mergeCell ref="AK16:AK17"/>
    <mergeCell ref="A1:AH3"/>
    <mergeCell ref="A6:AS6"/>
    <mergeCell ref="A7:J7"/>
    <mergeCell ref="A8:E8"/>
    <mergeCell ref="A10:AS10"/>
    <mergeCell ref="A11:AS11"/>
    <mergeCell ref="A12:AS12"/>
    <mergeCell ref="A14:BD14"/>
    <mergeCell ref="A15:A18"/>
    <mergeCell ref="B15:G16"/>
    <mergeCell ref="H15:AH15"/>
    <mergeCell ref="AI15:AL15"/>
    <mergeCell ref="AM15:AR15"/>
    <mergeCell ref="AS15:BD15"/>
    <mergeCell ref="H16:T16"/>
    <mergeCell ref="U16:AD16"/>
    <mergeCell ref="AT16:AT17"/>
    <mergeCell ref="AZ16:AZ17"/>
    <mergeCell ref="BA16:BA17"/>
    <mergeCell ref="AS16:AS17"/>
    <mergeCell ref="AR16:AR17"/>
    <mergeCell ref="AL16:AL17"/>
    <mergeCell ref="AM16:AM17"/>
    <mergeCell ref="AQ16:AQ17"/>
    <mergeCell ref="A30:K30"/>
  </mergeCells>
  <pageMargins left="0.511811024" right="0.511811024" top="0.78740157499999996" bottom="0.78740157499999996" header="0.31496062000000002" footer="0.31496062000000002"/>
  <pageSetup paperSize="9" orientation="portrait" horizontalDpi="0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SEMEL MAR 2017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2014-06-04T19:25:22Z</cp:lastPrinted>
  <dcterms:created xsi:type="dcterms:W3CDTF">2013-10-11T22:10:57Z</dcterms:created>
  <dcterms:modified xsi:type="dcterms:W3CDTF">2017-04-11T15:29:50Z</dcterms:modified>
</cp:coreProperties>
</file>