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605" windowHeight="9435"/>
  </bookViews>
  <sheets>
    <sheet name="SEDIHPA AGO 2016" sheetId="1" r:id="rId1"/>
  </sheets>
  <calcPr calcId="145621"/>
</workbook>
</file>

<file path=xl/calcChain.xml><?xml version="1.0" encoding="utf-8"?>
<calcChain xmlns="http://schemas.openxmlformats.org/spreadsheetml/2006/main">
  <c r="AJ38" i="1" l="1"/>
  <c r="AJ33" i="1"/>
  <c r="AI25" i="1"/>
  <c r="AJ25" i="1" s="1"/>
  <c r="AJ24" i="1"/>
  <c r="AI22" i="1"/>
  <c r="AI21" i="1"/>
  <c r="AI20" i="1"/>
  <c r="AI29" i="1" l="1"/>
  <c r="AJ29" i="1" s="1"/>
  <c r="AJ37" i="1" l="1"/>
  <c r="AJ35" i="1"/>
  <c r="AJ47" i="1"/>
  <c r="AJ46" i="1"/>
  <c r="AJ45" i="1"/>
  <c r="AJ44" i="1"/>
  <c r="AJ43" i="1"/>
  <c r="AJ42" i="1"/>
  <c r="AJ41" i="1"/>
  <c r="AJ40" i="1"/>
  <c r="AE34" i="1"/>
  <c r="AJ32" i="1"/>
  <c r="AJ31" i="1" l="1"/>
  <c r="AE31" i="1"/>
  <c r="L31" i="1"/>
  <c r="AJ49" i="1" l="1"/>
  <c r="AJ48" i="1"/>
  <c r="AJ39" i="1"/>
  <c r="AJ50" i="1"/>
  <c r="AJ36" i="1"/>
  <c r="AI34" i="1"/>
  <c r="AJ34" i="1" s="1"/>
  <c r="AJ28" i="1"/>
  <c r="AJ26" i="1"/>
  <c r="AI23" i="1" l="1"/>
  <c r="AJ23" i="1" s="1"/>
  <c r="AJ20" i="1"/>
  <c r="L51" i="1" l="1"/>
  <c r="AG51" i="1"/>
  <c r="AH30" i="1" l="1"/>
  <c r="AJ30" i="1" s="1"/>
  <c r="AH27" i="1" l="1"/>
  <c r="AJ27" i="1" s="1"/>
  <c r="AH22" i="1" l="1"/>
  <c r="AJ22" i="1" l="1"/>
  <c r="AH51" i="1" l="1"/>
  <c r="AE20" i="1" l="1"/>
  <c r="AE21" i="1"/>
  <c r="AF21" i="1"/>
  <c r="AE51" i="1" l="1"/>
  <c r="AJ21" i="1"/>
  <c r="AJ51" i="1" s="1"/>
  <c r="AF51" i="1"/>
  <c r="AC51" i="1"/>
  <c r="AD51" i="1"/>
</calcChain>
</file>

<file path=xl/sharedStrings.xml><?xml version="1.0" encoding="utf-8"?>
<sst xmlns="http://schemas.openxmlformats.org/spreadsheetml/2006/main" count="692" uniqueCount="320">
  <si>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</si>
  <si>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</si>
  <si>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</si>
  <si>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</si>
  <si>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</si>
  <si>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</si>
  <si>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</si>
  <si>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</si>
  <si>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</si>
  <si>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</si>
  <si>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</si>
  <si>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</si>
  <si>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</si>
  <si>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</si>
  <si>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</si>
  <si>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</si>
  <si>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</si>
  <si>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</si>
  <si>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</si>
  <si>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</si>
  <si>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</si>
  <si>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</si>
  <si>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</si>
  <si>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</si>
  <si>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</si>
  <si>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</si>
  <si>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</si>
  <si>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</si>
  <si>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</si>
  <si>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</si>
  <si>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</si>
  <si>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</si>
  <si>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</si>
  <si>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</si>
  <si>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</si>
  <si>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</si>
  <si>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</si>
  <si>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</si>
  <si>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</si>
  <si>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</si>
  <si>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</si>
  <si>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</si>
  <si>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</si>
  <si>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</si>
  <si>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</si>
  <si>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</si>
  <si>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</si>
  <si>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</si>
  <si>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</si>
  <si>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</si>
  <si>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</si>
  <si>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</si>
  <si>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</si>
  <si>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</si>
  <si>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</si>
  <si>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</si>
  <si>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</si>
  <si>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</si>
  <si>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</si>
  <si>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</si>
  <si>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</si>
  <si>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</si>
  <si>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</si>
  <si>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</si>
  <si>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</si>
  <si>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</si>
  <si>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</si>
  <si>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</si>
  <si>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</si>
  <si>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</si>
  <si>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</si>
  <si>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</si>
  <si>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</si>
  <si>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</si>
  <si>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</si>
  <si>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</si>
  <si>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</si>
  <si>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</si>
  <si>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</si>
  <si>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</si>
  <si>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</si>
  <si>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</si>
  <si>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</si>
  <si>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</si>
  <si>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</si>
  <si>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</si>
  <si>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</si>
  <si>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</si>
  <si>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</si>
  <si>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</si>
  <si>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</si>
  <si>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</si>
  <si>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</si>
  <si>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</si>
  <si>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</si>
  <si>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</si>
  <si>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</si>
  <si>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</si>
  <si>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</si>
  <si>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</si>
  <si>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</si>
  <si>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</si>
  <si>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</si>
  <si>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</si>
  <si>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</si>
  <si>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</si>
  <si>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</si>
  <si>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</si>
  <si>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</si>
  <si>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</si>
  <si>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</si>
  <si>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</si>
  <si>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</si>
  <si>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</si>
  <si>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</si>
  <si>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</si>
  <si>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</si>
  <si>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</si>
  <si>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</si>
  <si>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</si>
  <si>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LOCAÇÃO DE EQUIPAMENTOS DE INFORMÁTICA (IMPRESSORAS)</t>
  </si>
  <si>
    <t>ADESÃO A TA SRP</t>
  </si>
  <si>
    <t>TRÉC/PREÇO</t>
  </si>
  <si>
    <t>001/2013</t>
  </si>
  <si>
    <t>ROBERTO BEZERRA - ME</t>
  </si>
  <si>
    <t>09.286.947/0001-85</t>
  </si>
  <si>
    <t>-</t>
  </si>
  <si>
    <t>3.3.90.39.00</t>
  </si>
  <si>
    <t>PRORROGAÇÃO POR MAIS 12 MESES</t>
  </si>
  <si>
    <t>018/2012</t>
  </si>
  <si>
    <t>10.908</t>
  </si>
  <si>
    <t>SECRETARIA MUNICIPAL DE EDUCAÇÃO - SEME</t>
  </si>
  <si>
    <t>4111/2013</t>
  </si>
  <si>
    <t>005/2013</t>
  </si>
  <si>
    <t>M. N. SILVA BRAGA</t>
  </si>
  <si>
    <t xml:space="preserve">PRESTAÇÃO DE SERVIÇOS DE TRANSPORTE DE PESSOAS EM VEÍCULOS DE PASSEIO </t>
  </si>
  <si>
    <t>84.303.684/0001-90</t>
  </si>
  <si>
    <t>11.375</t>
  </si>
  <si>
    <t>017/2012</t>
  </si>
  <si>
    <t>10.935</t>
  </si>
  <si>
    <t>SECRETARIA DE ESTADO DE DESENVOLVIMENTO SOCIAL - SEDS</t>
  </si>
  <si>
    <t>MENOR PREÇO</t>
  </si>
  <si>
    <t>131140055/2013</t>
  </si>
  <si>
    <t>001/2014</t>
  </si>
  <si>
    <t>RP</t>
  </si>
  <si>
    <t>144/2014</t>
  </si>
  <si>
    <t>CHAMAMENTO PÚBLICO</t>
  </si>
  <si>
    <t>041/2014</t>
  </si>
  <si>
    <t>CENTRO INTEGRADO DE EMPRESA ESCOLA - CIEE</t>
  </si>
  <si>
    <t>61.600.839/0001-55</t>
  </si>
  <si>
    <t>RECRUTAMENTO E SELEÇÃO DE ESTUDANTES E ACOMPANHOAMENTO P/ PROGRAMA DE ESTÁGIO DA PREFEITURA DE RIO BRANCO</t>
  </si>
  <si>
    <t>INSTITUTO EUVALDO LODI</t>
  </si>
  <si>
    <t>02.373.341/0001-38</t>
  </si>
  <si>
    <t>042/2014</t>
  </si>
  <si>
    <t>17.489.291/0001-26</t>
  </si>
  <si>
    <t>ADESÃO SRP</t>
  </si>
  <si>
    <t>07.941.947/0001-46</t>
  </si>
  <si>
    <t>PREGÃO PRESENCIAL</t>
  </si>
  <si>
    <t>060/2012</t>
  </si>
  <si>
    <t>728/2012</t>
  </si>
  <si>
    <t>FORNECIMENTO DE ALIMENTAÇÃO RPEPARADA</t>
  </si>
  <si>
    <t>PREFETIRUA MUNICIPAL DE RIO BRANCO</t>
  </si>
  <si>
    <t>11.481</t>
  </si>
  <si>
    <t>31309/2014</t>
  </si>
  <si>
    <t>124/2013</t>
  </si>
  <si>
    <t>SERVIÇOS DE LOCAÇÃO DE EQUIPAMENTOS DE INFORMÁTICA (ESTAÇÃO DE TRABALHO TIPO ALL IN ONE COM NOBREAK)</t>
  </si>
  <si>
    <t>043/2014</t>
  </si>
  <si>
    <t>R. S.FREITAS JUCÁ - ME</t>
  </si>
  <si>
    <t>07.190.927/0001-80</t>
  </si>
  <si>
    <t>SECRETARIA MUNICIPAL DE EDUCAÇÃO</t>
  </si>
  <si>
    <t>J. A. DA SILVA WLATER</t>
  </si>
  <si>
    <t>LOCAÇÃO DE VEÍCULOS UTILITÁRIOS/PASSEIO P/ ATENDER A SEMAM</t>
  </si>
  <si>
    <t>13.286.271/0001-51</t>
  </si>
  <si>
    <t>002/2015</t>
  </si>
  <si>
    <t>001/2015</t>
  </si>
  <si>
    <t>856/2014</t>
  </si>
  <si>
    <t>001 GMG/2014</t>
  </si>
  <si>
    <t>GABINETE MILITAR DO GOVERNADOR</t>
  </si>
  <si>
    <t>8750/2015</t>
  </si>
  <si>
    <t>D. S . MAIA LIMA</t>
  </si>
  <si>
    <t>23301/2015</t>
  </si>
  <si>
    <t>130/2014</t>
  </si>
  <si>
    <t>SERVIÇOS MECÂNICOS DE MANUTENÇÃO CORRETIVA E PREVENTIVA DE VEÍCULOS</t>
  </si>
  <si>
    <t>MAQPEÇAS IMPL.AGRÍCOLAS IMP. E EXP. LTDA.</t>
  </si>
  <si>
    <t>01.013.559/0001-60</t>
  </si>
  <si>
    <t>11.600</t>
  </si>
  <si>
    <t>32238/2015</t>
  </si>
  <si>
    <t>015/2015</t>
  </si>
  <si>
    <t>CONTRATAÇÃO DE SERVIÇOS GRÁFICOS E PUBLICITÁRIOS</t>
  </si>
  <si>
    <t>07/07/2016.</t>
  </si>
  <si>
    <t>11.593</t>
  </si>
  <si>
    <t>MINISTÉRIO PÚBLICO DO ESTADO DO ACRE</t>
  </si>
  <si>
    <t>30679/2015</t>
  </si>
  <si>
    <t>62/2014</t>
  </si>
  <si>
    <t>PRESTAÇÃO DE SERVIÇOS DE MONITORAMENTO ELETRÔNICO P/ FINS DE SEGURANÇA APTRIMONIAL</t>
  </si>
  <si>
    <t>ESTAÇÃO VIP SEGURANÇA PRIVADA</t>
  </si>
  <si>
    <t>09.228.233/0001-10</t>
  </si>
  <si>
    <t>007/2015</t>
  </si>
  <si>
    <t>98/2014</t>
  </si>
  <si>
    <t>TRIBUNAL REGIONAL ELEITORAL - ACRE</t>
  </si>
  <si>
    <t>34800/2015</t>
  </si>
  <si>
    <t>137 - DE/TCE</t>
  </si>
  <si>
    <t>20/10/215</t>
  </si>
  <si>
    <t>PREGÃO ELETRONICO - TRE.</t>
  </si>
  <si>
    <t>36637/2015</t>
  </si>
  <si>
    <t>262/2015</t>
  </si>
  <si>
    <t>AQUISIÇÃO DE MATERIAIS DE EXPEDIENTE</t>
  </si>
  <si>
    <t>A. COELHO DOS SANTOS - EIRELI - ME</t>
  </si>
  <si>
    <t>10.774.167/0001-08</t>
  </si>
  <si>
    <t>3.3.90.30.00</t>
  </si>
  <si>
    <t>23/2015</t>
  </si>
  <si>
    <t>POLÍCIA MILITAR DO ACRE</t>
  </si>
  <si>
    <t>11.599</t>
  </si>
  <si>
    <t>11.509</t>
  </si>
  <si>
    <t>11..248</t>
  </si>
  <si>
    <t>SUP. DE TRANSPORTES E TRANSITO DE RIO BRANCO - RBTRANS</t>
  </si>
  <si>
    <t>OFM-Nº 001</t>
  </si>
  <si>
    <t>OFMS-DIVERSAS</t>
  </si>
  <si>
    <t>DE-TRE-AC.</t>
  </si>
  <si>
    <t>145-DE/TCE</t>
  </si>
  <si>
    <t>11.485</t>
  </si>
  <si>
    <t xml:space="preserve"> Executado no Exercício 2015</t>
  </si>
  <si>
    <t>COOPSSAC - COOP. DOS PROF. DE SERV. SOCIAL</t>
  </si>
  <si>
    <t>EDILSON MARQUES DA SILVA MIRANDA - MEI</t>
  </si>
  <si>
    <t>F. ALMEIDA DA SILVA - ME</t>
  </si>
  <si>
    <t>F. B. AMORIM JUNIOR - ME</t>
  </si>
  <si>
    <t>FLORESTA EMPREENDIMENTOS LTDA</t>
  </si>
  <si>
    <t>GRUPO E - IMPORT. E EXPORTAÇÃO</t>
  </si>
  <si>
    <t>TECSERV - TERCEIRIZAÇÃO COMÉRCIO E SERVIÇOS</t>
  </si>
  <si>
    <t>PRESTAÇÃO DE CONTAS MENSAL - EXERCÍCIO 2016</t>
  </si>
  <si>
    <t>6468/2016</t>
  </si>
  <si>
    <t>084/2015</t>
  </si>
  <si>
    <t>PRESTAÇÃO DE SERVIÇOS DE APOIO ADMINISTRATIVO</t>
  </si>
  <si>
    <t>PREGÃO 084/2016</t>
  </si>
  <si>
    <t>019/2016</t>
  </si>
  <si>
    <t>14.840.259/0001-55</t>
  </si>
  <si>
    <t>11/2015</t>
  </si>
  <si>
    <t>11.704</t>
  </si>
  <si>
    <t>SEC.MUN.DE ESPORTES E LAZER</t>
  </si>
  <si>
    <t>28784/2015</t>
  </si>
  <si>
    <t>DISPENSA DE LICITAÇÃO                  (inciso X, Art. 24. Lei 8666/93)</t>
  </si>
  <si>
    <t>LOCAÇÃO DE IMÓVEL DESTINADO ÀS INSTALAÇÕES DO 1º E 2º CONSELHOS TUTEALRES - Av. Getúlio Vargas, nº 1050 - Bosque</t>
  </si>
  <si>
    <t>DISPENSA DE LICITAÇÃO</t>
  </si>
  <si>
    <t>013/2015</t>
  </si>
  <si>
    <t>JOSE CLEONILSON BRAGA LEITE - MCM MENDONÇA</t>
  </si>
  <si>
    <t>07.626.075/0001-21</t>
  </si>
  <si>
    <t>245/2015</t>
  </si>
  <si>
    <t>TP 20/2015</t>
  </si>
  <si>
    <t>TOMADA DE PREÇO</t>
  </si>
  <si>
    <t>TECNICA E PREÇO</t>
  </si>
  <si>
    <t>CONTRATAÇÃO DE CONSULTORIA PARA REALIZAÇÃO DE PESQUISA E DIAGNÓSTICO ACERCA DO RACISMO INSTITUCIONAL NO MUNICIPIO DE RIO BRANCO</t>
  </si>
  <si>
    <t>13.655.968/0001-06</t>
  </si>
  <si>
    <t>CONV</t>
  </si>
  <si>
    <t>247/2015</t>
  </si>
  <si>
    <t>TP 22/2015</t>
  </si>
  <si>
    <t>CONTRATAÇÃO DE SERVIÇOS DE TERCEIROS PESSOA JURÍDICA PARA REALIZAÇÃO DE OFICINAS P/ 347 GESTORES, SERVIDORES E CONSELHEIROS PARA O ENFRENTAMENTO AO RACISMO INSTITUCIONAL</t>
  </si>
  <si>
    <t>17/2016</t>
  </si>
  <si>
    <t>15/2016</t>
  </si>
  <si>
    <t>20.5216.113/0001-51</t>
  </si>
  <si>
    <t>041/2016</t>
  </si>
  <si>
    <t>080/2016</t>
  </si>
  <si>
    <t>PREGÃO SRP</t>
  </si>
  <si>
    <t>PRESTAÇÃO DE SERVIÇOS GRÁFICOS</t>
  </si>
  <si>
    <t>18/2016</t>
  </si>
  <si>
    <t>03.802.085/0001-10</t>
  </si>
  <si>
    <t>251/2015</t>
  </si>
  <si>
    <t>93/2015</t>
  </si>
  <si>
    <t>04/2016</t>
  </si>
  <si>
    <t>06;886.449/0001-95</t>
  </si>
  <si>
    <t>271/2015</t>
  </si>
  <si>
    <t>105/2015</t>
  </si>
  <si>
    <t>PRESTAÇÃO DE SERVIÇOS DE FOTOGRAFIA E VÍDEO</t>
  </si>
  <si>
    <t>W.X D'AVILA LUCENA</t>
  </si>
  <si>
    <t>07.725.577/0001-00</t>
  </si>
  <si>
    <t>268/2015</t>
  </si>
  <si>
    <t>097/2015</t>
  </si>
  <si>
    <t>PRESTAÇÃO DE SERVIÇOS PARA FORNECIMENTO DE ALIMENTAÇÃO</t>
  </si>
  <si>
    <t>10/2016</t>
  </si>
  <si>
    <t>270/2015</t>
  </si>
  <si>
    <t>110/2015</t>
  </si>
  <si>
    <t>AQUISIÇÃO DE MATERIAL DE CONSUMO</t>
  </si>
  <si>
    <t>05/2016</t>
  </si>
  <si>
    <t>S &amp; S COMÉRCIO E REPRESENTAÇÃO DE TINTAS</t>
  </si>
  <si>
    <t>07.338.922/0001-52</t>
  </si>
  <si>
    <t>269//2015</t>
  </si>
  <si>
    <t>103/2015</t>
  </si>
  <si>
    <t>13/2016</t>
  </si>
  <si>
    <t>06/2016</t>
  </si>
  <si>
    <t>07/2016</t>
  </si>
  <si>
    <t>08/2016</t>
  </si>
  <si>
    <t>J. S. CORDEIRO</t>
  </si>
  <si>
    <t>18.255.882/0001-00</t>
  </si>
  <si>
    <t>G. CUNHA DE OLIVEIRA</t>
  </si>
  <si>
    <t>18.739.325/0001-56</t>
  </si>
  <si>
    <t>CALURINO FERRA MIRANDA</t>
  </si>
  <si>
    <t>14.413.439/0001-50</t>
  </si>
  <si>
    <t>11/2016</t>
  </si>
  <si>
    <t>12/2016</t>
  </si>
  <si>
    <t>J. S. DOS REIS - ME</t>
  </si>
  <si>
    <t>11.975.764/0001-19</t>
  </si>
  <si>
    <t>02/2016</t>
  </si>
  <si>
    <t>17.410.071/0001-65</t>
  </si>
  <si>
    <t>03/2016</t>
  </si>
  <si>
    <t>MULT GRAF IND. GRPÁFICA, EDIT. E COM. LTDA</t>
  </si>
  <si>
    <t>10.176.343/0001-65</t>
  </si>
  <si>
    <t>06.886.449/0001-95</t>
  </si>
  <si>
    <t>14/2016</t>
  </si>
  <si>
    <t>01/2016</t>
  </si>
  <si>
    <t xml:space="preserve"> </t>
  </si>
  <si>
    <t>09/2016</t>
  </si>
  <si>
    <t>16/2016</t>
  </si>
  <si>
    <t>246/2015</t>
  </si>
  <si>
    <t>TP 21/2015</t>
  </si>
  <si>
    <t>CONTRATAÇÃO DE SERVIÇOS (PJ) PARA DESEVELVER APOIO TÉCNICO P/ O PROJETO DE ENFRENTAMENTO AO RACISMO</t>
  </si>
  <si>
    <t xml:space="preserve"> Executado no Exercício 2016</t>
  </si>
  <si>
    <r>
      <t xml:space="preserve">ORGÃO: 018 - </t>
    </r>
    <r>
      <rPr>
        <b/>
        <sz val="11"/>
        <rFont val="Arial"/>
        <family val="2"/>
      </rPr>
      <t>SECRETARIA MUNICIPAL DE DIREITOS HUMANOS E POLÍTICAS AFIRMATIVAS - SEDIHPA</t>
    </r>
  </si>
  <si>
    <r>
      <t xml:space="preserve">MÊS/ANO: </t>
    </r>
    <r>
      <rPr>
        <b/>
        <sz val="11"/>
        <rFont val="Arial"/>
        <family val="2"/>
      </rPr>
      <t>JANEIRO A AGOSTO/2016</t>
    </r>
  </si>
  <si>
    <r>
      <t xml:space="preserve">DATA DA ÚLTIMA ATUALIZAÇÃO: </t>
    </r>
    <r>
      <rPr>
        <b/>
        <sz val="11"/>
        <rFont val="Arial"/>
        <family val="2"/>
      </rPr>
      <t>01/09/2016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</si>
  <si>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JOSÉ HERIVELTO DE HOLANDA TRINDADE</t>
    </r>
  </si>
  <si>
    <r>
      <t>Nome do responsável pela elaboração:</t>
    </r>
    <r>
      <rPr>
        <b/>
        <sz val="11"/>
        <rFont val="Arial"/>
        <family val="2"/>
      </rPr>
      <t xml:space="preserve"> JOSÉ HERIVELTO DE HOLANDA TRINDADE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</si>
</sst>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8">
    <xf numFmtId="0" fontId="0" fillId="0" borderId="0" xfId="0"/>
    <xf numFmtId="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3" fontId="3" fillId="0" borderId="1" xfId="1" applyFont="1" applyFill="1" applyBorder="1" applyAlignment="1">
      <alignment horizontal="right" vertical="center" wrapText="1"/>
    </xf>
    <xf numFmtId="43" fontId="2" fillId="0" borderId="31" xfId="1" applyFont="1" applyFill="1" applyBorder="1" applyAlignment="1">
      <alignment horizontal="center" vertical="center" wrapText="1"/>
    </xf>
    <xf numFmtId="4" fontId="2" fillId="0" borderId="31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 wrapText="1"/>
    </xf>
    <xf numFmtId="3" fontId="2" fillId="0" borderId="31" xfId="0" applyNumberFormat="1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center" vertical="center" wrapText="1"/>
    </xf>
    <xf numFmtId="43" fontId="3" fillId="0" borderId="13" xfId="1" applyFont="1" applyFill="1" applyBorder="1" applyAlignment="1">
      <alignment horizontal="right" vertical="center" wrapText="1"/>
    </xf>
    <xf numFmtId="49" fontId="2" fillId="0" borderId="13" xfId="0" applyNumberFormat="1" applyFont="1" applyFill="1" applyBorder="1" applyAlignment="1">
      <alignment horizontal="right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right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center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3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14" fontId="2" fillId="0" borderId="25" xfId="0" applyNumberFormat="1" applyFont="1" applyFill="1" applyBorder="1" applyAlignment="1">
      <alignment vertical="center"/>
    </xf>
    <xf numFmtId="4" fontId="2" fillId="0" borderId="25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/>
    </xf>
    <xf numFmtId="14" fontId="2" fillId="0" borderId="25" xfId="0" applyNumberFormat="1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right" vertical="center" wrapText="1"/>
    </xf>
    <xf numFmtId="43" fontId="2" fillId="0" borderId="25" xfId="1" applyFont="1" applyFill="1" applyBorder="1" applyAlignment="1">
      <alignment horizontal="center" vertical="center" wrapText="1"/>
    </xf>
    <xf numFmtId="43" fontId="3" fillId="0" borderId="25" xfId="1" applyFont="1" applyFill="1" applyBorder="1" applyAlignment="1">
      <alignment horizontal="right" vertical="center" wrapText="1"/>
    </xf>
    <xf numFmtId="2" fontId="2" fillId="0" borderId="25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vertical="center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43" fontId="5" fillId="0" borderId="45" xfId="1" applyFont="1" applyFill="1" applyBorder="1" applyAlignment="1">
      <alignment vertical="center" wrapText="1"/>
    </xf>
    <xf numFmtId="0" fontId="5" fillId="0" borderId="45" xfId="0" applyFont="1" applyFill="1" applyBorder="1" applyAlignment="1">
      <alignment vertical="center" wrapText="1"/>
    </xf>
    <xf numFmtId="2" fontId="5" fillId="0" borderId="45" xfId="0" applyNumberFormat="1" applyFont="1" applyFill="1" applyBorder="1" applyAlignment="1">
      <alignment vertical="center" wrapText="1"/>
    </xf>
    <xf numFmtId="43" fontId="5" fillId="0" borderId="45" xfId="1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180975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257175</xdr:colOff>
      <xdr:row>0</xdr:row>
      <xdr:rowOff>28574</xdr:rowOff>
    </xdr:from>
    <xdr:to>
      <xdr:col>1</xdr:col>
      <xdr:colOff>800100</xdr:colOff>
      <xdr:row>2</xdr:row>
      <xdr:rowOff>209550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" y="28574"/>
          <a:ext cx="542925" cy="5429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4"/>
  <sheetViews>
    <sheetView tabSelected="1" workbookViewId="0">
      <selection activeCell="E21" sqref="E21"/>
    </sheetView>
  </sheetViews>
  <sheetFormatPr defaultRowHeight="12.75" x14ac:dyDescent="0.25"/>
  <cols>
    <col min="1" max="1" width="6.85546875" style="72" customWidth="1"/>
    <col min="2" max="2" width="15" style="72" customWidth="1"/>
    <col min="3" max="3" width="11.5703125" style="72" customWidth="1"/>
    <col min="4" max="4" width="32.5703125" style="72" customWidth="1"/>
    <col min="5" max="5" width="13.7109375" style="72" customWidth="1"/>
    <col min="6" max="6" width="55.7109375" style="117" customWidth="1"/>
    <col min="7" max="7" width="18.140625" style="72" customWidth="1"/>
    <col min="8" max="8" width="12.7109375" style="72" customWidth="1"/>
    <col min="9" max="9" width="50.140625" style="117" customWidth="1"/>
    <col min="10" max="10" width="21.5703125" style="72" customWidth="1"/>
    <col min="11" max="11" width="10.5703125" style="72" customWidth="1"/>
    <col min="12" max="12" width="14.28515625" style="72" bestFit="1" customWidth="1"/>
    <col min="13" max="13" width="10.5703125" style="72" customWidth="1"/>
    <col min="14" max="14" width="11.5703125" style="72" customWidth="1"/>
    <col min="15" max="16" width="10.5703125" style="72" customWidth="1"/>
    <col min="17" max="17" width="12" style="72" customWidth="1"/>
    <col min="18" max="18" width="10.5703125" style="72" customWidth="1"/>
    <col min="19" max="19" width="10" style="72" bestFit="1" customWidth="1"/>
    <col min="20" max="20" width="13" style="72" customWidth="1"/>
    <col min="21" max="22" width="10.5703125" style="72" customWidth="1"/>
    <col min="23" max="23" width="14.7109375" style="72" customWidth="1"/>
    <col min="24" max="24" width="42.42578125" style="72" customWidth="1"/>
    <col min="25" max="25" width="13.7109375" style="72" customWidth="1"/>
    <col min="26" max="30" width="10.5703125" style="72" customWidth="1"/>
    <col min="31" max="31" width="21" style="72" customWidth="1"/>
    <col min="32" max="32" width="18.7109375" style="72" customWidth="1"/>
    <col min="33" max="35" width="16.140625" style="72" customWidth="1"/>
    <col min="36" max="36" width="20.85546875" style="72" customWidth="1"/>
    <col min="37" max="37" width="11.5703125" style="72" customWidth="1"/>
    <col min="38" max="38" width="13.85546875" style="72" customWidth="1"/>
    <col min="39" max="39" width="33.140625" style="72" customWidth="1"/>
    <col min="40" max="40" width="13.140625" style="72" customWidth="1"/>
    <col min="41" max="41" width="14.5703125" style="72" customWidth="1"/>
    <col min="42" max="42" width="14.42578125" style="72" customWidth="1"/>
    <col min="43" max="43" width="13.85546875" style="72" customWidth="1"/>
    <col min="44" max="44" width="13.7109375" style="72" customWidth="1"/>
    <col min="45" max="45" width="13.28515625" style="72" customWidth="1"/>
    <col min="46" max="46" width="12.28515625" style="72" customWidth="1"/>
    <col min="47" max="54" width="9.140625" style="72"/>
    <col min="55" max="55" width="10.140625" style="72" customWidth="1"/>
    <col min="56" max="57" width="9.140625" style="72"/>
    <col min="58" max="58" width="55.28515625" style="72" customWidth="1"/>
    <col min="59" max="16384" width="9.140625" style="72"/>
  </cols>
  <sheetData>
    <row r="1" spans="1:58" s="53" customFormat="1" ht="14.2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2"/>
      <c r="AL1" s="52"/>
      <c r="AM1" s="52"/>
      <c r="AN1" s="52"/>
      <c r="AO1" s="52"/>
      <c r="AP1" s="52"/>
      <c r="AQ1" s="52"/>
      <c r="AR1" s="52"/>
      <c r="AS1" s="52"/>
      <c r="AT1" s="52"/>
    </row>
    <row r="2" spans="1:58" s="53" customFormat="1" ht="14.2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2"/>
      <c r="AL2" s="52"/>
      <c r="AM2" s="52"/>
      <c r="AN2" s="52"/>
      <c r="AO2" s="52"/>
      <c r="AP2" s="52"/>
      <c r="AQ2" s="52"/>
      <c r="AR2" s="52"/>
      <c r="AS2" s="52"/>
      <c r="AT2" s="52"/>
    </row>
    <row r="3" spans="1:58" s="53" customFormat="1" ht="18.7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1:58" s="54" customFormat="1" ht="15" x14ac:dyDescent="0.25">
      <c r="A4" s="54" t="s">
        <v>54</v>
      </c>
      <c r="F4" s="57"/>
      <c r="I4" s="57"/>
    </row>
    <row r="5" spans="1:58" s="53" customFormat="1" ht="14.25" x14ac:dyDescent="0.25">
      <c r="F5" s="52"/>
      <c r="I5" s="52"/>
    </row>
    <row r="6" spans="1:58" s="53" customFormat="1" ht="15" x14ac:dyDescent="0.25">
      <c r="A6" s="55" t="s">
        <v>229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</row>
    <row r="7" spans="1:58" s="53" customFormat="1" ht="14.25" x14ac:dyDescent="0.25">
      <c r="A7" s="51" t="s">
        <v>119</v>
      </c>
      <c r="B7" s="51"/>
      <c r="C7" s="51"/>
      <c r="D7" s="51"/>
      <c r="E7" s="51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</row>
    <row r="8" spans="1:58" s="53" customFormat="1" ht="14.25" x14ac:dyDescent="0.25">
      <c r="A8" s="51" t="s">
        <v>96</v>
      </c>
      <c r="B8" s="51"/>
      <c r="C8" s="51"/>
      <c r="D8" s="51"/>
      <c r="E8" s="51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</row>
    <row r="9" spans="1:58" s="53" customFormat="1" ht="14.25" x14ac:dyDescent="0.2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</row>
    <row r="10" spans="1:58" s="54" customFormat="1" ht="15" x14ac:dyDescent="0.25">
      <c r="A10" s="57" t="s">
        <v>161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</row>
    <row r="11" spans="1:58" s="53" customFormat="1" ht="15" x14ac:dyDescent="0.25">
      <c r="A11" s="51" t="s">
        <v>315</v>
      </c>
      <c r="B11" s="51"/>
      <c r="C11" s="51"/>
      <c r="D11" s="51"/>
      <c r="E11" s="51"/>
      <c r="F11" s="51"/>
      <c r="G11" s="56"/>
      <c r="H11" s="56"/>
      <c r="I11" s="52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</row>
    <row r="12" spans="1:58" s="53" customFormat="1" ht="15" x14ac:dyDescent="0.25">
      <c r="A12" s="51" t="s">
        <v>316</v>
      </c>
      <c r="B12" s="51"/>
      <c r="C12" s="51"/>
      <c r="D12" s="51"/>
      <c r="F12" s="52"/>
      <c r="I12" s="52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</row>
    <row r="13" spans="1:58" s="53" customFormat="1" ht="15" x14ac:dyDescent="0.25">
      <c r="A13" s="51" t="s">
        <v>317</v>
      </c>
      <c r="B13" s="51"/>
      <c r="C13" s="51"/>
      <c r="D13" s="51"/>
      <c r="F13" s="52"/>
      <c r="I13" s="52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</row>
    <row r="14" spans="1:58" s="53" customFormat="1" ht="14.25" x14ac:dyDescent="0.25">
      <c r="F14" s="52"/>
      <c r="I14" s="52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</row>
    <row r="15" spans="1:58" s="60" customFormat="1" ht="15.75" customHeight="1" thickBot="1" x14ac:dyDescent="0.3">
      <c r="A15" s="59" t="s">
        <v>88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</row>
    <row r="16" spans="1:58" ht="15.75" customHeight="1" x14ac:dyDescent="0.25">
      <c r="A16" s="61" t="s">
        <v>58</v>
      </c>
      <c r="B16" s="62" t="s">
        <v>25</v>
      </c>
      <c r="C16" s="63"/>
      <c r="D16" s="63"/>
      <c r="E16" s="63"/>
      <c r="F16" s="63"/>
      <c r="G16" s="64"/>
      <c r="H16" s="65" t="s">
        <v>89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7" t="s">
        <v>98</v>
      </c>
      <c r="AL16" s="68"/>
      <c r="AM16" s="68"/>
      <c r="AN16" s="69"/>
      <c r="AO16" s="65" t="s">
        <v>118</v>
      </c>
      <c r="AP16" s="66"/>
      <c r="AQ16" s="66"/>
      <c r="AR16" s="66"/>
      <c r="AS16" s="66"/>
      <c r="AT16" s="70"/>
      <c r="AU16" s="71" t="s">
        <v>90</v>
      </c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9"/>
    </row>
    <row r="17" spans="1:58" ht="15.75" customHeight="1" x14ac:dyDescent="0.25">
      <c r="A17" s="73"/>
      <c r="B17" s="74"/>
      <c r="C17" s="75"/>
      <c r="D17" s="75"/>
      <c r="E17" s="75"/>
      <c r="F17" s="75"/>
      <c r="G17" s="76"/>
      <c r="H17" s="77" t="s">
        <v>55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9"/>
      <c r="U17" s="80" t="s">
        <v>56</v>
      </c>
      <c r="V17" s="78"/>
      <c r="W17" s="78"/>
      <c r="X17" s="78"/>
      <c r="Y17" s="78"/>
      <c r="Z17" s="78"/>
      <c r="AA17" s="78"/>
      <c r="AB17" s="78"/>
      <c r="AC17" s="78"/>
      <c r="AD17" s="79"/>
      <c r="AE17" s="80" t="s">
        <v>57</v>
      </c>
      <c r="AF17" s="78"/>
      <c r="AG17" s="78"/>
      <c r="AH17" s="78"/>
      <c r="AI17" s="78"/>
      <c r="AJ17" s="78"/>
      <c r="AK17" s="81" t="s">
        <v>100</v>
      </c>
      <c r="AL17" s="82" t="s">
        <v>101</v>
      </c>
      <c r="AM17" s="82" t="s">
        <v>99</v>
      </c>
      <c r="AN17" s="83" t="s">
        <v>102</v>
      </c>
      <c r="AO17" s="84" t="s">
        <v>107</v>
      </c>
      <c r="AP17" s="85" t="s">
        <v>108</v>
      </c>
      <c r="AQ17" s="85" t="s">
        <v>109</v>
      </c>
      <c r="AR17" s="85" t="s">
        <v>111</v>
      </c>
      <c r="AS17" s="85" t="s">
        <v>110</v>
      </c>
      <c r="AT17" s="86" t="s">
        <v>111</v>
      </c>
      <c r="AU17" s="79" t="s">
        <v>1</v>
      </c>
      <c r="AV17" s="82" t="s">
        <v>64</v>
      </c>
      <c r="AW17" s="87" t="s">
        <v>68</v>
      </c>
      <c r="AX17" s="87"/>
      <c r="AY17" s="87"/>
      <c r="AZ17" s="87" t="s">
        <v>71</v>
      </c>
      <c r="BA17" s="87"/>
      <c r="BB17" s="82" t="s">
        <v>72</v>
      </c>
      <c r="BC17" s="82" t="s">
        <v>87</v>
      </c>
      <c r="BD17" s="87" t="s">
        <v>75</v>
      </c>
      <c r="BE17" s="87"/>
      <c r="BF17" s="88"/>
    </row>
    <row r="18" spans="1:58" ht="51" x14ac:dyDescent="0.25">
      <c r="A18" s="73"/>
      <c r="B18" s="89" t="s">
        <v>7</v>
      </c>
      <c r="C18" s="90" t="s">
        <v>8</v>
      </c>
      <c r="D18" s="90" t="s">
        <v>0</v>
      </c>
      <c r="E18" s="90" t="s">
        <v>1</v>
      </c>
      <c r="F18" s="90" t="s">
        <v>2</v>
      </c>
      <c r="G18" s="91" t="s">
        <v>9</v>
      </c>
      <c r="H18" s="92" t="s">
        <v>10</v>
      </c>
      <c r="I18" s="90" t="s">
        <v>3</v>
      </c>
      <c r="J18" s="90" t="s">
        <v>22</v>
      </c>
      <c r="K18" s="90" t="s">
        <v>11</v>
      </c>
      <c r="L18" s="90" t="s">
        <v>52</v>
      </c>
      <c r="M18" s="90" t="s">
        <v>16</v>
      </c>
      <c r="N18" s="90" t="s">
        <v>15</v>
      </c>
      <c r="O18" s="90" t="s">
        <v>14</v>
      </c>
      <c r="P18" s="90" t="s">
        <v>4</v>
      </c>
      <c r="Q18" s="90" t="s">
        <v>97</v>
      </c>
      <c r="R18" s="90" t="s">
        <v>59</v>
      </c>
      <c r="S18" s="90" t="s">
        <v>60</v>
      </c>
      <c r="T18" s="90" t="s">
        <v>5</v>
      </c>
      <c r="U18" s="90" t="s">
        <v>12</v>
      </c>
      <c r="V18" s="90" t="s">
        <v>11</v>
      </c>
      <c r="W18" s="90" t="s">
        <v>16</v>
      </c>
      <c r="X18" s="90" t="s">
        <v>13</v>
      </c>
      <c r="Y18" s="90" t="s">
        <v>15</v>
      </c>
      <c r="Z18" s="90" t="s">
        <v>14</v>
      </c>
      <c r="AA18" s="90" t="s">
        <v>17</v>
      </c>
      <c r="AB18" s="90" t="s">
        <v>18</v>
      </c>
      <c r="AC18" s="90" t="s">
        <v>19</v>
      </c>
      <c r="AD18" s="90" t="s">
        <v>20</v>
      </c>
      <c r="AE18" s="90" t="s">
        <v>26</v>
      </c>
      <c r="AF18" s="90" t="s">
        <v>23</v>
      </c>
      <c r="AG18" s="90" t="s">
        <v>21</v>
      </c>
      <c r="AH18" s="90" t="s">
        <v>221</v>
      </c>
      <c r="AI18" s="90" t="s">
        <v>314</v>
      </c>
      <c r="AJ18" s="93" t="s">
        <v>24</v>
      </c>
      <c r="AK18" s="81"/>
      <c r="AL18" s="82"/>
      <c r="AM18" s="82"/>
      <c r="AN18" s="83"/>
      <c r="AO18" s="94"/>
      <c r="AP18" s="95"/>
      <c r="AQ18" s="95"/>
      <c r="AR18" s="95"/>
      <c r="AS18" s="95"/>
      <c r="AT18" s="96"/>
      <c r="AU18" s="79"/>
      <c r="AV18" s="82"/>
      <c r="AW18" s="97" t="s">
        <v>65</v>
      </c>
      <c r="AX18" s="97" t="s">
        <v>66</v>
      </c>
      <c r="AY18" s="97" t="s">
        <v>67</v>
      </c>
      <c r="AZ18" s="97" t="s">
        <v>69</v>
      </c>
      <c r="BA18" s="90" t="s">
        <v>70</v>
      </c>
      <c r="BB18" s="82"/>
      <c r="BC18" s="82"/>
      <c r="BD18" s="97" t="s">
        <v>65</v>
      </c>
      <c r="BE18" s="97" t="s">
        <v>74</v>
      </c>
      <c r="BF18" s="98" t="s">
        <v>73</v>
      </c>
    </row>
    <row r="19" spans="1:58" ht="13.5" thickBot="1" x14ac:dyDescent="0.3">
      <c r="A19" s="99"/>
      <c r="B19" s="100" t="s">
        <v>27</v>
      </c>
      <c r="C19" s="101" t="s">
        <v>28</v>
      </c>
      <c r="D19" s="102" t="s">
        <v>51</v>
      </c>
      <c r="E19" s="101" t="s">
        <v>29</v>
      </c>
      <c r="F19" s="101" t="s">
        <v>30</v>
      </c>
      <c r="G19" s="103" t="s">
        <v>31</v>
      </c>
      <c r="H19" s="104" t="s">
        <v>32</v>
      </c>
      <c r="I19" s="101" t="s">
        <v>33</v>
      </c>
      <c r="J19" s="101" t="s">
        <v>34</v>
      </c>
      <c r="K19" s="101" t="s">
        <v>35</v>
      </c>
      <c r="L19" s="105" t="s">
        <v>36</v>
      </c>
      <c r="M19" s="101" t="s">
        <v>37</v>
      </c>
      <c r="N19" s="101" t="s">
        <v>38</v>
      </c>
      <c r="O19" s="101" t="s">
        <v>39</v>
      </c>
      <c r="P19" s="101" t="s">
        <v>40</v>
      </c>
      <c r="Q19" s="101" t="s">
        <v>41</v>
      </c>
      <c r="R19" s="101" t="s">
        <v>42</v>
      </c>
      <c r="S19" s="101" t="s">
        <v>53</v>
      </c>
      <c r="T19" s="101" t="s">
        <v>43</v>
      </c>
      <c r="U19" s="101" t="s">
        <v>61</v>
      </c>
      <c r="V19" s="101" t="s">
        <v>44</v>
      </c>
      <c r="W19" s="101" t="s">
        <v>45</v>
      </c>
      <c r="X19" s="101" t="s">
        <v>46</v>
      </c>
      <c r="Y19" s="101" t="s">
        <v>47</v>
      </c>
      <c r="Z19" s="101" t="s">
        <v>48</v>
      </c>
      <c r="AA19" s="101" t="s">
        <v>49</v>
      </c>
      <c r="AB19" s="101" t="s">
        <v>62</v>
      </c>
      <c r="AC19" s="101" t="s">
        <v>50</v>
      </c>
      <c r="AD19" s="101" t="s">
        <v>91</v>
      </c>
      <c r="AE19" s="101" t="s">
        <v>94</v>
      </c>
      <c r="AF19" s="101" t="s">
        <v>63</v>
      </c>
      <c r="AG19" s="106" t="s">
        <v>92</v>
      </c>
      <c r="AH19" s="101"/>
      <c r="AI19" s="107"/>
      <c r="AJ19" s="107" t="s">
        <v>95</v>
      </c>
      <c r="AK19" s="100" t="s">
        <v>76</v>
      </c>
      <c r="AL19" s="108" t="s">
        <v>77</v>
      </c>
      <c r="AM19" s="108" t="s">
        <v>78</v>
      </c>
      <c r="AN19" s="109" t="s">
        <v>79</v>
      </c>
      <c r="AO19" s="110" t="s">
        <v>80</v>
      </c>
      <c r="AP19" s="111" t="s">
        <v>81</v>
      </c>
      <c r="AQ19" s="111" t="s">
        <v>82</v>
      </c>
      <c r="AR19" s="111" t="s">
        <v>83</v>
      </c>
      <c r="AS19" s="111" t="s">
        <v>84</v>
      </c>
      <c r="AT19" s="112" t="s">
        <v>85</v>
      </c>
      <c r="AU19" s="113" t="s">
        <v>86</v>
      </c>
      <c r="AV19" s="111" t="s">
        <v>93</v>
      </c>
      <c r="AW19" s="111" t="s">
        <v>103</v>
      </c>
      <c r="AX19" s="111" t="s">
        <v>104</v>
      </c>
      <c r="AY19" s="112" t="s">
        <v>105</v>
      </c>
      <c r="AZ19" s="112" t="s">
        <v>112</v>
      </c>
      <c r="BA19" s="112" t="s">
        <v>106</v>
      </c>
      <c r="BB19" s="111" t="s">
        <v>113</v>
      </c>
      <c r="BC19" s="111" t="s">
        <v>114</v>
      </c>
      <c r="BD19" s="111" t="s">
        <v>115</v>
      </c>
      <c r="BE19" s="112" t="s">
        <v>116</v>
      </c>
      <c r="BF19" s="112" t="s">
        <v>117</v>
      </c>
    </row>
    <row r="20" spans="1:58" ht="25.5" x14ac:dyDescent="0.25">
      <c r="A20" s="39">
        <v>1</v>
      </c>
      <c r="B20" s="34" t="s">
        <v>142</v>
      </c>
      <c r="C20" s="17" t="s">
        <v>158</v>
      </c>
      <c r="D20" s="17" t="s">
        <v>121</v>
      </c>
      <c r="E20" s="17" t="s">
        <v>122</v>
      </c>
      <c r="F20" s="140" t="s">
        <v>120</v>
      </c>
      <c r="G20" s="18">
        <v>10888</v>
      </c>
      <c r="H20" s="25" t="s">
        <v>123</v>
      </c>
      <c r="I20" s="140" t="s">
        <v>124</v>
      </c>
      <c r="J20" s="17" t="s">
        <v>125</v>
      </c>
      <c r="K20" s="26">
        <v>41412</v>
      </c>
      <c r="L20" s="27">
        <v>10080</v>
      </c>
      <c r="M20" s="18">
        <v>11062</v>
      </c>
      <c r="N20" s="26">
        <v>41426</v>
      </c>
      <c r="O20" s="26">
        <v>41791</v>
      </c>
      <c r="P20" s="17" t="s">
        <v>144</v>
      </c>
      <c r="Q20" s="17" t="s">
        <v>126</v>
      </c>
      <c r="R20" s="17" t="s">
        <v>126</v>
      </c>
      <c r="S20" s="17" t="s">
        <v>126</v>
      </c>
      <c r="T20" s="17" t="s">
        <v>127</v>
      </c>
      <c r="U20" s="17">
        <v>2</v>
      </c>
      <c r="V20" s="26">
        <v>42154</v>
      </c>
      <c r="W20" s="25" t="s">
        <v>185</v>
      </c>
      <c r="X20" s="17" t="s">
        <v>128</v>
      </c>
      <c r="Y20" s="26">
        <v>42156</v>
      </c>
      <c r="Z20" s="26">
        <v>42522</v>
      </c>
      <c r="AA20" s="17">
        <v>0</v>
      </c>
      <c r="AB20" s="17">
        <v>0</v>
      </c>
      <c r="AC20" s="17">
        <v>0</v>
      </c>
      <c r="AD20" s="17">
        <v>0</v>
      </c>
      <c r="AE20" s="28">
        <f>L20-AD20+AC20</f>
        <v>10080</v>
      </c>
      <c r="AF20" s="29">
        <v>1764</v>
      </c>
      <c r="AG20" s="29">
        <v>6048</v>
      </c>
      <c r="AH20" s="29">
        <v>5024</v>
      </c>
      <c r="AI20" s="29">
        <f>7560</f>
        <v>7560</v>
      </c>
      <c r="AJ20" s="30">
        <f>SUM(AF20:AI20)</f>
        <v>20396</v>
      </c>
      <c r="AK20" s="31" t="s">
        <v>129</v>
      </c>
      <c r="AL20" s="25" t="s">
        <v>130</v>
      </c>
      <c r="AM20" s="32" t="s">
        <v>131</v>
      </c>
      <c r="AN20" s="25" t="s">
        <v>130</v>
      </c>
      <c r="AO20" s="33"/>
      <c r="AP20" s="33"/>
      <c r="AQ20" s="33"/>
      <c r="AR20" s="33"/>
      <c r="AS20" s="33"/>
      <c r="AT20" s="33"/>
      <c r="AU20" s="17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</row>
    <row r="21" spans="1:58" ht="38.25" x14ac:dyDescent="0.25">
      <c r="A21" s="41">
        <v>2</v>
      </c>
      <c r="B21" s="35" t="s">
        <v>132</v>
      </c>
      <c r="C21" s="3" t="s">
        <v>159</v>
      </c>
      <c r="D21" s="3" t="s">
        <v>121</v>
      </c>
      <c r="E21" s="3" t="s">
        <v>122</v>
      </c>
      <c r="F21" s="141" t="s">
        <v>135</v>
      </c>
      <c r="G21" s="4">
        <v>10935</v>
      </c>
      <c r="H21" s="2" t="s">
        <v>133</v>
      </c>
      <c r="I21" s="141" t="s">
        <v>134</v>
      </c>
      <c r="J21" s="3" t="s">
        <v>136</v>
      </c>
      <c r="K21" s="5">
        <v>41486</v>
      </c>
      <c r="L21" s="1">
        <v>69624.72</v>
      </c>
      <c r="M21" s="4">
        <v>11110</v>
      </c>
      <c r="N21" s="5">
        <v>41487</v>
      </c>
      <c r="O21" s="5">
        <v>41852</v>
      </c>
      <c r="P21" s="3" t="s">
        <v>144</v>
      </c>
      <c r="Q21" s="3" t="s">
        <v>126</v>
      </c>
      <c r="R21" s="3" t="s">
        <v>126</v>
      </c>
      <c r="S21" s="3" t="s">
        <v>126</v>
      </c>
      <c r="T21" s="3" t="s">
        <v>127</v>
      </c>
      <c r="U21" s="3">
        <v>2</v>
      </c>
      <c r="V21" s="5">
        <v>42217</v>
      </c>
      <c r="W21" s="2" t="s">
        <v>137</v>
      </c>
      <c r="X21" s="3" t="s">
        <v>128</v>
      </c>
      <c r="Y21" s="5">
        <v>42217</v>
      </c>
      <c r="Z21" s="5">
        <v>42583</v>
      </c>
      <c r="AA21" s="3">
        <v>0</v>
      </c>
      <c r="AB21" s="3">
        <v>0</v>
      </c>
      <c r="AC21" s="3">
        <v>0</v>
      </c>
      <c r="AD21" s="3">
        <v>0</v>
      </c>
      <c r="AE21" s="10">
        <f>L21-AD21+AC21</f>
        <v>69624.72</v>
      </c>
      <c r="AF21" s="6">
        <f>18373.2+7839.22</f>
        <v>26212.420000000002</v>
      </c>
      <c r="AG21" s="6">
        <v>59954.62</v>
      </c>
      <c r="AH21" s="6">
        <v>63822.66</v>
      </c>
      <c r="AI21" s="6">
        <f>46416.48</f>
        <v>46416.480000000003</v>
      </c>
      <c r="AJ21" s="12">
        <f t="shared" ref="AJ21:AJ50" si="0">SUM(AF21:AI21)</f>
        <v>196406.18000000002</v>
      </c>
      <c r="AK21" s="9" t="s">
        <v>138</v>
      </c>
      <c r="AL21" s="2" t="s">
        <v>139</v>
      </c>
      <c r="AM21" s="7" t="s">
        <v>140</v>
      </c>
      <c r="AN21" s="2" t="s">
        <v>139</v>
      </c>
      <c r="AO21" s="11"/>
      <c r="AP21" s="11"/>
      <c r="AQ21" s="11"/>
      <c r="AR21" s="11"/>
      <c r="AS21" s="11"/>
      <c r="AT21" s="11"/>
      <c r="AU21" s="3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</row>
    <row r="22" spans="1:58" ht="38.25" x14ac:dyDescent="0.25">
      <c r="A22" s="41">
        <v>3</v>
      </c>
      <c r="B22" s="35" t="s">
        <v>145</v>
      </c>
      <c r="C22" s="3" t="s">
        <v>143</v>
      </c>
      <c r="D22" s="3" t="s">
        <v>146</v>
      </c>
      <c r="E22" s="3" t="s">
        <v>141</v>
      </c>
      <c r="F22" s="141" t="s">
        <v>150</v>
      </c>
      <c r="G22" s="4">
        <v>11284</v>
      </c>
      <c r="H22" s="2" t="s">
        <v>147</v>
      </c>
      <c r="I22" s="141" t="s">
        <v>148</v>
      </c>
      <c r="J22" s="3" t="s">
        <v>149</v>
      </c>
      <c r="K22" s="5">
        <v>41821</v>
      </c>
      <c r="L22" s="1">
        <v>19200</v>
      </c>
      <c r="M22" s="4">
        <v>11359</v>
      </c>
      <c r="N22" s="5">
        <v>41821</v>
      </c>
      <c r="O22" s="5">
        <v>42186</v>
      </c>
      <c r="P22" s="3" t="s">
        <v>144</v>
      </c>
      <c r="Q22" s="3" t="s">
        <v>126</v>
      </c>
      <c r="R22" s="3" t="s">
        <v>126</v>
      </c>
      <c r="S22" s="3" t="s">
        <v>126</v>
      </c>
      <c r="T22" s="3" t="s">
        <v>127</v>
      </c>
      <c r="U22" s="3">
        <v>1</v>
      </c>
      <c r="V22" s="5">
        <v>42186</v>
      </c>
      <c r="W22" s="5">
        <v>42552</v>
      </c>
      <c r="X22" s="3" t="s">
        <v>128</v>
      </c>
      <c r="Y22" s="5" t="s">
        <v>126</v>
      </c>
      <c r="Z22" s="5" t="s">
        <v>126</v>
      </c>
      <c r="AA22" s="3">
        <v>0</v>
      </c>
      <c r="AB22" s="3">
        <v>0</v>
      </c>
      <c r="AC22" s="3">
        <v>0</v>
      </c>
      <c r="AD22" s="3">
        <v>0</v>
      </c>
      <c r="AE22" s="10">
        <v>19200</v>
      </c>
      <c r="AF22" s="6">
        <v>0</v>
      </c>
      <c r="AG22" s="6">
        <v>6000</v>
      </c>
      <c r="AH22" s="6">
        <f>7640+1500+1620+1660</f>
        <v>12420</v>
      </c>
      <c r="AI22" s="6">
        <f>6680+4380</f>
        <v>11060</v>
      </c>
      <c r="AJ22" s="8">
        <f t="shared" si="0"/>
        <v>29480</v>
      </c>
      <c r="AK22" s="2" t="s">
        <v>126</v>
      </c>
      <c r="AL22" s="2" t="s">
        <v>126</v>
      </c>
      <c r="AM22" s="2" t="s">
        <v>126</v>
      </c>
      <c r="AN22" s="2" t="s">
        <v>126</v>
      </c>
      <c r="AO22" s="11"/>
      <c r="AP22" s="11"/>
      <c r="AQ22" s="11"/>
      <c r="AR22" s="11"/>
      <c r="AS22" s="11"/>
      <c r="AT22" s="11"/>
      <c r="AU22" s="3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</row>
    <row r="23" spans="1:58" ht="38.25" x14ac:dyDescent="0.25">
      <c r="A23" s="41">
        <v>4</v>
      </c>
      <c r="B23" s="35" t="s">
        <v>145</v>
      </c>
      <c r="C23" s="3" t="s">
        <v>143</v>
      </c>
      <c r="D23" s="3" t="s">
        <v>146</v>
      </c>
      <c r="E23" s="3" t="s">
        <v>141</v>
      </c>
      <c r="F23" s="141" t="s">
        <v>150</v>
      </c>
      <c r="G23" s="4">
        <v>11284</v>
      </c>
      <c r="H23" s="2" t="s">
        <v>153</v>
      </c>
      <c r="I23" s="141" t="s">
        <v>151</v>
      </c>
      <c r="J23" s="3" t="s">
        <v>152</v>
      </c>
      <c r="K23" s="5">
        <v>41821</v>
      </c>
      <c r="L23" s="1">
        <v>19200</v>
      </c>
      <c r="M23" s="4">
        <v>11359</v>
      </c>
      <c r="N23" s="5">
        <v>41821</v>
      </c>
      <c r="O23" s="5">
        <v>42186</v>
      </c>
      <c r="P23" s="3" t="s">
        <v>144</v>
      </c>
      <c r="Q23" s="3" t="s">
        <v>126</v>
      </c>
      <c r="R23" s="3" t="s">
        <v>126</v>
      </c>
      <c r="S23" s="3" t="s">
        <v>126</v>
      </c>
      <c r="T23" s="3" t="s">
        <v>127</v>
      </c>
      <c r="U23" s="3">
        <v>1</v>
      </c>
      <c r="V23" s="5">
        <v>42186</v>
      </c>
      <c r="W23" s="5">
        <v>42552</v>
      </c>
      <c r="X23" s="3" t="s">
        <v>128</v>
      </c>
      <c r="Y23" s="5" t="s">
        <v>126</v>
      </c>
      <c r="Z23" s="5" t="s">
        <v>126</v>
      </c>
      <c r="AA23" s="3">
        <v>0</v>
      </c>
      <c r="AB23" s="3">
        <v>0</v>
      </c>
      <c r="AC23" s="3">
        <v>0</v>
      </c>
      <c r="AD23" s="3">
        <v>0</v>
      </c>
      <c r="AE23" s="10">
        <v>19200</v>
      </c>
      <c r="AF23" s="6">
        <v>0</v>
      </c>
      <c r="AG23" s="6">
        <v>5600</v>
      </c>
      <c r="AH23" s="6">
        <v>15400</v>
      </c>
      <c r="AI23" s="6">
        <f>6580+7300</f>
        <v>13880</v>
      </c>
      <c r="AJ23" s="12">
        <f t="shared" si="0"/>
        <v>34880</v>
      </c>
      <c r="AK23" s="2" t="s">
        <v>126</v>
      </c>
      <c r="AL23" s="2" t="s">
        <v>126</v>
      </c>
      <c r="AM23" s="2" t="s">
        <v>126</v>
      </c>
      <c r="AN23" s="2" t="s">
        <v>126</v>
      </c>
      <c r="AO23" s="11"/>
      <c r="AP23" s="11"/>
      <c r="AQ23" s="11"/>
      <c r="AR23" s="11"/>
      <c r="AS23" s="11"/>
      <c r="AT23" s="11"/>
      <c r="AU23" s="3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</row>
    <row r="24" spans="1:58" ht="38.25" x14ac:dyDescent="0.25">
      <c r="A24" s="41">
        <v>5</v>
      </c>
      <c r="B24" s="35" t="s">
        <v>163</v>
      </c>
      <c r="C24" s="3" t="s">
        <v>164</v>
      </c>
      <c r="D24" s="3" t="s">
        <v>155</v>
      </c>
      <c r="E24" s="3" t="s">
        <v>141</v>
      </c>
      <c r="F24" s="141" t="s">
        <v>165</v>
      </c>
      <c r="G24" s="4">
        <v>11188</v>
      </c>
      <c r="H24" s="2" t="s">
        <v>166</v>
      </c>
      <c r="I24" s="141" t="s">
        <v>167</v>
      </c>
      <c r="J24" s="3" t="s">
        <v>168</v>
      </c>
      <c r="K24" s="5">
        <v>41852</v>
      </c>
      <c r="L24" s="1">
        <v>26120</v>
      </c>
      <c r="M24" s="4">
        <v>11386</v>
      </c>
      <c r="N24" s="5">
        <v>41852</v>
      </c>
      <c r="O24" s="5">
        <v>42216</v>
      </c>
      <c r="P24" s="3" t="s">
        <v>144</v>
      </c>
      <c r="Q24" s="3" t="s">
        <v>126</v>
      </c>
      <c r="R24" s="3" t="s">
        <v>126</v>
      </c>
      <c r="S24" s="3" t="s">
        <v>126</v>
      </c>
      <c r="T24" s="3" t="s">
        <v>127</v>
      </c>
      <c r="U24" s="3">
        <v>1</v>
      </c>
      <c r="V24" s="5">
        <v>42217</v>
      </c>
      <c r="W24" s="5">
        <v>42583</v>
      </c>
      <c r="X24" s="3" t="s">
        <v>128</v>
      </c>
      <c r="Y24" s="5" t="s">
        <v>126</v>
      </c>
      <c r="Z24" s="5" t="s">
        <v>126</v>
      </c>
      <c r="AA24" s="3">
        <v>0</v>
      </c>
      <c r="AB24" s="3">
        <v>0</v>
      </c>
      <c r="AC24" s="3">
        <v>0</v>
      </c>
      <c r="AD24" s="3">
        <v>0</v>
      </c>
      <c r="AE24" s="8">
        <v>26160</v>
      </c>
      <c r="AF24" s="6">
        <v>0</v>
      </c>
      <c r="AG24" s="6">
        <v>15151</v>
      </c>
      <c r="AH24" s="8">
        <v>16786</v>
      </c>
      <c r="AI24" s="8">
        <v>14606</v>
      </c>
      <c r="AJ24" s="12">
        <f t="shared" si="0"/>
        <v>46543</v>
      </c>
      <c r="AK24" s="9" t="s">
        <v>143</v>
      </c>
      <c r="AL24" s="2" t="s">
        <v>214</v>
      </c>
      <c r="AM24" s="7" t="s">
        <v>169</v>
      </c>
      <c r="AN24" s="2" t="s">
        <v>214</v>
      </c>
      <c r="AO24" s="11"/>
      <c r="AP24" s="11"/>
      <c r="AQ24" s="11"/>
      <c r="AR24" s="11"/>
      <c r="AS24" s="11"/>
      <c r="AT24" s="3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</row>
    <row r="25" spans="1:58" ht="25.5" x14ac:dyDescent="0.25">
      <c r="A25" s="41">
        <v>6</v>
      </c>
      <c r="B25" s="35" t="s">
        <v>178</v>
      </c>
      <c r="C25" s="3" t="s">
        <v>175</v>
      </c>
      <c r="D25" s="3" t="s">
        <v>157</v>
      </c>
      <c r="E25" s="3" t="s">
        <v>141</v>
      </c>
      <c r="F25" s="141" t="s">
        <v>171</v>
      </c>
      <c r="G25" s="2" t="s">
        <v>220</v>
      </c>
      <c r="H25" s="2" t="s">
        <v>173</v>
      </c>
      <c r="I25" s="141" t="s">
        <v>179</v>
      </c>
      <c r="J25" s="3" t="s">
        <v>172</v>
      </c>
      <c r="K25" s="5">
        <v>42110</v>
      </c>
      <c r="L25" s="1">
        <v>55188</v>
      </c>
      <c r="M25" s="4">
        <v>11557</v>
      </c>
      <c r="N25" s="5">
        <v>42110</v>
      </c>
      <c r="O25" s="5">
        <v>42476</v>
      </c>
      <c r="P25" s="3" t="s">
        <v>144</v>
      </c>
      <c r="Q25" s="3" t="s">
        <v>126</v>
      </c>
      <c r="R25" s="3" t="s">
        <v>126</v>
      </c>
      <c r="S25" s="3" t="s">
        <v>126</v>
      </c>
      <c r="T25" s="3" t="s">
        <v>127</v>
      </c>
      <c r="U25" s="3" t="s">
        <v>126</v>
      </c>
      <c r="V25" s="5">
        <v>42476</v>
      </c>
      <c r="W25" s="5">
        <v>42840</v>
      </c>
      <c r="X25" s="3" t="s">
        <v>128</v>
      </c>
      <c r="Y25" s="5" t="s">
        <v>308</v>
      </c>
      <c r="Z25" s="5" t="s">
        <v>126</v>
      </c>
      <c r="AA25" s="3">
        <v>0</v>
      </c>
      <c r="AB25" s="3">
        <v>0</v>
      </c>
      <c r="AC25" s="3">
        <v>0</v>
      </c>
      <c r="AD25" s="3">
        <v>0</v>
      </c>
      <c r="AE25" s="10">
        <v>55188</v>
      </c>
      <c r="AF25" s="6">
        <v>0</v>
      </c>
      <c r="AG25" s="6">
        <v>0</v>
      </c>
      <c r="AH25" s="6">
        <v>36792</v>
      </c>
      <c r="AI25" s="6">
        <f>4599*8</f>
        <v>36792</v>
      </c>
      <c r="AJ25" s="12">
        <f t="shared" si="0"/>
        <v>73584</v>
      </c>
      <c r="AK25" s="2" t="s">
        <v>176</v>
      </c>
      <c r="AL25" s="2" t="s">
        <v>213</v>
      </c>
      <c r="AM25" s="7" t="s">
        <v>177</v>
      </c>
      <c r="AN25" s="2" t="s">
        <v>213</v>
      </c>
      <c r="AO25" s="11"/>
      <c r="AP25" s="11"/>
      <c r="AQ25" s="11"/>
      <c r="AR25" s="11"/>
      <c r="AS25" s="11"/>
      <c r="AT25" s="11"/>
      <c r="AU25" s="3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</row>
    <row r="26" spans="1:58" ht="38.25" x14ac:dyDescent="0.25">
      <c r="A26" s="41">
        <v>7</v>
      </c>
      <c r="B26" s="35" t="s">
        <v>180</v>
      </c>
      <c r="C26" s="3" t="s">
        <v>181</v>
      </c>
      <c r="D26" s="3" t="s">
        <v>155</v>
      </c>
      <c r="E26" s="3" t="s">
        <v>141</v>
      </c>
      <c r="F26" s="141" t="s">
        <v>182</v>
      </c>
      <c r="G26" s="4">
        <v>11462</v>
      </c>
      <c r="H26" s="2" t="s">
        <v>307</v>
      </c>
      <c r="I26" s="141" t="s">
        <v>183</v>
      </c>
      <c r="J26" s="3" t="s">
        <v>184</v>
      </c>
      <c r="K26" s="5">
        <v>42373</v>
      </c>
      <c r="L26" s="1">
        <v>22437.32</v>
      </c>
      <c r="M26" s="4">
        <v>11741</v>
      </c>
      <c r="N26" s="5">
        <v>42384</v>
      </c>
      <c r="O26" s="5">
        <v>42749</v>
      </c>
      <c r="P26" s="3" t="s">
        <v>144</v>
      </c>
      <c r="Q26" s="3" t="s">
        <v>126</v>
      </c>
      <c r="R26" s="3" t="s">
        <v>126</v>
      </c>
      <c r="S26" s="3" t="s">
        <v>126</v>
      </c>
      <c r="T26" s="3" t="s">
        <v>127</v>
      </c>
      <c r="U26" s="3" t="s">
        <v>126</v>
      </c>
      <c r="V26" s="5" t="s">
        <v>126</v>
      </c>
      <c r="W26" s="2" t="s">
        <v>126</v>
      </c>
      <c r="X26" s="3" t="s">
        <v>126</v>
      </c>
      <c r="Y26" s="5" t="s">
        <v>126</v>
      </c>
      <c r="Z26" s="5" t="s">
        <v>126</v>
      </c>
      <c r="AA26" s="3">
        <v>0</v>
      </c>
      <c r="AB26" s="3">
        <v>0</v>
      </c>
      <c r="AC26" s="3">
        <v>0</v>
      </c>
      <c r="AD26" s="3">
        <v>0</v>
      </c>
      <c r="AE26" s="10">
        <v>16827.990000000002</v>
      </c>
      <c r="AF26" s="6">
        <v>0</v>
      </c>
      <c r="AG26" s="6">
        <v>0</v>
      </c>
      <c r="AH26" s="6">
        <v>16827.990000000002</v>
      </c>
      <c r="AI26" s="6">
        <v>31214.27</v>
      </c>
      <c r="AJ26" s="12">
        <f t="shared" si="0"/>
        <v>48042.26</v>
      </c>
      <c r="AK26" s="9" t="s">
        <v>197</v>
      </c>
      <c r="AL26" s="2" t="s">
        <v>162</v>
      </c>
      <c r="AM26" s="7" t="s">
        <v>215</v>
      </c>
      <c r="AN26" s="2" t="s">
        <v>162</v>
      </c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8"/>
      <c r="AZ26" s="8"/>
      <c r="BA26" s="8"/>
      <c r="BB26" s="8"/>
      <c r="BC26" s="8"/>
      <c r="BD26" s="8"/>
      <c r="BE26" s="8"/>
      <c r="BF26" s="8"/>
    </row>
    <row r="27" spans="1:58" ht="25.5" x14ac:dyDescent="0.25">
      <c r="A27" s="41">
        <v>8</v>
      </c>
      <c r="B27" s="35" t="s">
        <v>186</v>
      </c>
      <c r="C27" s="3" t="s">
        <v>187</v>
      </c>
      <c r="D27" s="3" t="s">
        <v>155</v>
      </c>
      <c r="E27" s="3" t="s">
        <v>141</v>
      </c>
      <c r="F27" s="141" t="s">
        <v>188</v>
      </c>
      <c r="G27" s="4">
        <v>11565</v>
      </c>
      <c r="H27" s="2" t="s">
        <v>217</v>
      </c>
      <c r="I27" s="141" t="s">
        <v>170</v>
      </c>
      <c r="J27" s="3" t="s">
        <v>156</v>
      </c>
      <c r="K27" s="5">
        <v>42262</v>
      </c>
      <c r="L27" s="1">
        <v>54375</v>
      </c>
      <c r="M27" s="4">
        <v>11649</v>
      </c>
      <c r="N27" s="5">
        <v>42272</v>
      </c>
      <c r="O27" s="5" t="s">
        <v>189</v>
      </c>
      <c r="P27" s="3" t="s">
        <v>144</v>
      </c>
      <c r="Q27" s="3" t="s">
        <v>126</v>
      </c>
      <c r="R27" s="3" t="s">
        <v>126</v>
      </c>
      <c r="S27" s="3" t="s">
        <v>126</v>
      </c>
      <c r="T27" s="3" t="s">
        <v>127</v>
      </c>
      <c r="U27" s="3" t="s">
        <v>126</v>
      </c>
      <c r="V27" s="5" t="s">
        <v>126</v>
      </c>
      <c r="W27" s="2" t="s">
        <v>126</v>
      </c>
      <c r="X27" s="3" t="s">
        <v>126</v>
      </c>
      <c r="Y27" s="5" t="s">
        <v>126</v>
      </c>
      <c r="Z27" s="5" t="s">
        <v>126</v>
      </c>
      <c r="AA27" s="3">
        <v>0</v>
      </c>
      <c r="AB27" s="3">
        <v>0</v>
      </c>
      <c r="AC27" s="3">
        <v>0</v>
      </c>
      <c r="AD27" s="3">
        <v>0</v>
      </c>
      <c r="AE27" s="6">
        <v>54375</v>
      </c>
      <c r="AF27" s="6">
        <v>0</v>
      </c>
      <c r="AG27" s="6">
        <v>0</v>
      </c>
      <c r="AH27" s="6">
        <f>9540</f>
        <v>9540</v>
      </c>
      <c r="AI27" s="6">
        <v>34710</v>
      </c>
      <c r="AJ27" s="12">
        <f t="shared" si="0"/>
        <v>44250</v>
      </c>
      <c r="AK27" s="9" t="s">
        <v>187</v>
      </c>
      <c r="AL27" s="2" t="s">
        <v>190</v>
      </c>
      <c r="AM27" s="7" t="s">
        <v>191</v>
      </c>
      <c r="AN27" s="2" t="s">
        <v>190</v>
      </c>
      <c r="AO27" s="11"/>
      <c r="AP27" s="11"/>
      <c r="AQ27" s="11"/>
      <c r="AR27" s="11"/>
      <c r="AS27" s="11"/>
      <c r="AT27" s="11"/>
      <c r="AU27" s="3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8"/>
    </row>
    <row r="28" spans="1:58" ht="25.5" x14ac:dyDescent="0.25">
      <c r="A28" s="41">
        <v>9</v>
      </c>
      <c r="B28" s="35" t="s">
        <v>200</v>
      </c>
      <c r="C28" s="3" t="s">
        <v>174</v>
      </c>
      <c r="D28" s="3" t="s">
        <v>155</v>
      </c>
      <c r="E28" s="3" t="s">
        <v>141</v>
      </c>
      <c r="F28" s="141" t="s">
        <v>160</v>
      </c>
      <c r="G28" s="4" t="s">
        <v>201</v>
      </c>
      <c r="H28" s="2" t="s">
        <v>217</v>
      </c>
      <c r="I28" s="141" t="s">
        <v>179</v>
      </c>
      <c r="J28" s="3" t="s">
        <v>172</v>
      </c>
      <c r="K28" s="5" t="s">
        <v>202</v>
      </c>
      <c r="L28" s="1">
        <v>38200</v>
      </c>
      <c r="M28" s="4">
        <v>11669</v>
      </c>
      <c r="N28" s="5">
        <v>42297</v>
      </c>
      <c r="O28" s="5">
        <v>42368</v>
      </c>
      <c r="P28" s="3" t="s">
        <v>144</v>
      </c>
      <c r="Q28" s="3" t="s">
        <v>126</v>
      </c>
      <c r="R28" s="3" t="s">
        <v>126</v>
      </c>
      <c r="S28" s="3" t="s">
        <v>126</v>
      </c>
      <c r="T28" s="3" t="s">
        <v>127</v>
      </c>
      <c r="U28" s="3" t="s">
        <v>126</v>
      </c>
      <c r="V28" s="5" t="s">
        <v>126</v>
      </c>
      <c r="W28" s="2" t="s">
        <v>126</v>
      </c>
      <c r="X28" s="3" t="s">
        <v>126</v>
      </c>
      <c r="Y28" s="5" t="s">
        <v>126</v>
      </c>
      <c r="Z28" s="5" t="s">
        <v>126</v>
      </c>
      <c r="AA28" s="3">
        <v>0</v>
      </c>
      <c r="AB28" s="3">
        <v>0</v>
      </c>
      <c r="AC28" s="3">
        <v>0</v>
      </c>
      <c r="AD28" s="3">
        <v>0</v>
      </c>
      <c r="AE28" s="10">
        <v>38200</v>
      </c>
      <c r="AF28" s="6">
        <v>0</v>
      </c>
      <c r="AG28" s="6">
        <v>0</v>
      </c>
      <c r="AH28" s="6">
        <v>7940</v>
      </c>
      <c r="AI28" s="6">
        <v>26966</v>
      </c>
      <c r="AJ28" s="12">
        <f t="shared" si="0"/>
        <v>34906</v>
      </c>
      <c r="AK28" s="2" t="s">
        <v>176</v>
      </c>
      <c r="AL28" s="2" t="s">
        <v>213</v>
      </c>
      <c r="AM28" s="7" t="s">
        <v>177</v>
      </c>
      <c r="AN28" s="2" t="s">
        <v>219</v>
      </c>
      <c r="AO28" s="11"/>
      <c r="AP28" s="11"/>
      <c r="AQ28" s="11"/>
      <c r="AR28" s="11"/>
      <c r="AS28" s="11"/>
      <c r="AT28" s="11"/>
      <c r="AU28" s="3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8"/>
    </row>
    <row r="29" spans="1:58" ht="25.5" x14ac:dyDescent="0.25">
      <c r="A29" s="41">
        <v>9</v>
      </c>
      <c r="B29" s="35" t="s">
        <v>200</v>
      </c>
      <c r="C29" s="3" t="s">
        <v>174</v>
      </c>
      <c r="D29" s="3" t="s">
        <v>155</v>
      </c>
      <c r="E29" s="3" t="s">
        <v>141</v>
      </c>
      <c r="F29" s="141" t="s">
        <v>160</v>
      </c>
      <c r="G29" s="4" t="s">
        <v>201</v>
      </c>
      <c r="H29" s="2" t="s">
        <v>174</v>
      </c>
      <c r="I29" s="141" t="s">
        <v>179</v>
      </c>
      <c r="J29" s="3" t="s">
        <v>172</v>
      </c>
      <c r="K29" s="5">
        <v>42430</v>
      </c>
      <c r="L29" s="1">
        <v>43200</v>
      </c>
      <c r="M29" s="4">
        <v>11767</v>
      </c>
      <c r="N29" s="5">
        <v>42430</v>
      </c>
      <c r="O29" s="5">
        <v>42735</v>
      </c>
      <c r="P29" s="3" t="s">
        <v>144</v>
      </c>
      <c r="Q29" s="3"/>
      <c r="R29" s="3"/>
      <c r="S29" s="3"/>
      <c r="T29" s="3"/>
      <c r="U29" s="3"/>
      <c r="V29" s="5"/>
      <c r="W29" s="2"/>
      <c r="X29" s="3"/>
      <c r="Y29" s="5"/>
      <c r="Z29" s="5"/>
      <c r="AA29" s="3"/>
      <c r="AB29" s="3"/>
      <c r="AC29" s="3"/>
      <c r="AD29" s="3"/>
      <c r="AE29" s="10"/>
      <c r="AF29" s="6"/>
      <c r="AG29" s="6"/>
      <c r="AH29" s="6"/>
      <c r="AI29" s="6">
        <f>12560+10260</f>
        <v>22820</v>
      </c>
      <c r="AJ29" s="12">
        <f t="shared" si="0"/>
        <v>22820</v>
      </c>
      <c r="AK29" s="2"/>
      <c r="AL29" s="2"/>
      <c r="AM29" s="7"/>
      <c r="AN29" s="2"/>
      <c r="AO29" s="11"/>
      <c r="AP29" s="11"/>
      <c r="AQ29" s="11"/>
      <c r="AR29" s="11"/>
      <c r="AS29" s="11"/>
      <c r="AT29" s="11"/>
      <c r="AU29" s="3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8"/>
    </row>
    <row r="30" spans="1:58" ht="38.25" x14ac:dyDescent="0.25">
      <c r="A30" s="41">
        <v>10</v>
      </c>
      <c r="B30" s="35" t="s">
        <v>192</v>
      </c>
      <c r="C30" s="3" t="s">
        <v>193</v>
      </c>
      <c r="D30" s="3" t="s">
        <v>155</v>
      </c>
      <c r="E30" s="3" t="s">
        <v>141</v>
      </c>
      <c r="F30" s="141" t="s">
        <v>194</v>
      </c>
      <c r="G30" s="4" t="s">
        <v>203</v>
      </c>
      <c r="H30" s="42" t="s">
        <v>197</v>
      </c>
      <c r="I30" s="146" t="s">
        <v>195</v>
      </c>
      <c r="J30" s="42" t="s">
        <v>196</v>
      </c>
      <c r="K30" s="44">
        <v>42217</v>
      </c>
      <c r="L30" s="1">
        <v>21600</v>
      </c>
      <c r="M30" s="45">
        <v>11638</v>
      </c>
      <c r="N30" s="44">
        <v>42217</v>
      </c>
      <c r="O30" s="44">
        <v>42572</v>
      </c>
      <c r="P30" s="42" t="s">
        <v>144</v>
      </c>
      <c r="Q30" s="3" t="s">
        <v>126</v>
      </c>
      <c r="R30" s="3" t="s">
        <v>126</v>
      </c>
      <c r="S30" s="3" t="s">
        <v>126</v>
      </c>
      <c r="T30" s="3" t="s">
        <v>127</v>
      </c>
      <c r="U30" s="3" t="s">
        <v>126</v>
      </c>
      <c r="V30" s="5" t="s">
        <v>126</v>
      </c>
      <c r="W30" s="2" t="s">
        <v>126</v>
      </c>
      <c r="X30" s="3" t="s">
        <v>126</v>
      </c>
      <c r="Y30" s="5" t="s">
        <v>126</v>
      </c>
      <c r="Z30" s="5" t="s">
        <v>126</v>
      </c>
      <c r="AA30" s="3">
        <v>0</v>
      </c>
      <c r="AB30" s="3">
        <v>0</v>
      </c>
      <c r="AC30" s="3">
        <v>0</v>
      </c>
      <c r="AD30" s="3">
        <v>0</v>
      </c>
      <c r="AE30" s="10">
        <v>21600</v>
      </c>
      <c r="AF30" s="6">
        <v>0</v>
      </c>
      <c r="AG30" s="6">
        <v>0</v>
      </c>
      <c r="AH30" s="6">
        <f>1800*3</f>
        <v>5400</v>
      </c>
      <c r="AI30" s="6">
        <v>14400</v>
      </c>
      <c r="AJ30" s="12">
        <f t="shared" si="0"/>
        <v>19800</v>
      </c>
      <c r="AK30" s="2" t="s">
        <v>198</v>
      </c>
      <c r="AL30" s="2" t="s">
        <v>218</v>
      </c>
      <c r="AM30" s="7" t="s">
        <v>199</v>
      </c>
      <c r="AN30" s="2" t="s">
        <v>218</v>
      </c>
      <c r="AO30" s="43"/>
      <c r="AP30" s="43"/>
      <c r="AQ30" s="43"/>
      <c r="AR30" s="43"/>
      <c r="AS30" s="43"/>
      <c r="AT30" s="43"/>
      <c r="AU30" s="43"/>
      <c r="AV30" s="43"/>
      <c r="AW30" s="42"/>
      <c r="AX30" s="42"/>
      <c r="AY30" s="42"/>
      <c r="AZ30" s="42"/>
      <c r="BA30" s="42"/>
      <c r="BB30" s="42"/>
      <c r="BC30" s="42"/>
      <c r="BD30" s="42"/>
      <c r="BE30" s="42"/>
      <c r="BF30" s="42"/>
    </row>
    <row r="31" spans="1:58" ht="38.25" x14ac:dyDescent="0.25">
      <c r="A31" s="41">
        <v>11</v>
      </c>
      <c r="B31" s="35" t="s">
        <v>239</v>
      </c>
      <c r="C31" s="3" t="s">
        <v>126</v>
      </c>
      <c r="D31" s="3" t="s">
        <v>240</v>
      </c>
      <c r="E31" s="3" t="s">
        <v>141</v>
      </c>
      <c r="F31" s="141" t="s">
        <v>241</v>
      </c>
      <c r="G31" s="4" t="s">
        <v>242</v>
      </c>
      <c r="H31" s="42" t="s">
        <v>243</v>
      </c>
      <c r="I31" s="146" t="s">
        <v>244</v>
      </c>
      <c r="J31" s="42" t="s">
        <v>245</v>
      </c>
      <c r="K31" s="44">
        <v>42335</v>
      </c>
      <c r="L31" s="1">
        <f>3200*12</f>
        <v>38400</v>
      </c>
      <c r="M31" s="45">
        <v>11694</v>
      </c>
      <c r="N31" s="44">
        <v>42358</v>
      </c>
      <c r="O31" s="44">
        <v>42724</v>
      </c>
      <c r="P31" s="42" t="s">
        <v>144</v>
      </c>
      <c r="Q31" s="3" t="s">
        <v>126</v>
      </c>
      <c r="R31" s="3" t="s">
        <v>126</v>
      </c>
      <c r="S31" s="3" t="s">
        <v>126</v>
      </c>
      <c r="T31" s="3" t="s">
        <v>127</v>
      </c>
      <c r="U31" s="3" t="s">
        <v>126</v>
      </c>
      <c r="V31" s="5" t="s">
        <v>126</v>
      </c>
      <c r="W31" s="2" t="s">
        <v>126</v>
      </c>
      <c r="X31" s="3"/>
      <c r="Y31" s="5" t="s">
        <v>126</v>
      </c>
      <c r="Z31" s="5" t="s">
        <v>126</v>
      </c>
      <c r="AA31" s="3">
        <v>0</v>
      </c>
      <c r="AB31" s="3">
        <v>0</v>
      </c>
      <c r="AC31" s="3">
        <v>0</v>
      </c>
      <c r="AD31" s="3">
        <v>0</v>
      </c>
      <c r="AE31" s="10">
        <f>3200*12</f>
        <v>38400</v>
      </c>
      <c r="AF31" s="6">
        <v>0</v>
      </c>
      <c r="AG31" s="6">
        <v>0</v>
      </c>
      <c r="AH31" s="6">
        <v>0</v>
      </c>
      <c r="AI31" s="6">
        <v>12800</v>
      </c>
      <c r="AJ31" s="12">
        <f t="shared" si="0"/>
        <v>12800</v>
      </c>
      <c r="AK31" s="2"/>
      <c r="AL31" s="2"/>
      <c r="AM31" s="7"/>
      <c r="AN31" s="2"/>
      <c r="AO31" s="43"/>
      <c r="AP31" s="43"/>
      <c r="AQ31" s="43"/>
      <c r="AR31" s="43"/>
      <c r="AS31" s="43"/>
      <c r="AT31" s="43"/>
      <c r="AU31" s="43"/>
      <c r="AV31" s="43"/>
      <c r="AW31" s="42"/>
      <c r="AX31" s="42"/>
      <c r="AY31" s="42"/>
      <c r="AZ31" s="42"/>
      <c r="BA31" s="42"/>
      <c r="BB31" s="42"/>
      <c r="BC31" s="42"/>
      <c r="BD31" s="42"/>
      <c r="BE31" s="42"/>
      <c r="BF31" s="42"/>
    </row>
    <row r="32" spans="1:58" ht="38.25" x14ac:dyDescent="0.25">
      <c r="A32" s="41">
        <v>12</v>
      </c>
      <c r="B32" s="35" t="s">
        <v>246</v>
      </c>
      <c r="C32" s="3" t="s">
        <v>247</v>
      </c>
      <c r="D32" s="3" t="s">
        <v>248</v>
      </c>
      <c r="E32" s="3" t="s">
        <v>249</v>
      </c>
      <c r="F32" s="141" t="s">
        <v>250</v>
      </c>
      <c r="G32" s="4" t="s">
        <v>248</v>
      </c>
      <c r="H32" s="42" t="s">
        <v>257</v>
      </c>
      <c r="I32" s="146" t="s">
        <v>222</v>
      </c>
      <c r="J32" s="42" t="s">
        <v>251</v>
      </c>
      <c r="K32" s="44">
        <v>42418</v>
      </c>
      <c r="L32" s="1">
        <v>49999</v>
      </c>
      <c r="M32" s="45">
        <v>11746</v>
      </c>
      <c r="N32" s="44">
        <v>42418</v>
      </c>
      <c r="O32" s="44">
        <v>42721</v>
      </c>
      <c r="P32" s="42" t="s">
        <v>252</v>
      </c>
      <c r="Q32" s="3" t="s">
        <v>126</v>
      </c>
      <c r="R32" s="3" t="s">
        <v>126</v>
      </c>
      <c r="S32" s="3" t="s">
        <v>126</v>
      </c>
      <c r="T32" s="3" t="s">
        <v>127</v>
      </c>
      <c r="U32" s="3" t="s">
        <v>126</v>
      </c>
      <c r="V32" s="5" t="s">
        <v>126</v>
      </c>
      <c r="W32" s="2" t="s">
        <v>126</v>
      </c>
      <c r="X32" s="3"/>
      <c r="Y32" s="5" t="s">
        <v>126</v>
      </c>
      <c r="Z32" s="5" t="s">
        <v>126</v>
      </c>
      <c r="AA32" s="3">
        <v>0</v>
      </c>
      <c r="AB32" s="3">
        <v>0</v>
      </c>
      <c r="AC32" s="3">
        <v>0</v>
      </c>
      <c r="AD32" s="3">
        <v>0</v>
      </c>
      <c r="AE32" s="10">
        <v>49999</v>
      </c>
      <c r="AF32" s="6">
        <v>0</v>
      </c>
      <c r="AG32" s="6">
        <v>0</v>
      </c>
      <c r="AH32" s="6" t="s">
        <v>126</v>
      </c>
      <c r="AI32" s="13">
        <v>49999</v>
      </c>
      <c r="AJ32" s="12">
        <f t="shared" si="0"/>
        <v>49999</v>
      </c>
      <c r="AK32" s="2"/>
      <c r="AL32" s="2"/>
      <c r="AM32" s="7"/>
      <c r="AN32" s="2"/>
      <c r="AO32" s="43"/>
      <c r="AP32" s="43"/>
      <c r="AQ32" s="43"/>
      <c r="AR32" s="43"/>
      <c r="AS32" s="43"/>
      <c r="AT32" s="43"/>
      <c r="AU32" s="43"/>
      <c r="AV32" s="43"/>
      <c r="AW32" s="42"/>
      <c r="AX32" s="42"/>
      <c r="AY32" s="42"/>
      <c r="AZ32" s="42"/>
      <c r="BA32" s="42"/>
      <c r="BB32" s="42"/>
      <c r="BC32" s="42"/>
      <c r="BD32" s="42"/>
      <c r="BE32" s="42"/>
      <c r="BF32" s="42"/>
    </row>
    <row r="33" spans="1:58" ht="38.25" x14ac:dyDescent="0.25">
      <c r="A33" s="41">
        <v>12</v>
      </c>
      <c r="B33" s="35" t="s">
        <v>311</v>
      </c>
      <c r="C33" s="3" t="s">
        <v>312</v>
      </c>
      <c r="D33" s="3" t="s">
        <v>248</v>
      </c>
      <c r="E33" s="3" t="s">
        <v>249</v>
      </c>
      <c r="F33" s="141" t="s">
        <v>313</v>
      </c>
      <c r="G33" s="4" t="s">
        <v>248</v>
      </c>
      <c r="H33" s="42" t="s">
        <v>310</v>
      </c>
      <c r="I33" s="146" t="s">
        <v>222</v>
      </c>
      <c r="J33" s="42" t="s">
        <v>251</v>
      </c>
      <c r="K33" s="44">
        <v>42418</v>
      </c>
      <c r="L33" s="1">
        <v>37500</v>
      </c>
      <c r="M33" s="45">
        <v>11746</v>
      </c>
      <c r="N33" s="44">
        <v>42418</v>
      </c>
      <c r="O33" s="44">
        <v>42752</v>
      </c>
      <c r="P33" s="42" t="s">
        <v>252</v>
      </c>
      <c r="Q33" s="3" t="s">
        <v>126</v>
      </c>
      <c r="R33" s="3" t="s">
        <v>126</v>
      </c>
      <c r="S33" s="3" t="s">
        <v>126</v>
      </c>
      <c r="T33" s="3" t="s">
        <v>127</v>
      </c>
      <c r="U33" s="3" t="s">
        <v>126</v>
      </c>
      <c r="V33" s="5" t="s">
        <v>126</v>
      </c>
      <c r="W33" s="2" t="s">
        <v>126</v>
      </c>
      <c r="X33" s="3"/>
      <c r="Y33" s="5" t="s">
        <v>126</v>
      </c>
      <c r="Z33" s="5" t="s">
        <v>126</v>
      </c>
      <c r="AA33" s="3">
        <v>0</v>
      </c>
      <c r="AB33" s="3">
        <v>0</v>
      </c>
      <c r="AC33" s="3">
        <v>0</v>
      </c>
      <c r="AD33" s="3">
        <v>0</v>
      </c>
      <c r="AE33" s="10">
        <v>37500</v>
      </c>
      <c r="AF33" s="6">
        <v>0</v>
      </c>
      <c r="AG33" s="6">
        <v>0</v>
      </c>
      <c r="AH33" s="6" t="s">
        <v>126</v>
      </c>
      <c r="AI33" s="13">
        <v>10227</v>
      </c>
      <c r="AJ33" s="8">
        <f t="shared" ref="AJ33" si="1">SUM(AF33:AI33)</f>
        <v>10227</v>
      </c>
      <c r="AK33" s="114"/>
      <c r="AL33" s="114"/>
      <c r="AM33" s="115"/>
      <c r="AN33" s="114"/>
      <c r="AO33" s="116"/>
      <c r="AP33" s="116"/>
      <c r="AQ33" s="116"/>
      <c r="AR33" s="116"/>
      <c r="AS33" s="116"/>
      <c r="AT33" s="116"/>
      <c r="AU33" s="116"/>
      <c r="AV33" s="116"/>
      <c r="AW33" s="97"/>
      <c r="AX33" s="97"/>
      <c r="AY33" s="97"/>
      <c r="AZ33" s="97"/>
      <c r="BA33" s="97"/>
      <c r="BB33" s="97"/>
      <c r="BC33" s="97"/>
      <c r="BD33" s="97"/>
      <c r="BE33" s="97"/>
      <c r="BF33" s="97"/>
    </row>
    <row r="34" spans="1:58" ht="51" x14ac:dyDescent="0.25">
      <c r="A34" s="41">
        <v>13</v>
      </c>
      <c r="B34" s="35" t="s">
        <v>253</v>
      </c>
      <c r="C34" s="3" t="s">
        <v>254</v>
      </c>
      <c r="D34" s="3" t="s">
        <v>248</v>
      </c>
      <c r="E34" s="3" t="s">
        <v>249</v>
      </c>
      <c r="F34" s="141" t="s">
        <v>255</v>
      </c>
      <c r="G34" s="4" t="s">
        <v>248</v>
      </c>
      <c r="H34" s="42" t="s">
        <v>256</v>
      </c>
      <c r="I34" s="146" t="s">
        <v>223</v>
      </c>
      <c r="J34" s="42" t="s">
        <v>258</v>
      </c>
      <c r="K34" s="44">
        <v>42418</v>
      </c>
      <c r="L34" s="1">
        <v>59999.96</v>
      </c>
      <c r="M34" s="45">
        <v>11746</v>
      </c>
      <c r="N34" s="44">
        <v>42418</v>
      </c>
      <c r="O34" s="44">
        <v>42721</v>
      </c>
      <c r="P34" s="42" t="s">
        <v>252</v>
      </c>
      <c r="Q34" s="3" t="s">
        <v>126</v>
      </c>
      <c r="R34" s="3" t="s">
        <v>126</v>
      </c>
      <c r="S34" s="3" t="s">
        <v>126</v>
      </c>
      <c r="T34" s="3" t="s">
        <v>127</v>
      </c>
      <c r="U34" s="3" t="s">
        <v>126</v>
      </c>
      <c r="V34" s="5" t="s">
        <v>126</v>
      </c>
      <c r="W34" s="2" t="s">
        <v>126</v>
      </c>
      <c r="X34" s="3"/>
      <c r="Y34" s="5" t="s">
        <v>126</v>
      </c>
      <c r="Z34" s="5" t="s">
        <v>126</v>
      </c>
      <c r="AA34" s="3">
        <v>0</v>
      </c>
      <c r="AB34" s="3">
        <v>0</v>
      </c>
      <c r="AC34" s="3">
        <v>0</v>
      </c>
      <c r="AD34" s="3">
        <v>0</v>
      </c>
      <c r="AE34" s="6">
        <f>26666.64+6666.66+26666.66</f>
        <v>59999.960000000006</v>
      </c>
      <c r="AF34" s="6">
        <v>0</v>
      </c>
      <c r="AG34" s="6">
        <v>0</v>
      </c>
      <c r="AH34" s="6" t="s">
        <v>126</v>
      </c>
      <c r="AI34" s="6">
        <f>26666.64+6666.66+26666.66</f>
        <v>59999.960000000006</v>
      </c>
      <c r="AJ34" s="12">
        <f t="shared" si="0"/>
        <v>59999.960000000006</v>
      </c>
      <c r="AK34" s="2"/>
      <c r="AL34" s="2"/>
      <c r="AM34" s="7"/>
      <c r="AN34" s="2"/>
      <c r="AO34" s="43"/>
      <c r="AP34" s="43"/>
      <c r="AQ34" s="43"/>
      <c r="AR34" s="43"/>
      <c r="AS34" s="43"/>
      <c r="AT34" s="43"/>
      <c r="AU34" s="43"/>
      <c r="AV34" s="43"/>
      <c r="AW34" s="42"/>
      <c r="AX34" s="42"/>
      <c r="AY34" s="42"/>
      <c r="AZ34" s="42"/>
      <c r="BA34" s="42"/>
      <c r="BB34" s="42"/>
      <c r="BC34" s="42"/>
      <c r="BD34" s="42"/>
      <c r="BE34" s="42"/>
      <c r="BF34" s="42"/>
    </row>
    <row r="35" spans="1:58" x14ac:dyDescent="0.25">
      <c r="A35" s="46">
        <v>14</v>
      </c>
      <c r="B35" s="36" t="s">
        <v>265</v>
      </c>
      <c r="C35" s="22" t="s">
        <v>266</v>
      </c>
      <c r="D35" s="22" t="s">
        <v>261</v>
      </c>
      <c r="E35" s="22" t="s">
        <v>141</v>
      </c>
      <c r="F35" s="142" t="s">
        <v>262</v>
      </c>
      <c r="G35" s="19">
        <v>11471</v>
      </c>
      <c r="H35" s="47" t="s">
        <v>300</v>
      </c>
      <c r="I35" s="146" t="s">
        <v>227</v>
      </c>
      <c r="J35" s="42" t="s">
        <v>301</v>
      </c>
      <c r="K35" s="44">
        <v>42420</v>
      </c>
      <c r="L35" s="1">
        <v>2225</v>
      </c>
      <c r="M35" s="45">
        <v>11746</v>
      </c>
      <c r="N35" s="44">
        <v>42420</v>
      </c>
      <c r="O35" s="44">
        <v>42601</v>
      </c>
      <c r="P35" s="42" t="s">
        <v>252</v>
      </c>
      <c r="Q35" s="3" t="s">
        <v>126</v>
      </c>
      <c r="R35" s="3" t="s">
        <v>126</v>
      </c>
      <c r="S35" s="3" t="s">
        <v>126</v>
      </c>
      <c r="T35" s="3" t="s">
        <v>127</v>
      </c>
      <c r="U35" s="3" t="s">
        <v>126</v>
      </c>
      <c r="V35" s="5" t="s">
        <v>126</v>
      </c>
      <c r="W35" s="2" t="s">
        <v>126</v>
      </c>
      <c r="X35" s="3"/>
      <c r="Y35" s="5" t="s">
        <v>126</v>
      </c>
      <c r="Z35" s="5" t="s">
        <v>126</v>
      </c>
      <c r="AA35" s="3">
        <v>0</v>
      </c>
      <c r="AB35" s="3">
        <v>0</v>
      </c>
      <c r="AC35" s="3">
        <v>0</v>
      </c>
      <c r="AD35" s="3">
        <v>0</v>
      </c>
      <c r="AE35" s="10">
        <v>2225</v>
      </c>
      <c r="AF35" s="6">
        <v>0</v>
      </c>
      <c r="AG35" s="6">
        <v>0</v>
      </c>
      <c r="AH35" s="6">
        <v>0</v>
      </c>
      <c r="AI35" s="6">
        <v>2225</v>
      </c>
      <c r="AJ35" s="12">
        <f>SUM(AF35:AI35)</f>
        <v>2225</v>
      </c>
      <c r="AK35" s="2"/>
      <c r="AL35" s="2"/>
      <c r="AM35" s="7"/>
      <c r="AN35" s="2"/>
      <c r="AO35" s="43"/>
      <c r="AP35" s="43"/>
      <c r="AQ35" s="43"/>
      <c r="AR35" s="43"/>
      <c r="AS35" s="43"/>
      <c r="AT35" s="43"/>
      <c r="AU35" s="43"/>
      <c r="AV35" s="43"/>
      <c r="AW35" s="42"/>
      <c r="AX35" s="42"/>
      <c r="AY35" s="42"/>
      <c r="AZ35" s="42"/>
      <c r="BA35" s="42"/>
      <c r="BB35" s="42"/>
      <c r="BC35" s="42"/>
      <c r="BD35" s="42"/>
      <c r="BE35" s="42"/>
      <c r="BF35" s="42"/>
    </row>
    <row r="36" spans="1:58" x14ac:dyDescent="0.25">
      <c r="A36" s="48"/>
      <c r="B36" s="37"/>
      <c r="C36" s="23"/>
      <c r="D36" s="23"/>
      <c r="E36" s="23"/>
      <c r="F36" s="143"/>
      <c r="G36" s="20"/>
      <c r="H36" s="49" t="s">
        <v>302</v>
      </c>
      <c r="I36" s="146" t="s">
        <v>303</v>
      </c>
      <c r="J36" s="42" t="s">
        <v>304</v>
      </c>
      <c r="K36" s="44">
        <v>42420</v>
      </c>
      <c r="L36" s="1">
        <v>1050.7</v>
      </c>
      <c r="M36" s="45">
        <v>11746</v>
      </c>
      <c r="N36" s="44">
        <v>42420</v>
      </c>
      <c r="O36" s="44">
        <v>42601</v>
      </c>
      <c r="P36" s="42" t="s">
        <v>252</v>
      </c>
      <c r="Q36" s="3" t="s">
        <v>126</v>
      </c>
      <c r="R36" s="3" t="s">
        <v>126</v>
      </c>
      <c r="S36" s="3" t="s">
        <v>126</v>
      </c>
      <c r="T36" s="3" t="s">
        <v>127</v>
      </c>
      <c r="U36" s="3" t="s">
        <v>126</v>
      </c>
      <c r="V36" s="5" t="s">
        <v>126</v>
      </c>
      <c r="W36" s="2" t="s">
        <v>126</v>
      </c>
      <c r="X36" s="3"/>
      <c r="Y36" s="5" t="s">
        <v>126</v>
      </c>
      <c r="Z36" s="5" t="s">
        <v>126</v>
      </c>
      <c r="AA36" s="3">
        <v>0</v>
      </c>
      <c r="AB36" s="3">
        <v>0</v>
      </c>
      <c r="AC36" s="3">
        <v>0</v>
      </c>
      <c r="AD36" s="3">
        <v>0</v>
      </c>
      <c r="AE36" s="10">
        <v>1050.7</v>
      </c>
      <c r="AF36" s="6">
        <v>0</v>
      </c>
      <c r="AG36" s="6">
        <v>0</v>
      </c>
      <c r="AH36" s="6">
        <v>0</v>
      </c>
      <c r="AI36" s="10">
        <v>1050.7</v>
      </c>
      <c r="AJ36" s="12">
        <f>SUM(AF36:AI36)</f>
        <v>1050.7</v>
      </c>
      <c r="AK36" s="2"/>
      <c r="AL36" s="2"/>
      <c r="AM36" s="7"/>
      <c r="AN36" s="2"/>
      <c r="AO36" s="43"/>
      <c r="AP36" s="43"/>
      <c r="AQ36" s="43"/>
      <c r="AR36" s="43"/>
      <c r="AS36" s="43"/>
      <c r="AT36" s="43"/>
      <c r="AU36" s="43"/>
      <c r="AV36" s="43"/>
      <c r="AW36" s="42"/>
      <c r="AX36" s="42"/>
      <c r="AY36" s="42"/>
      <c r="AZ36" s="42"/>
      <c r="BA36" s="42"/>
      <c r="BB36" s="42"/>
      <c r="BC36" s="42"/>
      <c r="BD36" s="42"/>
      <c r="BE36" s="42"/>
      <c r="BF36" s="42"/>
    </row>
    <row r="37" spans="1:58" x14ac:dyDescent="0.25">
      <c r="A37" s="48"/>
      <c r="B37" s="37"/>
      <c r="C37" s="23"/>
      <c r="D37" s="23"/>
      <c r="E37" s="23"/>
      <c r="F37" s="143"/>
      <c r="G37" s="20"/>
      <c r="H37" s="49" t="s">
        <v>267</v>
      </c>
      <c r="I37" s="146" t="s">
        <v>224</v>
      </c>
      <c r="J37" s="42" t="s">
        <v>305</v>
      </c>
      <c r="K37" s="44">
        <v>42420</v>
      </c>
      <c r="L37" s="1">
        <v>7800</v>
      </c>
      <c r="M37" s="45">
        <v>11746</v>
      </c>
      <c r="N37" s="44">
        <v>42420</v>
      </c>
      <c r="O37" s="44">
        <v>42601</v>
      </c>
      <c r="P37" s="42" t="s">
        <v>252</v>
      </c>
      <c r="Q37" s="3" t="s">
        <v>126</v>
      </c>
      <c r="R37" s="3" t="s">
        <v>126</v>
      </c>
      <c r="S37" s="3" t="s">
        <v>126</v>
      </c>
      <c r="T37" s="3" t="s">
        <v>127</v>
      </c>
      <c r="U37" s="3" t="s">
        <v>126</v>
      </c>
      <c r="V37" s="5" t="s">
        <v>126</v>
      </c>
      <c r="W37" s="2" t="s">
        <v>126</v>
      </c>
      <c r="X37" s="3"/>
      <c r="Y37" s="5" t="s">
        <v>126</v>
      </c>
      <c r="Z37" s="5" t="s">
        <v>126</v>
      </c>
      <c r="AA37" s="3">
        <v>0</v>
      </c>
      <c r="AB37" s="3">
        <v>0</v>
      </c>
      <c r="AC37" s="3">
        <v>0</v>
      </c>
      <c r="AD37" s="3">
        <v>0</v>
      </c>
      <c r="AE37" s="10">
        <v>7800</v>
      </c>
      <c r="AF37" s="6">
        <v>0</v>
      </c>
      <c r="AG37" s="6">
        <v>0</v>
      </c>
      <c r="AH37" s="6">
        <v>0</v>
      </c>
      <c r="AI37" s="6">
        <v>7800</v>
      </c>
      <c r="AJ37" s="12">
        <f>SUM(AF37:AI37)</f>
        <v>7800</v>
      </c>
      <c r="AK37" s="2"/>
      <c r="AL37" s="2"/>
      <c r="AM37" s="7"/>
      <c r="AN37" s="2"/>
      <c r="AO37" s="43"/>
      <c r="AP37" s="43"/>
      <c r="AQ37" s="43"/>
      <c r="AR37" s="43"/>
      <c r="AS37" s="43"/>
      <c r="AT37" s="43"/>
      <c r="AU37" s="43"/>
      <c r="AV37" s="43"/>
      <c r="AW37" s="42"/>
      <c r="AX37" s="42"/>
      <c r="AY37" s="42"/>
      <c r="AZ37" s="42"/>
      <c r="BA37" s="42"/>
      <c r="BB37" s="42"/>
      <c r="BC37" s="42"/>
      <c r="BD37" s="42"/>
      <c r="BE37" s="42"/>
      <c r="BF37" s="42"/>
    </row>
    <row r="38" spans="1:58" x14ac:dyDescent="0.25">
      <c r="A38" s="50"/>
      <c r="B38" s="38"/>
      <c r="C38" s="24"/>
      <c r="D38" s="24"/>
      <c r="E38" s="24"/>
      <c r="F38" s="144"/>
      <c r="G38" s="21"/>
      <c r="H38" s="42" t="s">
        <v>306</v>
      </c>
      <c r="I38" s="146" t="s">
        <v>225</v>
      </c>
      <c r="J38" s="42" t="s">
        <v>264</v>
      </c>
      <c r="K38" s="44">
        <v>42420</v>
      </c>
      <c r="L38" s="14">
        <v>7980</v>
      </c>
      <c r="M38" s="45">
        <v>11746</v>
      </c>
      <c r="N38" s="44">
        <v>42420</v>
      </c>
      <c r="O38" s="44">
        <v>42601</v>
      </c>
      <c r="P38" s="42" t="s">
        <v>252</v>
      </c>
      <c r="Q38" s="3" t="s">
        <v>126</v>
      </c>
      <c r="R38" s="3" t="s">
        <v>126</v>
      </c>
      <c r="S38" s="3" t="s">
        <v>126</v>
      </c>
      <c r="T38" s="3" t="s">
        <v>127</v>
      </c>
      <c r="U38" s="3" t="s">
        <v>126</v>
      </c>
      <c r="V38" s="5" t="s">
        <v>126</v>
      </c>
      <c r="W38" s="2" t="s">
        <v>126</v>
      </c>
      <c r="X38" s="3"/>
      <c r="Y38" s="5" t="s">
        <v>126</v>
      </c>
      <c r="Z38" s="5" t="s">
        <v>126</v>
      </c>
      <c r="AA38" s="3">
        <v>0</v>
      </c>
      <c r="AB38" s="3">
        <v>0</v>
      </c>
      <c r="AC38" s="3">
        <v>0</v>
      </c>
      <c r="AD38" s="3">
        <v>0</v>
      </c>
      <c r="AE38" s="10">
        <v>7980</v>
      </c>
      <c r="AI38" s="10">
        <v>7980</v>
      </c>
      <c r="AJ38" s="12">
        <f>SUM(AF38:AI38)</f>
        <v>7980</v>
      </c>
      <c r="AK38" s="2"/>
      <c r="AL38" s="2"/>
      <c r="AM38" s="7"/>
      <c r="AN38" s="2"/>
      <c r="AO38" s="43"/>
      <c r="AP38" s="43"/>
      <c r="AQ38" s="43"/>
      <c r="AR38" s="43"/>
      <c r="AS38" s="43"/>
      <c r="AT38" s="43"/>
      <c r="AU38" s="43"/>
      <c r="AV38" s="43"/>
      <c r="AW38" s="42"/>
      <c r="AX38" s="42"/>
      <c r="AY38" s="42"/>
      <c r="AZ38" s="42"/>
      <c r="BA38" s="42"/>
      <c r="BB38" s="42"/>
      <c r="BC38" s="42"/>
      <c r="BD38" s="42"/>
      <c r="BE38" s="42"/>
      <c r="BF38" s="42"/>
    </row>
    <row r="39" spans="1:58" ht="25.5" x14ac:dyDescent="0.25">
      <c r="A39" s="41">
        <v>15</v>
      </c>
      <c r="B39" s="35" t="s">
        <v>260</v>
      </c>
      <c r="C39" s="3" t="s">
        <v>259</v>
      </c>
      <c r="D39" s="3" t="s">
        <v>261</v>
      </c>
      <c r="E39" s="3" t="s">
        <v>141</v>
      </c>
      <c r="F39" s="141" t="s">
        <v>262</v>
      </c>
      <c r="G39" s="4">
        <v>11716</v>
      </c>
      <c r="H39" s="42" t="s">
        <v>263</v>
      </c>
      <c r="I39" s="146" t="s">
        <v>225</v>
      </c>
      <c r="J39" s="42" t="s">
        <v>264</v>
      </c>
      <c r="K39" s="44">
        <v>42493</v>
      </c>
      <c r="L39" s="1">
        <v>4500</v>
      </c>
      <c r="M39" s="45">
        <v>11795</v>
      </c>
      <c r="N39" s="44">
        <v>42127</v>
      </c>
      <c r="O39" s="44">
        <v>42553</v>
      </c>
      <c r="P39" s="42" t="s">
        <v>252</v>
      </c>
      <c r="Q39" s="3" t="s">
        <v>126</v>
      </c>
      <c r="R39" s="3" t="s">
        <v>126</v>
      </c>
      <c r="S39" s="3" t="s">
        <v>126</v>
      </c>
      <c r="T39" s="3" t="s">
        <v>127</v>
      </c>
      <c r="U39" s="3" t="s">
        <v>126</v>
      </c>
      <c r="V39" s="5" t="s">
        <v>126</v>
      </c>
      <c r="W39" s="2" t="s">
        <v>126</v>
      </c>
      <c r="X39" s="3"/>
      <c r="Y39" s="5" t="s">
        <v>126</v>
      </c>
      <c r="Z39" s="5" t="s">
        <v>126</v>
      </c>
      <c r="AA39" s="3">
        <v>0</v>
      </c>
      <c r="AB39" s="3">
        <v>0</v>
      </c>
      <c r="AC39" s="3">
        <v>0</v>
      </c>
      <c r="AD39" s="3">
        <v>0</v>
      </c>
      <c r="AE39" s="10">
        <v>4500</v>
      </c>
      <c r="AF39" s="6">
        <v>0</v>
      </c>
      <c r="AG39" s="6">
        <v>0</v>
      </c>
      <c r="AH39" s="6">
        <v>0</v>
      </c>
      <c r="AI39" s="6">
        <v>4500</v>
      </c>
      <c r="AJ39" s="12">
        <f t="shared" si="0"/>
        <v>4500</v>
      </c>
      <c r="AK39" s="2"/>
      <c r="AL39" s="2"/>
      <c r="AM39" s="7"/>
      <c r="AN39" s="2"/>
      <c r="AO39" s="43"/>
      <c r="AP39" s="43"/>
      <c r="AQ39" s="43"/>
      <c r="AR39" s="43"/>
      <c r="AS39" s="43"/>
      <c r="AT39" s="43"/>
      <c r="AU39" s="43"/>
      <c r="AV39" s="43"/>
      <c r="AW39" s="42"/>
      <c r="AX39" s="42"/>
      <c r="AY39" s="42"/>
      <c r="AZ39" s="42"/>
      <c r="BA39" s="42"/>
      <c r="BB39" s="42"/>
      <c r="BC39" s="42"/>
      <c r="BD39" s="42"/>
      <c r="BE39" s="42"/>
      <c r="BF39" s="42"/>
    </row>
    <row r="40" spans="1:58" ht="14.45" customHeight="1" x14ac:dyDescent="0.25">
      <c r="A40" s="46">
        <v>16</v>
      </c>
      <c r="B40" s="36" t="s">
        <v>284</v>
      </c>
      <c r="C40" s="22" t="s">
        <v>285</v>
      </c>
      <c r="D40" s="22" t="s">
        <v>261</v>
      </c>
      <c r="E40" s="22" t="s">
        <v>141</v>
      </c>
      <c r="F40" s="142" t="s">
        <v>262</v>
      </c>
      <c r="G40" s="19">
        <v>11471</v>
      </c>
      <c r="H40" s="49" t="s">
        <v>296</v>
      </c>
      <c r="I40" s="146" t="s">
        <v>298</v>
      </c>
      <c r="J40" s="42" t="s">
        <v>299</v>
      </c>
      <c r="K40" s="44">
        <v>42420</v>
      </c>
      <c r="L40" s="1">
        <v>13070</v>
      </c>
      <c r="M40" s="45">
        <v>11746</v>
      </c>
      <c r="N40" s="44">
        <v>42420</v>
      </c>
      <c r="O40" s="44">
        <v>42785</v>
      </c>
      <c r="P40" s="42" t="s">
        <v>252</v>
      </c>
      <c r="Q40" s="3" t="s">
        <v>126</v>
      </c>
      <c r="R40" s="3" t="s">
        <v>126</v>
      </c>
      <c r="S40" s="3" t="s">
        <v>126</v>
      </c>
      <c r="T40" s="3" t="s">
        <v>127</v>
      </c>
      <c r="U40" s="3" t="s">
        <v>126</v>
      </c>
      <c r="V40" s="5" t="s">
        <v>126</v>
      </c>
      <c r="W40" s="2" t="s">
        <v>126</v>
      </c>
      <c r="X40" s="3"/>
      <c r="Y40" s="5" t="s">
        <v>126</v>
      </c>
      <c r="Z40" s="5" t="s">
        <v>126</v>
      </c>
      <c r="AA40" s="3">
        <v>0</v>
      </c>
      <c r="AB40" s="3">
        <v>0</v>
      </c>
      <c r="AC40" s="3">
        <v>0</v>
      </c>
      <c r="AD40" s="3">
        <v>0</v>
      </c>
      <c r="AE40" s="10">
        <v>13070</v>
      </c>
      <c r="AF40" s="6">
        <v>0</v>
      </c>
      <c r="AG40" s="6">
        <v>0</v>
      </c>
      <c r="AH40" s="6">
        <v>0</v>
      </c>
      <c r="AI40" s="6">
        <v>13070</v>
      </c>
      <c r="AJ40" s="12">
        <f t="shared" si="0"/>
        <v>13070</v>
      </c>
      <c r="AK40" s="2"/>
      <c r="AL40" s="2"/>
      <c r="AM40" s="7"/>
      <c r="AN40" s="2"/>
      <c r="AO40" s="43"/>
      <c r="AP40" s="43"/>
      <c r="AQ40" s="43"/>
      <c r="AR40" s="43"/>
      <c r="AS40" s="43"/>
      <c r="AT40" s="43"/>
      <c r="AU40" s="43"/>
      <c r="AV40" s="43"/>
      <c r="AW40" s="42"/>
      <c r="AX40" s="42"/>
      <c r="AY40" s="42"/>
      <c r="AZ40" s="42"/>
      <c r="BA40" s="42"/>
      <c r="BB40" s="42"/>
      <c r="BC40" s="42"/>
      <c r="BD40" s="42"/>
      <c r="BE40" s="42"/>
      <c r="BF40" s="42"/>
    </row>
    <row r="41" spans="1:58" x14ac:dyDescent="0.25">
      <c r="A41" s="48"/>
      <c r="B41" s="37"/>
      <c r="C41" s="23"/>
      <c r="D41" s="23"/>
      <c r="E41" s="23"/>
      <c r="F41" s="143"/>
      <c r="G41" s="20"/>
      <c r="H41" s="49" t="s">
        <v>297</v>
      </c>
      <c r="I41" s="146" t="s">
        <v>224</v>
      </c>
      <c r="J41" s="42" t="s">
        <v>268</v>
      </c>
      <c r="K41" s="44">
        <v>42420</v>
      </c>
      <c r="L41" s="1">
        <v>1015</v>
      </c>
      <c r="M41" s="45">
        <v>11746</v>
      </c>
      <c r="N41" s="44">
        <v>42420</v>
      </c>
      <c r="O41" s="44">
        <v>42785</v>
      </c>
      <c r="P41" s="42" t="s">
        <v>252</v>
      </c>
      <c r="Q41" s="3" t="s">
        <v>126</v>
      </c>
      <c r="R41" s="3" t="s">
        <v>126</v>
      </c>
      <c r="S41" s="3" t="s">
        <v>126</v>
      </c>
      <c r="T41" s="3" t="s">
        <v>127</v>
      </c>
      <c r="U41" s="3" t="s">
        <v>126</v>
      </c>
      <c r="V41" s="5" t="s">
        <v>126</v>
      </c>
      <c r="W41" s="2" t="s">
        <v>126</v>
      </c>
      <c r="X41" s="3"/>
      <c r="Y41" s="5"/>
      <c r="Z41" s="5"/>
      <c r="AA41" s="3">
        <v>0</v>
      </c>
      <c r="AB41" s="3">
        <v>0</v>
      </c>
      <c r="AC41" s="3">
        <v>0</v>
      </c>
      <c r="AD41" s="3">
        <v>0</v>
      </c>
      <c r="AE41" s="10">
        <v>1015</v>
      </c>
      <c r="AF41" s="6">
        <v>0</v>
      </c>
      <c r="AG41" s="6">
        <v>0</v>
      </c>
      <c r="AH41" s="6">
        <v>0</v>
      </c>
      <c r="AI41" s="6">
        <v>1015</v>
      </c>
      <c r="AJ41" s="12">
        <f t="shared" si="0"/>
        <v>1015</v>
      </c>
      <c r="AK41" s="2"/>
      <c r="AL41" s="2"/>
      <c r="AM41" s="7"/>
      <c r="AN41" s="2"/>
      <c r="AO41" s="43"/>
      <c r="AP41" s="43"/>
      <c r="AQ41" s="43"/>
      <c r="AR41" s="43"/>
      <c r="AS41" s="43"/>
      <c r="AT41" s="43"/>
      <c r="AU41" s="43"/>
      <c r="AV41" s="43"/>
      <c r="AW41" s="42"/>
      <c r="AX41" s="42"/>
      <c r="AY41" s="42"/>
      <c r="AZ41" s="42"/>
      <c r="BA41" s="42"/>
      <c r="BB41" s="42"/>
      <c r="BC41" s="42"/>
      <c r="BD41" s="42"/>
      <c r="BE41" s="42"/>
      <c r="BF41" s="42"/>
    </row>
    <row r="42" spans="1:58" x14ac:dyDescent="0.25">
      <c r="A42" s="50"/>
      <c r="B42" s="38"/>
      <c r="C42" s="24"/>
      <c r="D42" s="24"/>
      <c r="E42" s="24"/>
      <c r="F42" s="144"/>
      <c r="G42" s="21"/>
      <c r="H42" s="49" t="s">
        <v>286</v>
      </c>
      <c r="I42" s="146" t="s">
        <v>225</v>
      </c>
      <c r="J42" s="42" t="s">
        <v>264</v>
      </c>
      <c r="K42" s="44">
        <v>42420</v>
      </c>
      <c r="L42" s="1">
        <v>12590</v>
      </c>
      <c r="M42" s="45">
        <v>11746</v>
      </c>
      <c r="N42" s="44">
        <v>42420</v>
      </c>
      <c r="O42" s="44">
        <v>42785</v>
      </c>
      <c r="P42" s="42" t="s">
        <v>252</v>
      </c>
      <c r="Q42" s="3" t="s">
        <v>126</v>
      </c>
      <c r="R42" s="3" t="s">
        <v>126</v>
      </c>
      <c r="S42" s="3" t="s">
        <v>126</v>
      </c>
      <c r="T42" s="3" t="s">
        <v>127</v>
      </c>
      <c r="U42" s="3" t="s">
        <v>126</v>
      </c>
      <c r="V42" s="5" t="s">
        <v>126</v>
      </c>
      <c r="W42" s="2" t="s">
        <v>126</v>
      </c>
      <c r="X42" s="3"/>
      <c r="Y42" s="5" t="s">
        <v>126</v>
      </c>
      <c r="Z42" s="5" t="s">
        <v>126</v>
      </c>
      <c r="AA42" s="3">
        <v>0</v>
      </c>
      <c r="AB42" s="3">
        <v>0</v>
      </c>
      <c r="AC42" s="3">
        <v>0</v>
      </c>
      <c r="AD42" s="3">
        <v>0</v>
      </c>
      <c r="AE42" s="10">
        <v>12590</v>
      </c>
      <c r="AF42" s="6">
        <v>0</v>
      </c>
      <c r="AG42" s="6">
        <v>0</v>
      </c>
      <c r="AH42" s="6">
        <v>0</v>
      </c>
      <c r="AI42" s="6">
        <v>12590</v>
      </c>
      <c r="AJ42" s="12">
        <f t="shared" si="0"/>
        <v>12590</v>
      </c>
      <c r="AK42" s="2"/>
      <c r="AL42" s="2"/>
      <c r="AM42" s="7"/>
      <c r="AN42" s="2"/>
      <c r="AO42" s="43"/>
      <c r="AP42" s="43"/>
      <c r="AQ42" s="43"/>
      <c r="AR42" s="43"/>
      <c r="AS42" s="43"/>
      <c r="AT42" s="43"/>
      <c r="AU42" s="43"/>
      <c r="AV42" s="43"/>
      <c r="AW42" s="42"/>
      <c r="AX42" s="42"/>
      <c r="AY42" s="42"/>
      <c r="AZ42" s="42"/>
      <c r="BA42" s="42"/>
      <c r="BB42" s="42"/>
      <c r="BC42" s="42"/>
      <c r="BD42" s="42"/>
      <c r="BE42" s="42"/>
      <c r="BF42" s="42"/>
    </row>
    <row r="43" spans="1:58" ht="26.45" customHeight="1" x14ac:dyDescent="0.25">
      <c r="A43" s="46">
        <v>17</v>
      </c>
      <c r="B43" s="36" t="s">
        <v>278</v>
      </c>
      <c r="C43" s="22" t="s">
        <v>279</v>
      </c>
      <c r="D43" s="22" t="s">
        <v>261</v>
      </c>
      <c r="E43" s="22" t="s">
        <v>141</v>
      </c>
      <c r="F43" s="142" t="s">
        <v>280</v>
      </c>
      <c r="G43" s="19">
        <v>11471</v>
      </c>
      <c r="H43" s="49" t="s">
        <v>281</v>
      </c>
      <c r="I43" s="146" t="s">
        <v>282</v>
      </c>
      <c r="J43" s="42" t="s">
        <v>283</v>
      </c>
      <c r="K43" s="44">
        <v>42420</v>
      </c>
      <c r="L43" s="1">
        <v>2551.14</v>
      </c>
      <c r="M43" s="45">
        <v>11746</v>
      </c>
      <c r="N43" s="44">
        <v>42420</v>
      </c>
      <c r="O43" s="44">
        <v>42540</v>
      </c>
      <c r="P43" s="42" t="s">
        <v>252</v>
      </c>
      <c r="Q43" s="3" t="s">
        <v>126</v>
      </c>
      <c r="R43" s="3" t="s">
        <v>126</v>
      </c>
      <c r="S43" s="3" t="s">
        <v>126</v>
      </c>
      <c r="T43" s="3" t="s">
        <v>209</v>
      </c>
      <c r="U43" s="3" t="s">
        <v>126</v>
      </c>
      <c r="V43" s="5" t="s">
        <v>126</v>
      </c>
      <c r="W43" s="2" t="s">
        <v>126</v>
      </c>
      <c r="X43" s="3"/>
      <c r="Y43" s="5" t="s">
        <v>126</v>
      </c>
      <c r="Z43" s="5" t="s">
        <v>126</v>
      </c>
      <c r="AA43" s="3">
        <v>0</v>
      </c>
      <c r="AB43" s="3">
        <v>0</v>
      </c>
      <c r="AC43" s="3">
        <v>0</v>
      </c>
      <c r="AD43" s="3">
        <v>0</v>
      </c>
      <c r="AE43" s="10">
        <v>2551.14</v>
      </c>
      <c r="AF43" s="6">
        <v>0</v>
      </c>
      <c r="AG43" s="6">
        <v>0</v>
      </c>
      <c r="AH43" s="6">
        <v>0</v>
      </c>
      <c r="AI43" s="6">
        <v>2551.14</v>
      </c>
      <c r="AJ43" s="12">
        <f t="shared" si="0"/>
        <v>2551.14</v>
      </c>
      <c r="AK43" s="2"/>
      <c r="AL43" s="2"/>
      <c r="AM43" s="7"/>
      <c r="AN43" s="2"/>
      <c r="AO43" s="43"/>
      <c r="AP43" s="43"/>
      <c r="AQ43" s="43"/>
      <c r="AR43" s="43"/>
      <c r="AS43" s="43"/>
      <c r="AT43" s="43"/>
      <c r="AU43" s="43"/>
      <c r="AV43" s="43"/>
      <c r="AW43" s="42"/>
      <c r="AX43" s="42"/>
      <c r="AY43" s="42"/>
      <c r="AZ43" s="42"/>
      <c r="BA43" s="42"/>
      <c r="BB43" s="42"/>
      <c r="BC43" s="42"/>
      <c r="BD43" s="42"/>
      <c r="BE43" s="42"/>
      <c r="BF43" s="42"/>
    </row>
    <row r="44" spans="1:58" ht="19.149999999999999" customHeight="1" x14ac:dyDescent="0.25">
      <c r="A44" s="48"/>
      <c r="B44" s="37"/>
      <c r="C44" s="23"/>
      <c r="D44" s="23"/>
      <c r="E44" s="23"/>
      <c r="F44" s="143"/>
      <c r="G44" s="20"/>
      <c r="H44" s="49" t="s">
        <v>287</v>
      </c>
      <c r="I44" s="146" t="s">
        <v>290</v>
      </c>
      <c r="J44" s="42" t="s">
        <v>291</v>
      </c>
      <c r="K44" s="44">
        <v>42420</v>
      </c>
      <c r="L44" s="1">
        <v>707.45</v>
      </c>
      <c r="M44" s="45">
        <v>11746</v>
      </c>
      <c r="N44" s="44">
        <v>42420</v>
      </c>
      <c r="O44" s="44">
        <v>42540</v>
      </c>
      <c r="P44" s="42" t="s">
        <v>252</v>
      </c>
      <c r="Q44" s="3" t="s">
        <v>126</v>
      </c>
      <c r="R44" s="3" t="s">
        <v>126</v>
      </c>
      <c r="S44" s="3" t="s">
        <v>126</v>
      </c>
      <c r="T44" s="3" t="s">
        <v>209</v>
      </c>
      <c r="U44" s="3" t="s">
        <v>126</v>
      </c>
      <c r="V44" s="5" t="s">
        <v>126</v>
      </c>
      <c r="W44" s="2" t="s">
        <v>126</v>
      </c>
      <c r="X44" s="3"/>
      <c r="Y44" s="5" t="s">
        <v>126</v>
      </c>
      <c r="Z44" s="5" t="s">
        <v>126</v>
      </c>
      <c r="AA44" s="3">
        <v>0</v>
      </c>
      <c r="AB44" s="3">
        <v>0</v>
      </c>
      <c r="AC44" s="3">
        <v>0</v>
      </c>
      <c r="AD44" s="3">
        <v>0</v>
      </c>
      <c r="AE44" s="10">
        <v>707.45</v>
      </c>
      <c r="AF44" s="6">
        <v>0</v>
      </c>
      <c r="AG44" s="6">
        <v>0</v>
      </c>
      <c r="AH44" s="6">
        <v>0</v>
      </c>
      <c r="AI44" s="6">
        <v>707.45</v>
      </c>
      <c r="AJ44" s="12">
        <f t="shared" si="0"/>
        <v>707.45</v>
      </c>
      <c r="AK44" s="2"/>
      <c r="AL44" s="2"/>
      <c r="AM44" s="7"/>
      <c r="AN44" s="2"/>
      <c r="AO44" s="43"/>
      <c r="AP44" s="43"/>
      <c r="AQ44" s="43"/>
      <c r="AR44" s="43"/>
      <c r="AS44" s="43"/>
      <c r="AT44" s="43"/>
      <c r="AU44" s="43"/>
      <c r="AV44" s="43"/>
      <c r="AW44" s="42"/>
      <c r="AX44" s="42"/>
      <c r="AY44" s="42"/>
      <c r="AZ44" s="42"/>
      <c r="BA44" s="42"/>
      <c r="BB44" s="42"/>
      <c r="BC44" s="42"/>
      <c r="BD44" s="42"/>
      <c r="BE44" s="42"/>
      <c r="BF44" s="42"/>
    </row>
    <row r="45" spans="1:58" ht="13.15" customHeight="1" x14ac:dyDescent="0.25">
      <c r="A45" s="48"/>
      <c r="B45" s="37"/>
      <c r="C45" s="23"/>
      <c r="D45" s="23"/>
      <c r="E45" s="23"/>
      <c r="F45" s="143"/>
      <c r="G45" s="20"/>
      <c r="H45" s="49" t="s">
        <v>288</v>
      </c>
      <c r="I45" s="146" t="s">
        <v>292</v>
      </c>
      <c r="J45" s="42" t="s">
        <v>293</v>
      </c>
      <c r="K45" s="44">
        <v>42420</v>
      </c>
      <c r="L45" s="1">
        <v>116</v>
      </c>
      <c r="M45" s="45">
        <v>11746</v>
      </c>
      <c r="N45" s="44">
        <v>42420</v>
      </c>
      <c r="O45" s="44">
        <v>42540</v>
      </c>
      <c r="P45" s="42" t="s">
        <v>252</v>
      </c>
      <c r="Q45" s="3" t="s">
        <v>126</v>
      </c>
      <c r="R45" s="3" t="s">
        <v>126</v>
      </c>
      <c r="S45" s="3" t="s">
        <v>126</v>
      </c>
      <c r="T45" s="3" t="s">
        <v>209</v>
      </c>
      <c r="U45" s="3" t="s">
        <v>126</v>
      </c>
      <c r="V45" s="5" t="s">
        <v>126</v>
      </c>
      <c r="W45" s="2" t="s">
        <v>126</v>
      </c>
      <c r="X45" s="3"/>
      <c r="Y45" s="5" t="s">
        <v>126</v>
      </c>
      <c r="Z45" s="5" t="s">
        <v>126</v>
      </c>
      <c r="AA45" s="3">
        <v>0</v>
      </c>
      <c r="AB45" s="3">
        <v>0</v>
      </c>
      <c r="AC45" s="3">
        <v>0</v>
      </c>
      <c r="AD45" s="3">
        <v>0</v>
      </c>
      <c r="AE45" s="10">
        <v>116</v>
      </c>
      <c r="AF45" s="6">
        <v>0</v>
      </c>
      <c r="AG45" s="6">
        <v>0</v>
      </c>
      <c r="AH45" s="6">
        <v>0</v>
      </c>
      <c r="AI45" s="10">
        <v>0</v>
      </c>
      <c r="AJ45" s="12">
        <f t="shared" si="0"/>
        <v>0</v>
      </c>
      <c r="AK45" s="2"/>
      <c r="AL45" s="2"/>
      <c r="AM45" s="7"/>
      <c r="AN45" s="2"/>
      <c r="AO45" s="43"/>
      <c r="AP45" s="43"/>
      <c r="AQ45" s="43"/>
      <c r="AR45" s="43"/>
      <c r="AS45" s="43"/>
      <c r="AT45" s="43"/>
      <c r="AU45" s="43"/>
      <c r="AV45" s="43"/>
      <c r="AW45" s="42"/>
      <c r="AX45" s="42"/>
      <c r="AY45" s="42"/>
      <c r="AZ45" s="42"/>
      <c r="BA45" s="42"/>
      <c r="BB45" s="42"/>
      <c r="BC45" s="42"/>
      <c r="BD45" s="42"/>
      <c r="BE45" s="42"/>
      <c r="BF45" s="42"/>
    </row>
    <row r="46" spans="1:58" x14ac:dyDescent="0.25">
      <c r="A46" s="48"/>
      <c r="B46" s="37"/>
      <c r="C46" s="23"/>
      <c r="D46" s="23"/>
      <c r="E46" s="23"/>
      <c r="F46" s="143"/>
      <c r="G46" s="20"/>
      <c r="H46" s="49" t="s">
        <v>289</v>
      </c>
      <c r="I46" s="146" t="s">
        <v>294</v>
      </c>
      <c r="J46" s="42" t="s">
        <v>295</v>
      </c>
      <c r="K46" s="44">
        <v>42420</v>
      </c>
      <c r="L46" s="1">
        <v>279.2</v>
      </c>
      <c r="M46" s="45">
        <v>11746</v>
      </c>
      <c r="N46" s="44">
        <v>42420</v>
      </c>
      <c r="O46" s="44">
        <v>42540</v>
      </c>
      <c r="P46" s="42" t="s">
        <v>252</v>
      </c>
      <c r="Q46" s="3" t="s">
        <v>126</v>
      </c>
      <c r="R46" s="3" t="s">
        <v>126</v>
      </c>
      <c r="S46" s="3" t="s">
        <v>126</v>
      </c>
      <c r="T46" s="3" t="s">
        <v>209</v>
      </c>
      <c r="U46" s="3"/>
      <c r="V46" s="5"/>
      <c r="W46" s="2"/>
      <c r="X46" s="3"/>
      <c r="Y46" s="5" t="s">
        <v>126</v>
      </c>
      <c r="Z46" s="5" t="s">
        <v>126</v>
      </c>
      <c r="AA46" s="3">
        <v>0</v>
      </c>
      <c r="AB46" s="3">
        <v>0</v>
      </c>
      <c r="AC46" s="3">
        <v>0</v>
      </c>
      <c r="AD46" s="3">
        <v>0</v>
      </c>
      <c r="AE46" s="10">
        <v>279.2</v>
      </c>
      <c r="AF46" s="6">
        <v>0</v>
      </c>
      <c r="AG46" s="6">
        <v>0</v>
      </c>
      <c r="AH46" s="6">
        <v>0</v>
      </c>
      <c r="AI46" s="10">
        <v>279.2</v>
      </c>
      <c r="AJ46" s="12">
        <f t="shared" si="0"/>
        <v>279.2</v>
      </c>
      <c r="AK46" s="2"/>
      <c r="AL46" s="2"/>
      <c r="AM46" s="7"/>
      <c r="AN46" s="2"/>
      <c r="AO46" s="43"/>
      <c r="AP46" s="43"/>
      <c r="AQ46" s="43"/>
      <c r="AR46" s="43"/>
      <c r="AS46" s="43"/>
      <c r="AT46" s="43"/>
      <c r="AU46" s="43"/>
      <c r="AV46" s="43"/>
      <c r="AW46" s="42"/>
      <c r="AX46" s="42"/>
      <c r="AY46" s="42"/>
      <c r="AZ46" s="42"/>
      <c r="BA46" s="42"/>
      <c r="BB46" s="42"/>
      <c r="BC46" s="42"/>
      <c r="BD46" s="42"/>
      <c r="BE46" s="42"/>
      <c r="BF46" s="42"/>
    </row>
    <row r="47" spans="1:58" ht="25.5" x14ac:dyDescent="0.25">
      <c r="A47" s="41">
        <v>18</v>
      </c>
      <c r="B47" s="35" t="s">
        <v>269</v>
      </c>
      <c r="C47" s="3" t="s">
        <v>270</v>
      </c>
      <c r="D47" s="3" t="s">
        <v>261</v>
      </c>
      <c r="E47" s="3" t="s">
        <v>141</v>
      </c>
      <c r="F47" s="141" t="s">
        <v>271</v>
      </c>
      <c r="G47" s="4">
        <v>11471</v>
      </c>
      <c r="H47" s="49" t="s">
        <v>309</v>
      </c>
      <c r="I47" s="146" t="s">
        <v>272</v>
      </c>
      <c r="J47" s="42" t="s">
        <v>273</v>
      </c>
      <c r="K47" s="44">
        <v>42420</v>
      </c>
      <c r="L47" s="1">
        <v>43160</v>
      </c>
      <c r="M47" s="45">
        <v>11746</v>
      </c>
      <c r="N47" s="44">
        <v>42420</v>
      </c>
      <c r="O47" s="44">
        <v>42785</v>
      </c>
      <c r="P47" s="42" t="s">
        <v>252</v>
      </c>
      <c r="Q47" s="3" t="s">
        <v>126</v>
      </c>
      <c r="R47" s="3" t="s">
        <v>126</v>
      </c>
      <c r="S47" s="3" t="s">
        <v>126</v>
      </c>
      <c r="T47" s="3" t="s">
        <v>127</v>
      </c>
      <c r="U47" s="3" t="s">
        <v>126</v>
      </c>
      <c r="V47" s="5" t="s">
        <v>126</v>
      </c>
      <c r="W47" s="2" t="s">
        <v>126</v>
      </c>
      <c r="X47" s="3"/>
      <c r="Y47" s="5" t="s">
        <v>126</v>
      </c>
      <c r="Z47" s="5" t="s">
        <v>126</v>
      </c>
      <c r="AA47" s="3">
        <v>0</v>
      </c>
      <c r="AB47" s="3">
        <v>0</v>
      </c>
      <c r="AC47" s="3">
        <v>0</v>
      </c>
      <c r="AD47" s="3">
        <v>0</v>
      </c>
      <c r="AE47" s="10">
        <v>43760</v>
      </c>
      <c r="AF47" s="6">
        <v>0</v>
      </c>
      <c r="AG47" s="6">
        <v>0</v>
      </c>
      <c r="AH47" s="6">
        <v>0</v>
      </c>
      <c r="AI47" s="10">
        <v>43760</v>
      </c>
      <c r="AJ47" s="12">
        <f t="shared" si="0"/>
        <v>43760</v>
      </c>
      <c r="AK47" s="2"/>
      <c r="AL47" s="2"/>
      <c r="AM47" s="7"/>
      <c r="AN47" s="2"/>
      <c r="AO47" s="43"/>
      <c r="AP47" s="43"/>
      <c r="AQ47" s="43"/>
      <c r="AR47" s="43"/>
      <c r="AS47" s="43"/>
      <c r="AT47" s="43"/>
      <c r="AU47" s="43"/>
      <c r="AV47" s="43"/>
      <c r="AW47" s="42"/>
      <c r="AX47" s="42"/>
      <c r="AY47" s="42"/>
      <c r="AZ47" s="42"/>
      <c r="BA47" s="42"/>
      <c r="BB47" s="42"/>
      <c r="BC47" s="42"/>
      <c r="BD47" s="42"/>
      <c r="BE47" s="42"/>
      <c r="BF47" s="42"/>
    </row>
    <row r="48" spans="1:58" ht="25.5" x14ac:dyDescent="0.25">
      <c r="A48" s="41">
        <v>19</v>
      </c>
      <c r="B48" s="35" t="s">
        <v>274</v>
      </c>
      <c r="C48" s="3" t="s">
        <v>275</v>
      </c>
      <c r="D48" s="3" t="s">
        <v>261</v>
      </c>
      <c r="E48" s="3" t="s">
        <v>141</v>
      </c>
      <c r="F48" s="141" t="s">
        <v>276</v>
      </c>
      <c r="G48" s="4">
        <v>11476</v>
      </c>
      <c r="H48" s="49" t="s">
        <v>277</v>
      </c>
      <c r="I48" s="146" t="s">
        <v>226</v>
      </c>
      <c r="J48" s="3" t="s">
        <v>154</v>
      </c>
      <c r="K48" s="44">
        <v>42420</v>
      </c>
      <c r="L48" s="1">
        <v>13680</v>
      </c>
      <c r="M48" s="45">
        <v>11746</v>
      </c>
      <c r="N48" s="44">
        <v>42420</v>
      </c>
      <c r="O48" s="44">
        <v>42785</v>
      </c>
      <c r="P48" s="42" t="s">
        <v>252</v>
      </c>
      <c r="Q48" s="3" t="s">
        <v>126</v>
      </c>
      <c r="R48" s="3" t="s">
        <v>126</v>
      </c>
      <c r="S48" s="3" t="s">
        <v>126</v>
      </c>
      <c r="T48" s="3" t="s">
        <v>127</v>
      </c>
      <c r="U48" s="3" t="s">
        <v>126</v>
      </c>
      <c r="V48" s="5" t="s">
        <v>126</v>
      </c>
      <c r="W48" s="2" t="s">
        <v>126</v>
      </c>
      <c r="X48" s="3"/>
      <c r="Y48" s="5" t="s">
        <v>126</v>
      </c>
      <c r="Z48" s="5" t="s">
        <v>126</v>
      </c>
      <c r="AA48" s="3">
        <v>0</v>
      </c>
      <c r="AB48" s="3">
        <v>0</v>
      </c>
      <c r="AC48" s="3">
        <v>0</v>
      </c>
      <c r="AD48" s="3">
        <v>0</v>
      </c>
      <c r="AE48" s="10">
        <v>13680</v>
      </c>
      <c r="AF48" s="6">
        <v>0</v>
      </c>
      <c r="AG48" s="6">
        <v>0</v>
      </c>
      <c r="AH48" s="6"/>
      <c r="AI48" s="10">
        <v>13680</v>
      </c>
      <c r="AJ48" s="12">
        <f t="shared" si="0"/>
        <v>13680</v>
      </c>
      <c r="AK48" s="2"/>
      <c r="AL48" s="2"/>
      <c r="AM48" s="7"/>
      <c r="AN48" s="2"/>
      <c r="AO48" s="43"/>
      <c r="AP48" s="43"/>
      <c r="AQ48" s="43"/>
      <c r="AR48" s="43"/>
      <c r="AS48" s="43"/>
      <c r="AT48" s="43"/>
      <c r="AU48" s="43"/>
      <c r="AV48" s="43"/>
      <c r="AW48" s="42"/>
      <c r="AX48" s="42"/>
      <c r="AY48" s="42"/>
      <c r="AZ48" s="42"/>
      <c r="BA48" s="42"/>
      <c r="BB48" s="42"/>
      <c r="BC48" s="42"/>
      <c r="BD48" s="42"/>
      <c r="BE48" s="42"/>
      <c r="BF48" s="42"/>
    </row>
    <row r="49" spans="1:58" ht="25.5" x14ac:dyDescent="0.25">
      <c r="A49" s="41">
        <v>20</v>
      </c>
      <c r="B49" s="35" t="s">
        <v>230</v>
      </c>
      <c r="C49" s="3" t="s">
        <v>231</v>
      </c>
      <c r="D49" s="3" t="s">
        <v>155</v>
      </c>
      <c r="E49" s="3" t="s">
        <v>141</v>
      </c>
      <c r="F49" s="141" t="s">
        <v>232</v>
      </c>
      <c r="G49" s="4" t="s">
        <v>233</v>
      </c>
      <c r="H49" s="42" t="s">
        <v>234</v>
      </c>
      <c r="I49" s="146" t="s">
        <v>228</v>
      </c>
      <c r="J49" s="3" t="s">
        <v>235</v>
      </c>
      <c r="K49" s="44">
        <v>42371</v>
      </c>
      <c r="L49" s="1">
        <v>571127.28</v>
      </c>
      <c r="M49" s="45">
        <v>11805</v>
      </c>
      <c r="N49" s="44">
        <v>42492</v>
      </c>
      <c r="O49" s="44">
        <v>42857</v>
      </c>
      <c r="P49" s="42" t="s">
        <v>144</v>
      </c>
      <c r="Q49" s="3" t="s">
        <v>126</v>
      </c>
      <c r="R49" s="3" t="s">
        <v>126</v>
      </c>
      <c r="S49" s="3" t="s">
        <v>126</v>
      </c>
      <c r="T49" s="3" t="s">
        <v>127</v>
      </c>
      <c r="U49" s="3" t="s">
        <v>126</v>
      </c>
      <c r="V49" s="5" t="s">
        <v>126</v>
      </c>
      <c r="W49" s="2" t="s">
        <v>126</v>
      </c>
      <c r="X49" s="3" t="s">
        <v>126</v>
      </c>
      <c r="Y49" s="5" t="s">
        <v>126</v>
      </c>
      <c r="Z49" s="5"/>
      <c r="AA49" s="3">
        <v>0</v>
      </c>
      <c r="AB49" s="3">
        <v>0</v>
      </c>
      <c r="AC49" s="3">
        <v>0</v>
      </c>
      <c r="AD49" s="3">
        <v>0</v>
      </c>
      <c r="AE49" s="10">
        <v>571127.28</v>
      </c>
      <c r="AF49" s="6">
        <v>0</v>
      </c>
      <c r="AG49" s="6">
        <v>0</v>
      </c>
      <c r="AH49" s="6">
        <v>0</v>
      </c>
      <c r="AI49" s="6">
        <v>112375.32</v>
      </c>
      <c r="AJ49" s="12">
        <f t="shared" si="0"/>
        <v>112375.32</v>
      </c>
      <c r="AK49" s="2" t="s">
        <v>236</v>
      </c>
      <c r="AL49" s="2" t="s">
        <v>237</v>
      </c>
      <c r="AM49" s="7" t="s">
        <v>238</v>
      </c>
      <c r="AN49" s="2"/>
      <c r="AO49" s="43"/>
      <c r="AP49" s="43"/>
      <c r="AQ49" s="43"/>
      <c r="AR49" s="43"/>
      <c r="AS49" s="43"/>
      <c r="AT49" s="43"/>
      <c r="AU49" s="43"/>
      <c r="AV49" s="43"/>
      <c r="AW49" s="42"/>
      <c r="AX49" s="42"/>
      <c r="AY49" s="42"/>
      <c r="AZ49" s="42"/>
      <c r="BA49" s="42"/>
      <c r="BB49" s="42"/>
      <c r="BC49" s="42"/>
      <c r="BD49" s="42"/>
      <c r="BE49" s="42"/>
      <c r="BF49" s="42"/>
    </row>
    <row r="50" spans="1:58" ht="26.25" thickBot="1" x14ac:dyDescent="0.3">
      <c r="A50" s="118">
        <v>21</v>
      </c>
      <c r="B50" s="119" t="s">
        <v>204</v>
      </c>
      <c r="C50" s="15" t="s">
        <v>205</v>
      </c>
      <c r="D50" s="15" t="s">
        <v>155</v>
      </c>
      <c r="E50" s="15" t="s">
        <v>141</v>
      </c>
      <c r="F50" s="145" t="s">
        <v>206</v>
      </c>
      <c r="G50" s="16">
        <v>11597</v>
      </c>
      <c r="H50" s="120" t="s">
        <v>216</v>
      </c>
      <c r="I50" s="147" t="s">
        <v>207</v>
      </c>
      <c r="J50" s="121" t="s">
        <v>208</v>
      </c>
      <c r="K50" s="122">
        <v>42335</v>
      </c>
      <c r="L50" s="123">
        <v>30559.200000000001</v>
      </c>
      <c r="M50" s="124">
        <v>11692</v>
      </c>
      <c r="N50" s="122">
        <v>42335</v>
      </c>
      <c r="O50" s="122">
        <v>42553</v>
      </c>
      <c r="P50" s="121" t="s">
        <v>144</v>
      </c>
      <c r="Q50" s="15" t="s">
        <v>126</v>
      </c>
      <c r="R50" s="15" t="s">
        <v>126</v>
      </c>
      <c r="S50" s="15" t="s">
        <v>126</v>
      </c>
      <c r="T50" s="15" t="s">
        <v>209</v>
      </c>
      <c r="U50" s="15"/>
      <c r="V50" s="125"/>
      <c r="W50" s="120"/>
      <c r="X50" s="15"/>
      <c r="Y50" s="125" t="s">
        <v>126</v>
      </c>
      <c r="Z50" s="125"/>
      <c r="AA50" s="15">
        <v>0</v>
      </c>
      <c r="AB50" s="15">
        <v>0</v>
      </c>
      <c r="AC50" s="15">
        <v>0</v>
      </c>
      <c r="AD50" s="15">
        <v>0</v>
      </c>
      <c r="AE50" s="126">
        <v>30559.200000000001</v>
      </c>
      <c r="AF50" s="127">
        <v>0</v>
      </c>
      <c r="AG50" s="127">
        <v>0</v>
      </c>
      <c r="AH50" s="127">
        <v>0</v>
      </c>
      <c r="AI50" s="127">
        <v>3432.06</v>
      </c>
      <c r="AJ50" s="128">
        <f t="shared" si="0"/>
        <v>3432.06</v>
      </c>
      <c r="AK50" s="120" t="s">
        <v>210</v>
      </c>
      <c r="AL50" s="120" t="s">
        <v>212</v>
      </c>
      <c r="AM50" s="129" t="s">
        <v>211</v>
      </c>
      <c r="AN50" s="120" t="s">
        <v>212</v>
      </c>
      <c r="AO50" s="130"/>
      <c r="AP50" s="130"/>
      <c r="AQ50" s="130"/>
      <c r="AR50" s="130"/>
      <c r="AS50" s="130"/>
      <c r="AT50" s="130"/>
      <c r="AU50" s="130"/>
      <c r="AV50" s="130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</row>
    <row r="51" spans="1:58" ht="15.75" thickBot="1" x14ac:dyDescent="0.3">
      <c r="A51" s="131" t="s">
        <v>6</v>
      </c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3">
        <f>SUM(L20:L50)</f>
        <v>1277534.97</v>
      </c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5">
        <f>SUM(AC19:AC24)</f>
        <v>0</v>
      </c>
      <c r="AD51" s="135">
        <f>SUM(AD19:AD24)</f>
        <v>0</v>
      </c>
      <c r="AE51" s="133">
        <f>SUM(AE19:AE24)</f>
        <v>144264.72</v>
      </c>
      <c r="AF51" s="133">
        <f>SUM(AF20:AF50)</f>
        <v>27976.420000000002</v>
      </c>
      <c r="AG51" s="133">
        <f>SUM(AG20:AG50)</f>
        <v>92753.62</v>
      </c>
      <c r="AH51" s="133">
        <f>SUM(AH20:AH50)</f>
        <v>189952.65</v>
      </c>
      <c r="AI51" s="133"/>
      <c r="AJ51" s="133">
        <f>SUM(AJ20:AJ50)</f>
        <v>931149.27</v>
      </c>
      <c r="AK51" s="136" t="s">
        <v>126</v>
      </c>
      <c r="AL51" s="136" t="s">
        <v>126</v>
      </c>
      <c r="AM51" s="136" t="s">
        <v>126</v>
      </c>
      <c r="AN51" s="136" t="s">
        <v>126</v>
      </c>
      <c r="AO51" s="135"/>
      <c r="AP51" s="135"/>
      <c r="AQ51" s="135"/>
      <c r="AR51" s="135"/>
      <c r="AS51" s="135"/>
      <c r="AT51" s="135"/>
      <c r="AU51" s="137"/>
      <c r="AV51" s="138"/>
      <c r="AW51" s="138"/>
      <c r="AX51" s="138"/>
      <c r="AY51" s="138"/>
      <c r="AZ51" s="138"/>
      <c r="BA51" s="138"/>
      <c r="BB51" s="138"/>
      <c r="BC51" s="138"/>
      <c r="BD51" s="138"/>
      <c r="BE51" s="138"/>
      <c r="BF51" s="139"/>
    </row>
    <row r="53" spans="1:58" s="53" customFormat="1" ht="15" x14ac:dyDescent="0.25">
      <c r="A53" s="51" t="s">
        <v>319</v>
      </c>
      <c r="B53" s="51"/>
      <c r="C53" s="51"/>
      <c r="D53" s="51"/>
      <c r="E53" s="51"/>
      <c r="F53" s="51"/>
      <c r="I53" s="52"/>
    </row>
    <row r="54" spans="1:58" s="53" customFormat="1" ht="15" x14ac:dyDescent="0.25">
      <c r="A54" s="51" t="s">
        <v>318</v>
      </c>
      <c r="B54" s="51"/>
      <c r="C54" s="51"/>
      <c r="D54" s="51"/>
      <c r="E54" s="51"/>
      <c r="F54" s="51"/>
      <c r="I54" s="52"/>
    </row>
  </sheetData>
  <mergeCells count="58">
    <mergeCell ref="A54:F54"/>
    <mergeCell ref="A53:F53"/>
    <mergeCell ref="A1:AJ3"/>
    <mergeCell ref="AZ17:BA17"/>
    <mergeCell ref="BB17:BB18"/>
    <mergeCell ref="A15:BF15"/>
    <mergeCell ref="BC17:BC18"/>
    <mergeCell ref="BD17:BF17"/>
    <mergeCell ref="AU16:BF16"/>
    <mergeCell ref="AU17:AU18"/>
    <mergeCell ref="AV17:AV18"/>
    <mergeCell ref="AW17:AY17"/>
    <mergeCell ref="AN17:AN18"/>
    <mergeCell ref="AO17:AO18"/>
    <mergeCell ref="AO16:AT16"/>
    <mergeCell ref="A16:A19"/>
    <mergeCell ref="B16:G17"/>
    <mergeCell ref="H16:AJ16"/>
    <mergeCell ref="AT17:AT18"/>
    <mergeCell ref="AK16:AN16"/>
    <mergeCell ref="AP17:AP18"/>
    <mergeCell ref="AQ17:AQ18"/>
    <mergeCell ref="A51:K51"/>
    <mergeCell ref="AK17:AK18"/>
    <mergeCell ref="AL17:AL18"/>
    <mergeCell ref="AM17:AM18"/>
    <mergeCell ref="H17:T17"/>
    <mergeCell ref="U17:AD17"/>
    <mergeCell ref="AE17:AJ17"/>
    <mergeCell ref="A43:A46"/>
    <mergeCell ref="B43:B46"/>
    <mergeCell ref="C43:C46"/>
    <mergeCell ref="D43:D46"/>
    <mergeCell ref="E43:E46"/>
    <mergeCell ref="A6:AF6"/>
    <mergeCell ref="A7:E7"/>
    <mergeCell ref="A8:E8"/>
    <mergeCell ref="AR17:AR18"/>
    <mergeCell ref="AS17:AS18"/>
    <mergeCell ref="A11:F11"/>
    <mergeCell ref="A12:D12"/>
    <mergeCell ref="A13:D13"/>
    <mergeCell ref="F43:F46"/>
    <mergeCell ref="G43:G46"/>
    <mergeCell ref="B40:B42"/>
    <mergeCell ref="C40:C42"/>
    <mergeCell ref="D40:D42"/>
    <mergeCell ref="E40:E42"/>
    <mergeCell ref="F40:F42"/>
    <mergeCell ref="G40:G42"/>
    <mergeCell ref="G35:G38"/>
    <mergeCell ref="A35:A38"/>
    <mergeCell ref="A40:A42"/>
    <mergeCell ref="B35:B38"/>
    <mergeCell ref="C35:C38"/>
    <mergeCell ref="D35:D38"/>
    <mergeCell ref="E35:E38"/>
    <mergeCell ref="F35:F3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SEDIHPA AGO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2016-02-10T13:24:56Z</cp:lastPrinted>
  <dcterms:created xsi:type="dcterms:W3CDTF">2013-10-11T22:10:57Z</dcterms:created>
  <dcterms:modified xsi:type="dcterms:W3CDTF">2016-09-02T14:04:21Z</dcterms:modified>
</cp:coreProperties>
</file>