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7995"/>
  </bookViews>
  <sheets>
    <sheet name="SEDIHPA" sheetId="1" r:id="rId1"/>
  </sheets>
  <calcPr calcId="145621"/>
</workbook>
</file>

<file path=xl/calcChain.xml><?xml version="1.0" encoding="utf-8"?>
<calcChain xmlns="http://schemas.openxmlformats.org/spreadsheetml/2006/main">
  <c r="AH43" i="1" l="1"/>
  <c r="AH37" i="1"/>
  <c r="AH42" i="1"/>
  <c r="AH39" i="1"/>
  <c r="AH22" i="1"/>
  <c r="AH23" i="1"/>
  <c r="AI42" i="1" l="1"/>
  <c r="AI43" i="1" l="1"/>
  <c r="AI32" i="1" l="1"/>
  <c r="AI31" i="1"/>
  <c r="AI30" i="1"/>
  <c r="AI29" i="1"/>
  <c r="AI40" i="1"/>
  <c r="AE40" i="1"/>
  <c r="AG39" i="1" l="1"/>
  <c r="AI39" i="1" s="1"/>
  <c r="AI24" i="1" l="1"/>
  <c r="AI35" i="1" l="1"/>
  <c r="AI38" i="1" l="1"/>
  <c r="AI37" i="1"/>
  <c r="AI41" i="1"/>
  <c r="AI36" i="1"/>
  <c r="AI33" i="1"/>
  <c r="AI28" i="1"/>
  <c r="AI27" i="1"/>
  <c r="AI26" i="1"/>
  <c r="AI25" i="1"/>
  <c r="AI22" i="1"/>
  <c r="AE22" i="1" l="1"/>
  <c r="AE23" i="1"/>
  <c r="AF23" i="1"/>
  <c r="AI23" i="1" s="1"/>
  <c r="AE36" i="1" l="1"/>
  <c r="AI34" i="1"/>
  <c r="AE34" i="1"/>
  <c r="AI45" i="1" l="1"/>
  <c r="AG45" i="1" l="1"/>
  <c r="AF45" i="1"/>
  <c r="AC45" i="1"/>
  <c r="AD45" i="1"/>
  <c r="L45" i="1"/>
  <c r="AE45" i="1" l="1"/>
</calcChain>
</file>

<file path=xl/sharedStrings.xml><?xml version="1.0" encoding="utf-8"?>
<sst xmlns="http://schemas.openxmlformats.org/spreadsheetml/2006/main" count="491" uniqueCount="289">
  <si>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</si>
  <si>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</si>
  <si>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</si>
  <si>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</si>
  <si>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</si>
  <si>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</si>
  <si>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</si>
  <si>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</si>
  <si>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</si>
  <si>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</si>
  <si>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</si>
  <si>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</si>
  <si>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</si>
  <si>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</si>
  <si>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</si>
  <si>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</si>
  <si>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</si>
  <si>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</si>
  <si>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</si>
  <si>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</si>
  <si>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</si>
  <si>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 xml:space="preserve"> Executado no Exercício 2014</t>
  </si>
  <si>
    <t>CNPJ/CPF da Parte Contratada</t>
  </si>
  <si>
    <t>Executado até 2013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</si>
  <si>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</si>
  <si>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</si>
  <si>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</si>
  <si>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</si>
  <si>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</si>
  <si>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</si>
  <si>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</si>
  <si>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</si>
  <si>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</si>
  <si>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</si>
  <si>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</si>
  <si>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</si>
  <si>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</si>
  <si>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</si>
  <si>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</si>
  <si>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</si>
  <si>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</si>
  <si>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</si>
  <si>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</si>
  <si>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</si>
  <si>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</si>
  <si>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</si>
  <si>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</si>
  <si>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</si>
  <si>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</si>
  <si>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</si>
  <si>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</si>
  <si>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</si>
  <si>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</si>
  <si>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</si>
  <si>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</si>
  <si>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Nome do responsável pela elaboração: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</si>
  <si>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</si>
  <si>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</si>
  <si>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</si>
  <si>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</si>
  <si>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</si>
  <si>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</si>
  <si>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</si>
  <si>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</si>
  <si>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</si>
  <si>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</si>
  <si>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</si>
  <si>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</si>
  <si>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</si>
  <si>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</si>
  <si>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</si>
  <si>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</si>
  <si>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</si>
  <si>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Concluída em 2014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</si>
  <si>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</si>
  <si>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</si>
  <si>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</si>
  <si>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</si>
  <si>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</si>
  <si>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</si>
  <si>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</si>
  <si>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</si>
  <si>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</si>
  <si>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</si>
  <si>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</si>
  <si>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</si>
  <si>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</si>
  <si>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</si>
  <si>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Em andamento em 2014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</si>
  <si>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</si>
  <si>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</si>
  <si>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</si>
  <si>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</si>
  <si>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</si>
  <si>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</si>
  <si>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</si>
  <si>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(ah) = (af) + (ag)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</si>
  <si>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</si>
  <si>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</si>
  <si>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</si>
  <si>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</si>
  <si>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</si>
  <si>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</si>
  <si>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</si>
  <si>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</si>
  <si>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</si>
  <si>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</si>
  <si>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</si>
  <si>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</si>
  <si>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</si>
  <si>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</si>
  <si>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</si>
  <si>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</si>
  <si>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</si>
  <si>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</si>
  <si>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</si>
  <si>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</si>
  <si>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</si>
  <si>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</si>
  <si>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</si>
  <si>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</si>
  <si>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LOCAÇÃO DE EQUIPAMENTOS DE INFORMÁTICA (IMPRESSORAS)</t>
  </si>
  <si>
    <t>ADESÃO A TA SRP</t>
  </si>
  <si>
    <t>TRÉC/PREÇO</t>
  </si>
  <si>
    <t>001/2013</t>
  </si>
  <si>
    <t>ROBERTO BEZERRA - ME</t>
  </si>
  <si>
    <t>09.286.947/0001-85</t>
  </si>
  <si>
    <t>-</t>
  </si>
  <si>
    <t>3.3.90.39.00</t>
  </si>
  <si>
    <t>11.334</t>
  </si>
  <si>
    <t>PRORROGAÇÃO POR MAIS 12 MESES</t>
  </si>
  <si>
    <t>018/2012</t>
  </si>
  <si>
    <t>10.908</t>
  </si>
  <si>
    <t>SECRETARIA MUNICIPAL DE EDUCAÇÃO - SEME</t>
  </si>
  <si>
    <t>4111/2013</t>
  </si>
  <si>
    <t>002/2013</t>
  </si>
  <si>
    <t>005/2013</t>
  </si>
  <si>
    <t>M. N. SILVA BRAGA</t>
  </si>
  <si>
    <t xml:space="preserve">PRESTAÇÃO DE SERVIÇOS DE TRANSPORTE DE PESSOAS EM VEÍCULOS DE PASSEIO </t>
  </si>
  <si>
    <t>84.303.684/0001-90</t>
  </si>
  <si>
    <t>11.375</t>
  </si>
  <si>
    <t>017/2012</t>
  </si>
  <si>
    <t>10.935</t>
  </si>
  <si>
    <t>SECRETARIA DE ESTADO DE DESENVOLVIMENTO SOCIAL - SEDS</t>
  </si>
  <si>
    <t>MENOR PREÇO</t>
  </si>
  <si>
    <t>131140055/2013</t>
  </si>
  <si>
    <t>SECRETARIA MUNICIPAL DE SAÚDE - SEMSA</t>
  </si>
  <si>
    <t>R. FERREIRA DE ALBUQUERQUE - ME</t>
  </si>
  <si>
    <t>09.-072.288/001-84</t>
  </si>
  <si>
    <t>APLICATIVA BRASIL LTDA-ME</t>
  </si>
  <si>
    <t>13.674.231/0001-22</t>
  </si>
  <si>
    <t>001/2014</t>
  </si>
  <si>
    <t>004/2014</t>
  </si>
  <si>
    <t>029/2014</t>
  </si>
  <si>
    <t>PREGÃO SRP</t>
  </si>
  <si>
    <t>015/2014</t>
  </si>
  <si>
    <t>RP</t>
  </si>
  <si>
    <t>CONV</t>
  </si>
  <si>
    <t>144/2014</t>
  </si>
  <si>
    <t>CHAMAMENTO PÚBLICO</t>
  </si>
  <si>
    <t>041/2014</t>
  </si>
  <si>
    <t>CENTRO INTEGRADO DE EMPRESA ESCOLA - CIEE</t>
  </si>
  <si>
    <t>61.600.839/0001-55</t>
  </si>
  <si>
    <t>RECRUTAMENTO E SELEÇÃO DE ESTUDANTES E ACOMPANHOAMENTO P/ PROGRAMA DE ESTÁGIO DA PREFEITURA DE RIO BRANCO</t>
  </si>
  <si>
    <t>INSTITUTO EUVALDO LODI</t>
  </si>
  <si>
    <t>02.373.341/0001-38</t>
  </si>
  <si>
    <t>042/2014</t>
  </si>
  <si>
    <t>027/2014</t>
  </si>
  <si>
    <t>009/2014</t>
  </si>
  <si>
    <t>FLORESTA EMPREENDIMENTOS LTDA.</t>
  </si>
  <si>
    <t>17.489.291/0001-26</t>
  </si>
  <si>
    <t>012/2014</t>
  </si>
  <si>
    <t>SERVIÇOS PRODUÇÃO DE VÍDEO EDUCATIVO TIPO ANIMAÇÃO OU DOCUMENTÁRIO - DURAÇÃO 05 MINUTOS</t>
  </si>
  <si>
    <t>014/2014</t>
  </si>
  <si>
    <t>W. LUCENA CONSTRUÇÕES E SERVIÇOS LTDA.</t>
  </si>
  <si>
    <t>04.474.803/0001-39</t>
  </si>
  <si>
    <t>039/2014</t>
  </si>
  <si>
    <t>028/2014</t>
  </si>
  <si>
    <t>007/2014</t>
  </si>
  <si>
    <t>ADESÃO SRP</t>
  </si>
  <si>
    <t>21257/2013</t>
  </si>
  <si>
    <t>SERVIÇOS DE LAVAGEM DE AUTOMÓVEIS E SERV. DE BORRACHARIA</t>
  </si>
  <si>
    <t>BRAUMAR - EPP</t>
  </si>
  <si>
    <t>02.485.501/0001-30</t>
  </si>
  <si>
    <t>07.941.947/0001-46</t>
  </si>
  <si>
    <t>13937/2014</t>
  </si>
  <si>
    <t xml:space="preserve">PRESTAÇÃO DE SERVIÇOS DE LOCAÇÃO DE VEÍCULOS TIPO UTILITÁRIO/PASSEIO </t>
  </si>
  <si>
    <t>032/2014</t>
  </si>
  <si>
    <t>ACRETEC COMERCIO E REPRESENTAÇÕES LTDA</t>
  </si>
  <si>
    <t>04.475.329/0001-60</t>
  </si>
  <si>
    <t>SEC.DE ESTADO DA SAÚDE</t>
  </si>
  <si>
    <t>PREGÃO PRESENCIAL</t>
  </si>
  <si>
    <t>060/2012</t>
  </si>
  <si>
    <t>728/2012</t>
  </si>
  <si>
    <t>1502/2013</t>
  </si>
  <si>
    <t>10.983</t>
  </si>
  <si>
    <t>JOSÉ HERIVELTO DE HOLANDA TRINDADE</t>
  </si>
  <si>
    <t>011/2014</t>
  </si>
  <si>
    <t>008/2013</t>
  </si>
  <si>
    <t>017/2014</t>
  </si>
  <si>
    <t>LFP3 FOTOGRAFIAS LTDA-ME</t>
  </si>
  <si>
    <t xml:space="preserve">PRESTAÇÃO DE SERVIÇOS GRÁFICOS </t>
  </si>
  <si>
    <t>06.234.024/0001-91</t>
  </si>
  <si>
    <t>018/2014</t>
  </si>
  <si>
    <t>F. B.AMORIM JUNIOR - ME</t>
  </si>
  <si>
    <t>03.802.085/0001-10</t>
  </si>
  <si>
    <t>016/2014</t>
  </si>
  <si>
    <t>S. L. DE CASTRO</t>
  </si>
  <si>
    <t>08.629.283/0001-47</t>
  </si>
  <si>
    <t xml:space="preserve">J. ERIVALDO SILVA DE SOUZA </t>
  </si>
  <si>
    <t>024/2014</t>
  </si>
  <si>
    <t>SERVIÇOS DE LAYOUT E CONFECÇÃO DE CAMISETAS</t>
  </si>
  <si>
    <t>63.598.676/0001-0001-49</t>
  </si>
  <si>
    <t>074/2014</t>
  </si>
  <si>
    <t>36/2014</t>
  </si>
  <si>
    <t>SERVIÇOS DE AGENCIAMENTO DE PASSAGENS</t>
  </si>
  <si>
    <t>KAMPA VIAGENS SERVIÇOS E EVENTOS</t>
  </si>
  <si>
    <t>03.383.410/0001-57</t>
  </si>
  <si>
    <t>PRORROGAÇÃO POR MAIS 180 DIAS</t>
  </si>
  <si>
    <t>034/2014</t>
  </si>
  <si>
    <t>010/2014</t>
  </si>
  <si>
    <t>284/2014</t>
  </si>
  <si>
    <t>054/2014</t>
  </si>
  <si>
    <t>SERVIÇOS GRÁFICOS</t>
  </si>
  <si>
    <t>11.351</t>
  </si>
  <si>
    <t>PRORROGAÇÃO POR MAIS 150 DIAS</t>
  </si>
  <si>
    <t>CORDEIRO E BATISTA LTDA</t>
  </si>
  <si>
    <t>13.344.554/0001-58</t>
  </si>
  <si>
    <t>FIBRATEX INDUSTRIA E COMÉRCIO LTDA.</t>
  </si>
  <si>
    <t>02.889.493/0001-98</t>
  </si>
  <si>
    <t>285/2014</t>
  </si>
  <si>
    <t>052/2014</t>
  </si>
  <si>
    <t>AQUISIÇÃO DE CAMISETAS</t>
  </si>
  <si>
    <t>156/2014</t>
  </si>
  <si>
    <t>045/2014</t>
  </si>
  <si>
    <t>FORNECIMENTO DE ALIMENTAÇÃO RPEPARADA</t>
  </si>
  <si>
    <t>PREFETIRUA MUNICIPAL DE RIO BRANCO</t>
  </si>
  <si>
    <t>PRESTAÇÃO DE CONTAS MENSAL - EXERCÍCIO 2015</t>
  </si>
  <si>
    <t>PRORROGAÇÃO POR MAIS 90 DIAS</t>
  </si>
  <si>
    <t>11.481</t>
  </si>
  <si>
    <t>PRORROGAÇÃO ATÉ 31 MARÇO/2015</t>
  </si>
  <si>
    <t>11.462</t>
  </si>
  <si>
    <t>31309/2014</t>
  </si>
  <si>
    <t>124/2013</t>
  </si>
  <si>
    <t>SERVIÇOS DE LOCAÇÃO DE EQUIPAMENTOS DE INFORMÁTICA (ESTAÇÃO DE TRABALHO TIPO ALL IN ONE COM NOBREAK)</t>
  </si>
  <si>
    <t>043/2014</t>
  </si>
  <si>
    <t>R. S.FREITAS JUCÁ - ME</t>
  </si>
  <si>
    <t>07.190.927/0001-80</t>
  </si>
  <si>
    <t>SECRETARIA MUNICIPAL DE EDUCAÇÃO</t>
  </si>
  <si>
    <t>296/2014</t>
  </si>
  <si>
    <t>25/2014</t>
  </si>
  <si>
    <t>CONTRATAÇÃO DE SERVIÇOS PARA REALIZAÇÃO DE 07 (SETE) OFICINAS PARA FORMAÇÃO DE GESTOR - CONTRATO DE REPASSE Nº 363.237-17/2011</t>
  </si>
  <si>
    <t>044/2014</t>
  </si>
  <si>
    <t>CV</t>
  </si>
  <si>
    <t>354/2014</t>
  </si>
  <si>
    <t>078/2014</t>
  </si>
  <si>
    <t>SEC.DE ESTADO DA EDUCAÇÃO E ESPORTE</t>
  </si>
  <si>
    <t>11.337</t>
  </si>
  <si>
    <t>J. A. DA SILVA WLATER</t>
  </si>
  <si>
    <t>A. C. MARQUES - ME</t>
  </si>
  <si>
    <t>15.245.891/0001-13</t>
  </si>
  <si>
    <t>4.4.90.52.00</t>
  </si>
  <si>
    <t>003/2015</t>
  </si>
  <si>
    <t>LOCAÇÃO DE VEÍCULOS UTILITÁRIOS/PASSEIO P/ ATENDER A SEMAM</t>
  </si>
  <si>
    <t>13.286.271/0001-51</t>
  </si>
  <si>
    <t>002/2015</t>
  </si>
  <si>
    <t>303/2014</t>
  </si>
  <si>
    <t>CONTRATAÇÃO DE SERVIÇOS GRÁFICOS</t>
  </si>
  <si>
    <t>AQUISIÇÃO DE EQUIPAMENTOS DE INFORMÁTICA</t>
  </si>
  <si>
    <t>001/2015</t>
  </si>
  <si>
    <t>166/2014</t>
  </si>
  <si>
    <t>11.309</t>
  </si>
  <si>
    <t>856/2014</t>
  </si>
  <si>
    <t>001 GMG/2014</t>
  </si>
  <si>
    <t>GABINETE MILITAR DO GOVERNADOR</t>
  </si>
  <si>
    <t>295/2014</t>
  </si>
  <si>
    <t>8750/2015</t>
  </si>
  <si>
    <t>9719/2015</t>
  </si>
  <si>
    <t>49978/2014</t>
  </si>
  <si>
    <t>106/2014</t>
  </si>
  <si>
    <t>PREGÃO PRESENCIAL - SRP</t>
  </si>
  <si>
    <t>PRESTAÇÃO DE SERVIÇOS DE CAPACITAÇÃO PROFISSIONAL P/ ATENDER A SEMAM</t>
  </si>
  <si>
    <t>D. S . MAIA LIMA</t>
  </si>
  <si>
    <t xml:space="preserve"> Executado no Exercício 2015</t>
  </si>
  <si>
    <r>
      <t xml:space="preserve">DATA DA ÚLTIMA ATUALIZAÇÃO: </t>
    </r>
    <r>
      <rPr>
        <b/>
        <sz val="11"/>
        <color theme="1"/>
        <rFont val="Arial"/>
        <family val="2"/>
      </rPr>
      <t>03/07/2015</t>
    </r>
  </si>
  <si>
    <t xml:space="preserve">UNIDADE: 001 - SECRETARIA MUNICIPAL DE DIREITOS HUMANOS </t>
  </si>
  <si>
    <r>
      <t xml:space="preserve">ORGÃO: 018 - </t>
    </r>
    <r>
      <rPr>
        <b/>
        <sz val="11"/>
        <color theme="1"/>
        <rFont val="Arial"/>
        <family val="2"/>
      </rPr>
      <t>SECRETARIA MUNICIPAL DE DIREITOS HUMANOS E POLÍTICAS AFIRMATIVAS - SEDIHPA</t>
    </r>
  </si>
  <si>
    <r>
      <t xml:space="preserve">Nome do titular do Órgão/Entidade/Fundo (no exercício do cargo): </t>
    </r>
    <r>
      <rPr>
        <b/>
        <sz val="11"/>
        <color theme="1"/>
        <rFont val="Arial"/>
        <family val="2"/>
      </rPr>
      <t>FRANCISCO EVANDRO ROSAS DA COSTA</t>
    </r>
  </si>
  <si>
    <r>
      <t xml:space="preserve">MÊS/ANO: </t>
    </r>
    <r>
      <rPr>
        <b/>
        <sz val="11"/>
        <color theme="1"/>
        <rFont val="Arial"/>
        <family val="2"/>
      </rPr>
      <t xml:space="preserve"> JANEIRO A JUNHO/2015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</si>
</sst>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0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43" fontId="1" fillId="0" borderId="18" xfId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3" fontId="1" fillId="0" borderId="18" xfId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3" fontId="5" fillId="0" borderId="30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left" vertical="center" wrapText="1"/>
    </xf>
    <xf numFmtId="14" fontId="5" fillId="0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right" vertical="center" wrapText="1"/>
    </xf>
    <xf numFmtId="43" fontId="5" fillId="0" borderId="30" xfId="1" applyFont="1" applyFill="1" applyBorder="1" applyAlignment="1">
      <alignment horizontal="center" vertical="center" wrapText="1"/>
    </xf>
    <xf numFmtId="43" fontId="5" fillId="0" borderId="30" xfId="1" applyFont="1" applyFill="1" applyBorder="1" applyAlignment="1">
      <alignment horizontal="right" vertical="center" wrapText="1"/>
    </xf>
    <xf numFmtId="49" fontId="5" fillId="0" borderId="30" xfId="0" applyNumberFormat="1" applyFont="1" applyFill="1" applyBorder="1" applyAlignment="1">
      <alignment horizontal="right" vertical="center" wrapText="1"/>
    </xf>
    <xf numFmtId="2" fontId="5" fillId="0" borderId="30" xfId="0" applyNumberFormat="1" applyFont="1" applyFill="1" applyBorder="1" applyAlignment="1">
      <alignment horizontal="right" vertical="center" wrapText="1"/>
    </xf>
    <xf numFmtId="2" fontId="1" fillId="0" borderId="30" xfId="0" applyNumberFormat="1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vertical="center"/>
    </xf>
    <xf numFmtId="4" fontId="2" fillId="0" borderId="39" xfId="0" applyNumberFormat="1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2" fontId="2" fillId="0" borderId="39" xfId="0" applyNumberFormat="1" applyFont="1" applyFill="1" applyBorder="1" applyAlignment="1">
      <alignment vertical="center" wrapText="1"/>
    </xf>
    <xf numFmtId="43" fontId="2" fillId="0" borderId="39" xfId="1" applyFont="1" applyFill="1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49" fontId="1" fillId="0" borderId="18" xfId="0" applyNumberFormat="1" applyFont="1" applyFill="1" applyBorder="1" applyAlignment="1">
      <alignment horizontal="right" vertical="center" wrapText="1"/>
    </xf>
    <xf numFmtId="2" fontId="1" fillId="0" borderId="1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3</xdr:row>
      <xdr:rowOff>0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152400</xdr:colOff>
      <xdr:row>2</xdr:row>
      <xdr:rowOff>171450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8"/>
  <sheetViews>
    <sheetView tabSelected="1" topLeftCell="A4" workbookViewId="0">
      <selection activeCell="B18" sqref="B18:G19"/>
    </sheetView>
  </sheetViews>
  <sheetFormatPr defaultRowHeight="15" x14ac:dyDescent="0.25"/>
  <cols>
    <col min="1" max="1" width="6.85546875" style="75" customWidth="1"/>
    <col min="2" max="2" width="15" style="75" customWidth="1"/>
    <col min="3" max="3" width="11.5703125" style="75" customWidth="1"/>
    <col min="4" max="4" width="32.5703125" style="75" customWidth="1"/>
    <col min="5" max="5" width="13.7109375" style="75" customWidth="1"/>
    <col min="6" max="6" width="55.7109375" style="75" customWidth="1"/>
    <col min="7" max="7" width="18.140625" style="75" customWidth="1"/>
    <col min="8" max="8" width="12.7109375" style="75" customWidth="1"/>
    <col min="9" max="9" width="50.140625" style="76" customWidth="1"/>
    <col min="10" max="10" width="21.5703125" style="75" customWidth="1"/>
    <col min="11" max="11" width="10.5703125" style="75" customWidth="1"/>
    <col min="12" max="12" width="12.7109375" style="75" bestFit="1" customWidth="1"/>
    <col min="13" max="13" width="10.5703125" style="75" customWidth="1"/>
    <col min="14" max="14" width="11.5703125" style="75" customWidth="1"/>
    <col min="15" max="16" width="10.5703125" style="75" customWidth="1"/>
    <col min="17" max="17" width="12" style="75" customWidth="1"/>
    <col min="18" max="18" width="10.5703125" style="75" customWidth="1"/>
    <col min="19" max="19" width="10" style="75" bestFit="1" customWidth="1"/>
    <col min="20" max="20" width="13" style="75" customWidth="1"/>
    <col min="21" max="22" width="10.5703125" style="75" customWidth="1"/>
    <col min="23" max="23" width="14.7109375" style="75" customWidth="1"/>
    <col min="24" max="24" width="42.42578125" style="75" customWidth="1"/>
    <col min="25" max="25" width="13.7109375" style="75" customWidth="1"/>
    <col min="26" max="30" width="10.5703125" style="75" customWidth="1"/>
    <col min="31" max="31" width="21" style="75" customWidth="1"/>
    <col min="32" max="32" width="18.7109375" style="75" customWidth="1"/>
    <col min="33" max="34" width="16.140625" style="75" customWidth="1"/>
    <col min="35" max="35" width="20.85546875" style="75" customWidth="1"/>
    <col min="36" max="36" width="11.5703125" style="75" customWidth="1"/>
    <col min="37" max="37" width="13.85546875" style="75" customWidth="1"/>
    <col min="38" max="38" width="33.140625" style="75" customWidth="1"/>
    <col min="39" max="39" width="13.140625" style="75" customWidth="1"/>
    <col min="40" max="40" width="14.5703125" style="75" customWidth="1"/>
    <col min="41" max="41" width="14.42578125" style="75" customWidth="1"/>
    <col min="42" max="42" width="13.85546875" style="75" customWidth="1"/>
    <col min="43" max="43" width="13.7109375" style="75" customWidth="1"/>
    <col min="44" max="44" width="13.28515625" style="75" customWidth="1"/>
    <col min="45" max="45" width="12.28515625" style="75" customWidth="1"/>
    <col min="46" max="53" width="9.140625" style="75"/>
    <col min="54" max="54" width="10.140625" style="75" customWidth="1"/>
    <col min="55" max="56" width="9.140625" style="75"/>
    <col min="57" max="57" width="55.28515625" style="75" customWidth="1"/>
    <col min="58" max="16384" width="9.140625" style="75"/>
  </cols>
  <sheetData>
    <row r="1" spans="1:45" ht="14.25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74"/>
      <c r="AK1" s="74"/>
      <c r="AL1" s="74"/>
      <c r="AM1" s="74"/>
      <c r="AN1" s="74"/>
      <c r="AO1" s="74"/>
      <c r="AP1" s="74"/>
      <c r="AQ1" s="74"/>
      <c r="AR1" s="74"/>
      <c r="AS1" s="74"/>
    </row>
    <row r="2" spans="1:45" ht="14.25" x14ac:dyDescent="0.2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74"/>
      <c r="AK2" s="74"/>
      <c r="AL2" s="74"/>
      <c r="AM2" s="74"/>
      <c r="AN2" s="74"/>
      <c r="AO2" s="74"/>
      <c r="AP2" s="74"/>
      <c r="AQ2" s="74"/>
      <c r="AR2" s="74"/>
      <c r="AS2" s="74"/>
    </row>
    <row r="3" spans="1:45" ht="14.25" x14ac:dyDescent="0.2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74"/>
      <c r="AK3" s="74"/>
      <c r="AL3" s="74"/>
      <c r="AM3" s="74"/>
      <c r="AN3" s="74"/>
      <c r="AO3" s="74"/>
      <c r="AP3" s="74"/>
      <c r="AQ3" s="74"/>
      <c r="AR3" s="74"/>
      <c r="AS3" s="74"/>
    </row>
    <row r="4" spans="1:45" s="76" customFormat="1" x14ac:dyDescent="0.25">
      <c r="A4" s="76" t="s">
        <v>54</v>
      </c>
    </row>
    <row r="5" spans="1:45" s="76" customFormat="1" x14ac:dyDescent="0.25"/>
    <row r="6" spans="1:45" x14ac:dyDescent="0.25">
      <c r="A6" s="83" t="s">
        <v>236</v>
      </c>
      <c r="B6" s="74"/>
      <c r="C6" s="74"/>
      <c r="D6" s="74"/>
      <c r="E6" s="74"/>
      <c r="F6" s="74"/>
      <c r="G6" s="74"/>
      <c r="H6" s="74"/>
      <c r="I6" s="80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</row>
    <row r="7" spans="1:45" x14ac:dyDescent="0.25">
      <c r="A7" s="75" t="s">
        <v>286</v>
      </c>
      <c r="C7" s="82"/>
      <c r="D7" s="82"/>
      <c r="E7" s="82"/>
      <c r="F7" s="82"/>
      <c r="G7" s="82"/>
      <c r="H7" s="82"/>
      <c r="I7" s="84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</row>
    <row r="8" spans="1:45" ht="14.25" x14ac:dyDescent="0.25">
      <c r="A8" s="75" t="s">
        <v>285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</row>
    <row r="9" spans="1:45" x14ac:dyDescent="0.25">
      <c r="C9" s="82"/>
      <c r="D9" s="82"/>
      <c r="E9" s="82"/>
      <c r="F9" s="82"/>
      <c r="G9" s="82"/>
      <c r="H9" s="82"/>
      <c r="I9" s="84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</row>
    <row r="10" spans="1:45" x14ac:dyDescent="0.25">
      <c r="A10" s="113" t="s">
        <v>237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</row>
    <row r="11" spans="1:45" x14ac:dyDescent="0.25">
      <c r="A11" s="114" t="s">
        <v>120</v>
      </c>
      <c r="B11" s="114"/>
      <c r="C11" s="114"/>
      <c r="D11" s="114"/>
      <c r="E11" s="114"/>
      <c r="F11" s="74"/>
      <c r="G11" s="74"/>
      <c r="H11" s="74"/>
      <c r="I11" s="80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</row>
    <row r="12" spans="1:45" x14ac:dyDescent="0.25">
      <c r="A12" s="114" t="s">
        <v>97</v>
      </c>
      <c r="B12" s="114"/>
      <c r="C12" s="114"/>
      <c r="D12" s="114"/>
      <c r="E12" s="114"/>
      <c r="F12" s="74"/>
      <c r="G12" s="74"/>
      <c r="H12" s="74"/>
      <c r="I12" s="80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</row>
    <row r="13" spans="1:45" x14ac:dyDescent="0.25">
      <c r="A13" s="74"/>
      <c r="B13" s="74"/>
      <c r="C13" s="74"/>
      <c r="D13" s="74"/>
      <c r="E13" s="74"/>
      <c r="F13" s="74"/>
      <c r="G13" s="74"/>
      <c r="H13" s="74"/>
      <c r="I13" s="80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</row>
    <row r="14" spans="1:45" x14ac:dyDescent="0.25">
      <c r="A14" s="75" t="s">
        <v>288</v>
      </c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</row>
    <row r="15" spans="1:45" x14ac:dyDescent="0.25">
      <c r="A15" s="75" t="s">
        <v>284</v>
      </c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</row>
    <row r="16" spans="1:45" ht="14.25" x14ac:dyDescent="0.25">
      <c r="A16" s="63"/>
      <c r="B16" s="63"/>
      <c r="C16" s="63"/>
      <c r="D16" s="63"/>
      <c r="E16" s="63"/>
      <c r="F16" s="63"/>
      <c r="G16" s="63"/>
      <c r="H16" s="63"/>
      <c r="I16" s="61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</row>
    <row r="17" spans="1:57" s="81" customFormat="1" ht="15.75" customHeight="1" thickBot="1" x14ac:dyDescent="0.3">
      <c r="A17" s="132" t="s">
        <v>89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</row>
    <row r="18" spans="1:57" ht="15.75" customHeight="1" x14ac:dyDescent="0.25">
      <c r="A18" s="143" t="s">
        <v>59</v>
      </c>
      <c r="B18" s="146" t="s">
        <v>25</v>
      </c>
      <c r="C18" s="146"/>
      <c r="D18" s="146"/>
      <c r="E18" s="146"/>
      <c r="F18" s="146"/>
      <c r="G18" s="147"/>
      <c r="H18" s="140" t="s">
        <v>90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19" t="s">
        <v>99</v>
      </c>
      <c r="AK18" s="120"/>
      <c r="AL18" s="120"/>
      <c r="AM18" s="121"/>
      <c r="AN18" s="140" t="s">
        <v>119</v>
      </c>
      <c r="AO18" s="141"/>
      <c r="AP18" s="141"/>
      <c r="AQ18" s="141"/>
      <c r="AR18" s="141"/>
      <c r="AS18" s="142"/>
      <c r="AT18" s="134" t="s">
        <v>91</v>
      </c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6"/>
    </row>
    <row r="19" spans="1:57" ht="15.75" customHeight="1" x14ac:dyDescent="0.25">
      <c r="A19" s="144"/>
      <c r="B19" s="148"/>
      <c r="C19" s="148"/>
      <c r="D19" s="148"/>
      <c r="E19" s="148"/>
      <c r="F19" s="148"/>
      <c r="G19" s="149"/>
      <c r="H19" s="126" t="s">
        <v>56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8"/>
      <c r="U19" s="129" t="s">
        <v>57</v>
      </c>
      <c r="V19" s="127"/>
      <c r="W19" s="127"/>
      <c r="X19" s="127"/>
      <c r="Y19" s="127"/>
      <c r="Z19" s="127"/>
      <c r="AA19" s="127"/>
      <c r="AB19" s="127"/>
      <c r="AC19" s="127"/>
      <c r="AD19" s="128"/>
      <c r="AE19" s="129" t="s">
        <v>58</v>
      </c>
      <c r="AF19" s="127"/>
      <c r="AG19" s="127"/>
      <c r="AH19" s="127"/>
      <c r="AI19" s="127"/>
      <c r="AJ19" s="124" t="s">
        <v>101</v>
      </c>
      <c r="AK19" s="125" t="s">
        <v>102</v>
      </c>
      <c r="AL19" s="125" t="s">
        <v>100</v>
      </c>
      <c r="AM19" s="137" t="s">
        <v>103</v>
      </c>
      <c r="AN19" s="138" t="s">
        <v>108</v>
      </c>
      <c r="AO19" s="115" t="s">
        <v>109</v>
      </c>
      <c r="AP19" s="115" t="s">
        <v>110</v>
      </c>
      <c r="AQ19" s="115" t="s">
        <v>112</v>
      </c>
      <c r="AR19" s="115" t="s">
        <v>111</v>
      </c>
      <c r="AS19" s="117" t="s">
        <v>112</v>
      </c>
      <c r="AT19" s="128" t="s">
        <v>1</v>
      </c>
      <c r="AU19" s="131" t="s">
        <v>65</v>
      </c>
      <c r="AV19" s="130" t="s">
        <v>69</v>
      </c>
      <c r="AW19" s="130"/>
      <c r="AX19" s="130"/>
      <c r="AY19" s="130" t="s">
        <v>72</v>
      </c>
      <c r="AZ19" s="130"/>
      <c r="BA19" s="131" t="s">
        <v>73</v>
      </c>
      <c r="BB19" s="125" t="s">
        <v>88</v>
      </c>
      <c r="BC19" s="130" t="s">
        <v>76</v>
      </c>
      <c r="BD19" s="130"/>
      <c r="BE19" s="133"/>
    </row>
    <row r="20" spans="1:57" ht="51" x14ac:dyDescent="0.25">
      <c r="A20" s="144"/>
      <c r="B20" s="42" t="s">
        <v>7</v>
      </c>
      <c r="C20" s="46" t="s">
        <v>8</v>
      </c>
      <c r="D20" s="46" t="s">
        <v>0</v>
      </c>
      <c r="E20" s="46" t="s">
        <v>1</v>
      </c>
      <c r="F20" s="46" t="s">
        <v>2</v>
      </c>
      <c r="G20" s="47" t="s">
        <v>9</v>
      </c>
      <c r="H20" s="48" t="s">
        <v>10</v>
      </c>
      <c r="I20" s="46" t="s">
        <v>3</v>
      </c>
      <c r="J20" s="46" t="s">
        <v>22</v>
      </c>
      <c r="K20" s="46" t="s">
        <v>11</v>
      </c>
      <c r="L20" s="46" t="s">
        <v>52</v>
      </c>
      <c r="M20" s="46" t="s">
        <v>16</v>
      </c>
      <c r="N20" s="46" t="s">
        <v>15</v>
      </c>
      <c r="O20" s="46" t="s">
        <v>14</v>
      </c>
      <c r="P20" s="46" t="s">
        <v>4</v>
      </c>
      <c r="Q20" s="46" t="s">
        <v>98</v>
      </c>
      <c r="R20" s="46" t="s">
        <v>60</v>
      </c>
      <c r="S20" s="46" t="s">
        <v>61</v>
      </c>
      <c r="T20" s="46" t="s">
        <v>5</v>
      </c>
      <c r="U20" s="46" t="s">
        <v>12</v>
      </c>
      <c r="V20" s="46" t="s">
        <v>11</v>
      </c>
      <c r="W20" s="46" t="s">
        <v>16</v>
      </c>
      <c r="X20" s="46" t="s">
        <v>13</v>
      </c>
      <c r="Y20" s="46" t="s">
        <v>15</v>
      </c>
      <c r="Z20" s="46" t="s">
        <v>14</v>
      </c>
      <c r="AA20" s="46" t="s">
        <v>17</v>
      </c>
      <c r="AB20" s="46" t="s">
        <v>18</v>
      </c>
      <c r="AC20" s="46" t="s">
        <v>19</v>
      </c>
      <c r="AD20" s="46" t="s">
        <v>20</v>
      </c>
      <c r="AE20" s="46" t="s">
        <v>26</v>
      </c>
      <c r="AF20" s="46" t="s">
        <v>23</v>
      </c>
      <c r="AG20" s="46" t="s">
        <v>21</v>
      </c>
      <c r="AH20" s="46" t="s">
        <v>283</v>
      </c>
      <c r="AI20" s="43" t="s">
        <v>24</v>
      </c>
      <c r="AJ20" s="124"/>
      <c r="AK20" s="125"/>
      <c r="AL20" s="125"/>
      <c r="AM20" s="137"/>
      <c r="AN20" s="139"/>
      <c r="AO20" s="116"/>
      <c r="AP20" s="116"/>
      <c r="AQ20" s="116"/>
      <c r="AR20" s="116"/>
      <c r="AS20" s="118"/>
      <c r="AT20" s="128"/>
      <c r="AU20" s="131"/>
      <c r="AV20" s="64" t="s">
        <v>66</v>
      </c>
      <c r="AW20" s="64" t="s">
        <v>67</v>
      </c>
      <c r="AX20" s="64" t="s">
        <v>68</v>
      </c>
      <c r="AY20" s="64" t="s">
        <v>70</v>
      </c>
      <c r="AZ20" s="49" t="s">
        <v>71</v>
      </c>
      <c r="BA20" s="131"/>
      <c r="BB20" s="125"/>
      <c r="BC20" s="64" t="s">
        <v>66</v>
      </c>
      <c r="BD20" s="64" t="s">
        <v>75</v>
      </c>
      <c r="BE20" s="65" t="s">
        <v>74</v>
      </c>
    </row>
    <row r="21" spans="1:57" thickBot="1" x14ac:dyDescent="0.3">
      <c r="A21" s="145"/>
      <c r="B21" s="50" t="s">
        <v>27</v>
      </c>
      <c r="C21" s="51" t="s">
        <v>28</v>
      </c>
      <c r="D21" s="52" t="s">
        <v>51</v>
      </c>
      <c r="E21" s="51" t="s">
        <v>29</v>
      </c>
      <c r="F21" s="51" t="s">
        <v>30</v>
      </c>
      <c r="G21" s="53" t="s">
        <v>31</v>
      </c>
      <c r="H21" s="54" t="s">
        <v>32</v>
      </c>
      <c r="I21" s="51" t="s">
        <v>33</v>
      </c>
      <c r="J21" s="51" t="s">
        <v>34</v>
      </c>
      <c r="K21" s="51" t="s">
        <v>35</v>
      </c>
      <c r="L21" s="55" t="s">
        <v>36</v>
      </c>
      <c r="M21" s="51" t="s">
        <v>37</v>
      </c>
      <c r="N21" s="51" t="s">
        <v>38</v>
      </c>
      <c r="O21" s="51" t="s">
        <v>39</v>
      </c>
      <c r="P21" s="51" t="s">
        <v>40</v>
      </c>
      <c r="Q21" s="51" t="s">
        <v>41</v>
      </c>
      <c r="R21" s="51" t="s">
        <v>42</v>
      </c>
      <c r="S21" s="51" t="s">
        <v>53</v>
      </c>
      <c r="T21" s="51" t="s">
        <v>43</v>
      </c>
      <c r="U21" s="51" t="s">
        <v>62</v>
      </c>
      <c r="V21" s="51" t="s">
        <v>44</v>
      </c>
      <c r="W21" s="51" t="s">
        <v>45</v>
      </c>
      <c r="X21" s="51" t="s">
        <v>46</v>
      </c>
      <c r="Y21" s="51" t="s">
        <v>47</v>
      </c>
      <c r="Z21" s="51" t="s">
        <v>48</v>
      </c>
      <c r="AA21" s="51" t="s">
        <v>49</v>
      </c>
      <c r="AB21" s="51" t="s">
        <v>63</v>
      </c>
      <c r="AC21" s="51" t="s">
        <v>50</v>
      </c>
      <c r="AD21" s="51" t="s">
        <v>92</v>
      </c>
      <c r="AE21" s="51" t="s">
        <v>95</v>
      </c>
      <c r="AF21" s="51" t="s">
        <v>64</v>
      </c>
      <c r="AG21" s="56" t="s">
        <v>93</v>
      </c>
      <c r="AH21" s="51"/>
      <c r="AI21" s="58" t="s">
        <v>96</v>
      </c>
      <c r="AJ21" s="59" t="s">
        <v>77</v>
      </c>
      <c r="AK21" s="50" t="s">
        <v>78</v>
      </c>
      <c r="AL21" s="50" t="s">
        <v>79</v>
      </c>
      <c r="AM21" s="60" t="s">
        <v>80</v>
      </c>
      <c r="AN21" s="66" t="s">
        <v>81</v>
      </c>
      <c r="AO21" s="67" t="s">
        <v>82</v>
      </c>
      <c r="AP21" s="67" t="s">
        <v>83</v>
      </c>
      <c r="AQ21" s="67" t="s">
        <v>84</v>
      </c>
      <c r="AR21" s="67" t="s">
        <v>85</v>
      </c>
      <c r="AS21" s="68" t="s">
        <v>86</v>
      </c>
      <c r="AT21" s="69" t="s">
        <v>87</v>
      </c>
      <c r="AU21" s="67" t="s">
        <v>94</v>
      </c>
      <c r="AV21" s="67" t="s">
        <v>104</v>
      </c>
      <c r="AW21" s="67" t="s">
        <v>105</v>
      </c>
      <c r="AX21" s="68" t="s">
        <v>106</v>
      </c>
      <c r="AY21" s="68" t="s">
        <v>113</v>
      </c>
      <c r="AZ21" s="68" t="s">
        <v>107</v>
      </c>
      <c r="BA21" s="67" t="s">
        <v>114</v>
      </c>
      <c r="BB21" s="67" t="s">
        <v>115</v>
      </c>
      <c r="BC21" s="67" t="s">
        <v>116</v>
      </c>
      <c r="BD21" s="68" t="s">
        <v>117</v>
      </c>
      <c r="BE21" s="68" t="s">
        <v>118</v>
      </c>
    </row>
    <row r="22" spans="1:57" ht="25.5" x14ac:dyDescent="0.25">
      <c r="A22" s="77">
        <v>1</v>
      </c>
      <c r="B22" s="44" t="s">
        <v>145</v>
      </c>
      <c r="C22" s="23" t="s">
        <v>192</v>
      </c>
      <c r="D22" s="23" t="s">
        <v>122</v>
      </c>
      <c r="E22" s="23" t="s">
        <v>123</v>
      </c>
      <c r="F22" s="40" t="s">
        <v>121</v>
      </c>
      <c r="G22" s="29" t="s">
        <v>127</v>
      </c>
      <c r="H22" s="25" t="s">
        <v>124</v>
      </c>
      <c r="I22" s="85" t="s">
        <v>125</v>
      </c>
      <c r="J22" s="23" t="s">
        <v>126</v>
      </c>
      <c r="K22" s="24">
        <v>41412</v>
      </c>
      <c r="L22" s="4">
        <v>10080</v>
      </c>
      <c r="M22" s="8">
        <v>11062</v>
      </c>
      <c r="N22" s="9">
        <v>41426</v>
      </c>
      <c r="O22" s="9">
        <v>41791</v>
      </c>
      <c r="P22" s="39" t="s">
        <v>156</v>
      </c>
      <c r="Q22" s="39" t="s">
        <v>127</v>
      </c>
      <c r="R22" s="39" t="s">
        <v>127</v>
      </c>
      <c r="S22" s="39" t="s">
        <v>127</v>
      </c>
      <c r="T22" s="39" t="s">
        <v>128</v>
      </c>
      <c r="U22" s="39">
        <v>1</v>
      </c>
      <c r="V22" s="9">
        <v>41777</v>
      </c>
      <c r="W22" s="3" t="s">
        <v>129</v>
      </c>
      <c r="X22" s="39" t="s">
        <v>130</v>
      </c>
      <c r="Y22" s="9">
        <v>41791</v>
      </c>
      <c r="Z22" s="9">
        <v>42156</v>
      </c>
      <c r="AA22" s="39">
        <v>0</v>
      </c>
      <c r="AB22" s="39">
        <v>0</v>
      </c>
      <c r="AC22" s="39">
        <v>0</v>
      </c>
      <c r="AD22" s="39">
        <v>0</v>
      </c>
      <c r="AE22" s="5">
        <f>L22-AD22+AC22</f>
        <v>10080</v>
      </c>
      <c r="AF22" s="10">
        <v>1764</v>
      </c>
      <c r="AG22" s="10">
        <v>6048</v>
      </c>
      <c r="AH22" s="10">
        <f>1344+336+336</f>
        <v>2016</v>
      </c>
      <c r="AI22" s="19">
        <f>AF22+AG22+AH22</f>
        <v>9828</v>
      </c>
      <c r="AJ22" s="111" t="s">
        <v>131</v>
      </c>
      <c r="AK22" s="3" t="s">
        <v>132</v>
      </c>
      <c r="AL22" s="57" t="s">
        <v>133</v>
      </c>
      <c r="AM22" s="3" t="s">
        <v>132</v>
      </c>
      <c r="AN22" s="112"/>
      <c r="AO22" s="112"/>
      <c r="AP22" s="112"/>
      <c r="AQ22" s="112"/>
      <c r="AR22" s="112"/>
      <c r="AS22" s="112"/>
      <c r="AT22" s="39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</row>
    <row r="23" spans="1:57" ht="38.25" x14ac:dyDescent="0.25">
      <c r="A23" s="78">
        <v>2</v>
      </c>
      <c r="B23" s="45" t="s">
        <v>134</v>
      </c>
      <c r="C23" s="20" t="s">
        <v>193</v>
      </c>
      <c r="D23" s="20" t="s">
        <v>122</v>
      </c>
      <c r="E23" s="20" t="s">
        <v>123</v>
      </c>
      <c r="F23" s="41" t="s">
        <v>138</v>
      </c>
      <c r="G23" s="21" t="s">
        <v>127</v>
      </c>
      <c r="H23" s="18" t="s">
        <v>136</v>
      </c>
      <c r="I23" s="86" t="s">
        <v>137</v>
      </c>
      <c r="J23" s="20" t="s">
        <v>139</v>
      </c>
      <c r="K23" s="22">
        <v>41486</v>
      </c>
      <c r="L23" s="2">
        <v>69624.72</v>
      </c>
      <c r="M23" s="12">
        <v>11110</v>
      </c>
      <c r="N23" s="13">
        <v>41487</v>
      </c>
      <c r="O23" s="13">
        <v>41852</v>
      </c>
      <c r="P23" s="38" t="s">
        <v>156</v>
      </c>
      <c r="Q23" s="38" t="s">
        <v>127</v>
      </c>
      <c r="R23" s="38" t="s">
        <v>127</v>
      </c>
      <c r="S23" s="38" t="s">
        <v>127</v>
      </c>
      <c r="T23" s="38" t="s">
        <v>128</v>
      </c>
      <c r="U23" s="38">
        <v>1</v>
      </c>
      <c r="V23" s="13">
        <v>41852</v>
      </c>
      <c r="W23" s="1" t="s">
        <v>140</v>
      </c>
      <c r="X23" s="38" t="s">
        <v>130</v>
      </c>
      <c r="Y23" s="13">
        <v>41852</v>
      </c>
      <c r="Z23" s="13">
        <v>42217</v>
      </c>
      <c r="AA23" s="38">
        <v>0</v>
      </c>
      <c r="AB23" s="38">
        <v>0</v>
      </c>
      <c r="AC23" s="38">
        <v>0</v>
      </c>
      <c r="AD23" s="38">
        <v>0</v>
      </c>
      <c r="AE23" s="15">
        <f>L23-AD23+AC23</f>
        <v>69624.72</v>
      </c>
      <c r="AF23" s="14">
        <f>18373.2+7839.22</f>
        <v>26212.420000000002</v>
      </c>
      <c r="AG23" s="14">
        <v>59954.62</v>
      </c>
      <c r="AH23" s="14">
        <f>23208.24+1934.02+1934.02+1934.02</f>
        <v>29010.300000000003</v>
      </c>
      <c r="AI23" s="87">
        <f t="shared" ref="AI23:AI39" si="0">AF23+AG23+AH23</f>
        <v>115177.34000000001</v>
      </c>
      <c r="AJ23" s="88" t="s">
        <v>141</v>
      </c>
      <c r="AK23" s="1" t="s">
        <v>142</v>
      </c>
      <c r="AL23" s="11" t="s">
        <v>143</v>
      </c>
      <c r="AM23" s="1" t="s">
        <v>142</v>
      </c>
      <c r="AN23" s="7"/>
      <c r="AO23" s="7"/>
      <c r="AP23" s="7"/>
      <c r="AQ23" s="7"/>
      <c r="AR23" s="7"/>
      <c r="AS23" s="7"/>
      <c r="AT23" s="38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25.5" x14ac:dyDescent="0.25">
      <c r="A24" s="78">
        <v>3</v>
      </c>
      <c r="B24" s="45" t="s">
        <v>230</v>
      </c>
      <c r="C24" s="20" t="s">
        <v>231</v>
      </c>
      <c r="D24" s="20" t="s">
        <v>154</v>
      </c>
      <c r="E24" s="20" t="s">
        <v>144</v>
      </c>
      <c r="F24" s="41" t="s">
        <v>232</v>
      </c>
      <c r="G24" s="21">
        <v>11133</v>
      </c>
      <c r="H24" s="18" t="s">
        <v>178</v>
      </c>
      <c r="I24" s="86" t="s">
        <v>228</v>
      </c>
      <c r="J24" s="20" t="s">
        <v>229</v>
      </c>
      <c r="K24" s="22">
        <v>41662</v>
      </c>
      <c r="L24" s="2">
        <v>8000</v>
      </c>
      <c r="M24" s="12">
        <v>11241</v>
      </c>
      <c r="N24" s="13">
        <v>41662</v>
      </c>
      <c r="O24" s="13">
        <v>41835</v>
      </c>
      <c r="P24" s="38" t="s">
        <v>157</v>
      </c>
      <c r="Q24" s="38"/>
      <c r="R24" s="38"/>
      <c r="S24" s="38"/>
      <c r="T24" s="38" t="s">
        <v>128</v>
      </c>
      <c r="U24" s="38">
        <v>2</v>
      </c>
      <c r="V24" s="13">
        <v>41985</v>
      </c>
      <c r="W24" s="1" t="s">
        <v>241</v>
      </c>
      <c r="X24" s="38" t="s">
        <v>238</v>
      </c>
      <c r="Y24" s="13">
        <v>42353</v>
      </c>
      <c r="Z24" s="13">
        <v>42078</v>
      </c>
      <c r="AA24" s="38">
        <v>0</v>
      </c>
      <c r="AB24" s="38">
        <v>0</v>
      </c>
      <c r="AC24" s="38">
        <v>0</v>
      </c>
      <c r="AD24" s="38">
        <v>0</v>
      </c>
      <c r="AE24" s="15">
        <v>8580</v>
      </c>
      <c r="AF24" s="38"/>
      <c r="AG24" s="14">
        <v>8580</v>
      </c>
      <c r="AH24" s="14">
        <v>0</v>
      </c>
      <c r="AI24" s="87">
        <f t="shared" si="0"/>
        <v>8580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38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25.5" x14ac:dyDescent="0.25">
      <c r="A25" s="78">
        <v>4</v>
      </c>
      <c r="B25" s="45" t="s">
        <v>221</v>
      </c>
      <c r="C25" s="20" t="s">
        <v>222</v>
      </c>
      <c r="D25" s="20" t="s">
        <v>154</v>
      </c>
      <c r="E25" s="20" t="s">
        <v>144</v>
      </c>
      <c r="F25" s="41" t="s">
        <v>223</v>
      </c>
      <c r="G25" s="21">
        <v>11137</v>
      </c>
      <c r="H25" s="18" t="s">
        <v>168</v>
      </c>
      <c r="I25" s="86" t="s">
        <v>226</v>
      </c>
      <c r="J25" s="20" t="s">
        <v>227</v>
      </c>
      <c r="K25" s="22">
        <v>41662</v>
      </c>
      <c r="L25" s="2">
        <v>198</v>
      </c>
      <c r="M25" s="12">
        <v>11241</v>
      </c>
      <c r="N25" s="13">
        <v>41662</v>
      </c>
      <c r="O25" s="13">
        <v>41835</v>
      </c>
      <c r="P25" s="38" t="s">
        <v>157</v>
      </c>
      <c r="Q25" s="38"/>
      <c r="R25" s="38"/>
      <c r="S25" s="38"/>
      <c r="T25" s="38" t="s">
        <v>128</v>
      </c>
      <c r="U25" s="38">
        <v>2</v>
      </c>
      <c r="V25" s="13">
        <v>41985</v>
      </c>
      <c r="W25" s="1" t="s">
        <v>241</v>
      </c>
      <c r="X25" s="38" t="s">
        <v>238</v>
      </c>
      <c r="Y25" s="13">
        <v>41988</v>
      </c>
      <c r="Z25" s="13">
        <v>42078</v>
      </c>
      <c r="AA25" s="38">
        <v>0</v>
      </c>
      <c r="AB25" s="38">
        <v>0</v>
      </c>
      <c r="AC25" s="38">
        <v>0</v>
      </c>
      <c r="AD25" s="38">
        <v>0</v>
      </c>
      <c r="AE25" s="15">
        <v>198</v>
      </c>
      <c r="AF25" s="38"/>
      <c r="AG25" s="14">
        <v>0</v>
      </c>
      <c r="AH25" s="14"/>
      <c r="AI25" s="87">
        <f t="shared" si="0"/>
        <v>0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38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25.5" x14ac:dyDescent="0.25">
      <c r="A26" s="78">
        <v>5</v>
      </c>
      <c r="B26" s="45" t="s">
        <v>221</v>
      </c>
      <c r="C26" s="20" t="s">
        <v>222</v>
      </c>
      <c r="D26" s="20" t="s">
        <v>154</v>
      </c>
      <c r="E26" s="20" t="s">
        <v>144</v>
      </c>
      <c r="F26" s="41" t="s">
        <v>223</v>
      </c>
      <c r="G26" s="21">
        <v>11137</v>
      </c>
      <c r="H26" s="18" t="s">
        <v>220</v>
      </c>
      <c r="I26" s="86" t="s">
        <v>204</v>
      </c>
      <c r="J26" s="20" t="s">
        <v>205</v>
      </c>
      <c r="K26" s="22">
        <v>41662</v>
      </c>
      <c r="L26" s="2">
        <v>3779.9</v>
      </c>
      <c r="M26" s="12">
        <v>11241</v>
      </c>
      <c r="N26" s="13">
        <v>41662</v>
      </c>
      <c r="O26" s="13">
        <v>41835</v>
      </c>
      <c r="P26" s="38" t="s">
        <v>157</v>
      </c>
      <c r="Q26" s="38"/>
      <c r="R26" s="38"/>
      <c r="S26" s="38"/>
      <c r="T26" s="38" t="s">
        <v>128</v>
      </c>
      <c r="U26" s="38">
        <v>2</v>
      </c>
      <c r="V26" s="13">
        <v>41985</v>
      </c>
      <c r="W26" s="1" t="s">
        <v>241</v>
      </c>
      <c r="X26" s="38" t="s">
        <v>238</v>
      </c>
      <c r="Y26" s="13">
        <v>41988</v>
      </c>
      <c r="Z26" s="13">
        <v>42078</v>
      </c>
      <c r="AA26" s="38">
        <v>0</v>
      </c>
      <c r="AB26" s="38">
        <v>0</v>
      </c>
      <c r="AC26" s="38">
        <v>0</v>
      </c>
      <c r="AD26" s="38">
        <v>0</v>
      </c>
      <c r="AE26" s="15">
        <v>3779.9</v>
      </c>
      <c r="AF26" s="38"/>
      <c r="AG26" s="14">
        <v>3779.9</v>
      </c>
      <c r="AH26" s="14"/>
      <c r="AI26" s="87">
        <f t="shared" si="0"/>
        <v>3779.9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38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25.5" x14ac:dyDescent="0.25">
      <c r="A27" s="78">
        <v>6</v>
      </c>
      <c r="B27" s="45" t="s">
        <v>180</v>
      </c>
      <c r="C27" s="20" t="s">
        <v>198</v>
      </c>
      <c r="D27" s="20" t="s">
        <v>179</v>
      </c>
      <c r="E27" s="20" t="s">
        <v>144</v>
      </c>
      <c r="F27" s="41" t="s">
        <v>181</v>
      </c>
      <c r="G27" s="21">
        <v>10991</v>
      </c>
      <c r="H27" s="18" t="s">
        <v>197</v>
      </c>
      <c r="I27" s="86" t="s">
        <v>147</v>
      </c>
      <c r="J27" s="20" t="s">
        <v>148</v>
      </c>
      <c r="K27" s="22">
        <v>41674</v>
      </c>
      <c r="L27" s="16">
        <v>16782</v>
      </c>
      <c r="M27" s="12">
        <v>11236</v>
      </c>
      <c r="N27" s="13">
        <v>41674</v>
      </c>
      <c r="O27" s="13">
        <v>42004</v>
      </c>
      <c r="P27" s="38" t="s">
        <v>156</v>
      </c>
      <c r="Q27" s="38"/>
      <c r="R27" s="38"/>
      <c r="S27" s="38"/>
      <c r="T27" s="38" t="s">
        <v>128</v>
      </c>
      <c r="U27" s="38">
        <v>1</v>
      </c>
      <c r="V27" s="13">
        <v>42006</v>
      </c>
      <c r="W27" s="1" t="s">
        <v>239</v>
      </c>
      <c r="X27" s="38" t="s">
        <v>240</v>
      </c>
      <c r="Y27" s="13">
        <v>42006</v>
      </c>
      <c r="Z27" s="13">
        <v>42094</v>
      </c>
      <c r="AA27" s="38">
        <v>0</v>
      </c>
      <c r="AB27" s="38">
        <v>0</v>
      </c>
      <c r="AC27" s="38">
        <v>0</v>
      </c>
      <c r="AD27" s="38">
        <v>0</v>
      </c>
      <c r="AE27" s="34">
        <v>16782</v>
      </c>
      <c r="AF27" s="38"/>
      <c r="AG27" s="14">
        <v>9252</v>
      </c>
      <c r="AH27" s="14"/>
      <c r="AI27" s="87">
        <f t="shared" si="0"/>
        <v>9252</v>
      </c>
      <c r="AJ27" s="88" t="s">
        <v>135</v>
      </c>
      <c r="AK27" s="88"/>
      <c r="AL27" s="11" t="s">
        <v>146</v>
      </c>
      <c r="AM27" s="88"/>
      <c r="AN27" s="7"/>
      <c r="AO27" s="7"/>
      <c r="AP27" s="7"/>
      <c r="AQ27" s="7"/>
      <c r="AR27" s="7"/>
      <c r="AS27" s="7"/>
      <c r="AT27" s="38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25.5" x14ac:dyDescent="0.25">
      <c r="A28" s="78">
        <v>7</v>
      </c>
      <c r="B28" s="45" t="s">
        <v>180</v>
      </c>
      <c r="C28" s="20" t="s">
        <v>198</v>
      </c>
      <c r="D28" s="20" t="s">
        <v>179</v>
      </c>
      <c r="E28" s="20" t="s">
        <v>144</v>
      </c>
      <c r="F28" s="41" t="s">
        <v>181</v>
      </c>
      <c r="G28" s="21">
        <v>10991</v>
      </c>
      <c r="H28" s="18" t="s">
        <v>171</v>
      </c>
      <c r="I28" s="86" t="s">
        <v>182</v>
      </c>
      <c r="J28" s="20" t="s">
        <v>183</v>
      </c>
      <c r="K28" s="22">
        <v>41674</v>
      </c>
      <c r="L28" s="2">
        <v>6348</v>
      </c>
      <c r="M28" s="12">
        <v>11236</v>
      </c>
      <c r="N28" s="13">
        <v>41674</v>
      </c>
      <c r="O28" s="13">
        <v>42004</v>
      </c>
      <c r="P28" s="38" t="s">
        <v>156</v>
      </c>
      <c r="Q28" s="38"/>
      <c r="R28" s="38"/>
      <c r="S28" s="38"/>
      <c r="T28" s="38" t="s">
        <v>128</v>
      </c>
      <c r="U28" s="38">
        <v>1</v>
      </c>
      <c r="V28" s="13">
        <v>42006</v>
      </c>
      <c r="W28" s="1" t="s">
        <v>239</v>
      </c>
      <c r="X28" s="38" t="s">
        <v>240</v>
      </c>
      <c r="Y28" s="13">
        <v>42006</v>
      </c>
      <c r="Z28" s="13">
        <v>42094</v>
      </c>
      <c r="AA28" s="38">
        <v>0</v>
      </c>
      <c r="AB28" s="38">
        <v>0</v>
      </c>
      <c r="AC28" s="38">
        <v>0</v>
      </c>
      <c r="AD28" s="38">
        <v>0</v>
      </c>
      <c r="AE28" s="15">
        <v>6348</v>
      </c>
      <c r="AF28" s="38"/>
      <c r="AG28" s="14">
        <v>1436</v>
      </c>
      <c r="AH28" s="14"/>
      <c r="AI28" s="87">
        <f t="shared" si="0"/>
        <v>1436</v>
      </c>
      <c r="AJ28" s="88" t="s">
        <v>135</v>
      </c>
      <c r="AK28" s="88"/>
      <c r="AL28" s="11" t="s">
        <v>146</v>
      </c>
      <c r="AM28" s="88"/>
      <c r="AN28" s="7"/>
      <c r="AO28" s="7"/>
      <c r="AP28" s="7"/>
      <c r="AQ28" s="7"/>
      <c r="AR28" s="7"/>
      <c r="AS28" s="7"/>
      <c r="AT28" s="38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25.5" x14ac:dyDescent="0.25">
      <c r="A29" s="78">
        <v>8</v>
      </c>
      <c r="B29" s="45" t="s">
        <v>171</v>
      </c>
      <c r="C29" s="20" t="s">
        <v>152</v>
      </c>
      <c r="D29" s="20" t="s">
        <v>191</v>
      </c>
      <c r="E29" s="20" t="s">
        <v>144</v>
      </c>
      <c r="F29" s="41" t="s">
        <v>172</v>
      </c>
      <c r="G29" s="21">
        <v>11227</v>
      </c>
      <c r="H29" s="18" t="s">
        <v>173</v>
      </c>
      <c r="I29" s="86" t="s">
        <v>174</v>
      </c>
      <c r="J29" s="20" t="s">
        <v>175</v>
      </c>
      <c r="K29" s="22">
        <v>41691</v>
      </c>
      <c r="L29" s="2">
        <v>28000</v>
      </c>
      <c r="M29" s="12">
        <v>11250</v>
      </c>
      <c r="N29" s="13">
        <v>41691</v>
      </c>
      <c r="O29" s="13">
        <v>41872</v>
      </c>
      <c r="P29" s="38" t="s">
        <v>157</v>
      </c>
      <c r="Q29" s="38"/>
      <c r="R29" s="38"/>
      <c r="S29" s="38"/>
      <c r="T29" s="38" t="s">
        <v>128</v>
      </c>
      <c r="U29" s="38" t="s">
        <v>127</v>
      </c>
      <c r="V29" s="13" t="s">
        <v>127</v>
      </c>
      <c r="W29" s="1" t="s">
        <v>127</v>
      </c>
      <c r="X29" s="38" t="s">
        <v>127</v>
      </c>
      <c r="Y29" s="13" t="s">
        <v>127</v>
      </c>
      <c r="Z29" s="13" t="s">
        <v>127</v>
      </c>
      <c r="AA29" s="38">
        <v>0</v>
      </c>
      <c r="AB29" s="38">
        <v>0</v>
      </c>
      <c r="AC29" s="38">
        <v>0</v>
      </c>
      <c r="AD29" s="38">
        <v>0</v>
      </c>
      <c r="AE29" s="15">
        <v>28000</v>
      </c>
      <c r="AF29" s="38"/>
      <c r="AG29" s="17">
        <v>0</v>
      </c>
      <c r="AH29" s="17"/>
      <c r="AI29" s="87">
        <f t="shared" si="0"/>
        <v>0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38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25.5" x14ac:dyDescent="0.25">
      <c r="A30" s="78">
        <v>9</v>
      </c>
      <c r="B30" s="45" t="s">
        <v>153</v>
      </c>
      <c r="C30" s="20" t="s">
        <v>210</v>
      </c>
      <c r="D30" s="20" t="s">
        <v>191</v>
      </c>
      <c r="E30" s="20" t="s">
        <v>144</v>
      </c>
      <c r="F30" s="41" t="s">
        <v>211</v>
      </c>
      <c r="G30" s="21">
        <v>11234</v>
      </c>
      <c r="H30" s="18" t="s">
        <v>155</v>
      </c>
      <c r="I30" s="86" t="s">
        <v>209</v>
      </c>
      <c r="J30" s="20" t="s">
        <v>212</v>
      </c>
      <c r="K30" s="22">
        <v>41730</v>
      </c>
      <c r="L30" s="2">
        <v>19667.5</v>
      </c>
      <c r="M30" s="12">
        <v>11278</v>
      </c>
      <c r="N30" s="13">
        <v>41730</v>
      </c>
      <c r="O30" s="13">
        <v>41913</v>
      </c>
      <c r="P30" s="38" t="s">
        <v>157</v>
      </c>
      <c r="Q30" s="38"/>
      <c r="R30" s="38"/>
      <c r="S30" s="38"/>
      <c r="T30" s="38" t="s">
        <v>128</v>
      </c>
      <c r="U30" s="38">
        <v>2</v>
      </c>
      <c r="V30" s="13">
        <v>42359</v>
      </c>
      <c r="W30" s="1" t="s">
        <v>239</v>
      </c>
      <c r="X30" s="38" t="s">
        <v>238</v>
      </c>
      <c r="Y30" s="13">
        <v>42369</v>
      </c>
      <c r="Z30" s="13">
        <v>42094</v>
      </c>
      <c r="AA30" s="38">
        <v>0</v>
      </c>
      <c r="AB30" s="38">
        <v>0</v>
      </c>
      <c r="AC30" s="38">
        <v>0</v>
      </c>
      <c r="AD30" s="38">
        <v>0</v>
      </c>
      <c r="AE30" s="15">
        <v>19667.5</v>
      </c>
      <c r="AF30" s="38"/>
      <c r="AG30" s="14">
        <v>0</v>
      </c>
      <c r="AH30" s="14"/>
      <c r="AI30" s="87">
        <f t="shared" si="0"/>
        <v>0</v>
      </c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38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25.5" x14ac:dyDescent="0.25">
      <c r="A31" s="78">
        <v>10</v>
      </c>
      <c r="B31" s="45" t="s">
        <v>177</v>
      </c>
      <c r="C31" s="20" t="s">
        <v>153</v>
      </c>
      <c r="D31" s="20" t="s">
        <v>191</v>
      </c>
      <c r="E31" s="20" t="s">
        <v>144</v>
      </c>
      <c r="F31" s="41" t="s">
        <v>201</v>
      </c>
      <c r="G31" s="21">
        <v>11244</v>
      </c>
      <c r="H31" s="18" t="s">
        <v>206</v>
      </c>
      <c r="I31" s="86" t="s">
        <v>207</v>
      </c>
      <c r="J31" s="20" t="s">
        <v>208</v>
      </c>
      <c r="K31" s="22">
        <v>41708</v>
      </c>
      <c r="L31" s="2">
        <v>8160</v>
      </c>
      <c r="M31" s="12">
        <v>11261</v>
      </c>
      <c r="N31" s="13">
        <v>41708</v>
      </c>
      <c r="O31" s="13">
        <v>41892</v>
      </c>
      <c r="P31" s="38" t="s">
        <v>157</v>
      </c>
      <c r="Q31" s="38"/>
      <c r="R31" s="38"/>
      <c r="S31" s="38"/>
      <c r="T31" s="38" t="s">
        <v>128</v>
      </c>
      <c r="U31" s="38">
        <v>2</v>
      </c>
      <c r="V31" s="13">
        <v>42359</v>
      </c>
      <c r="W31" s="1" t="s">
        <v>239</v>
      </c>
      <c r="X31" s="38" t="s">
        <v>238</v>
      </c>
      <c r="Y31" s="13">
        <v>42358</v>
      </c>
      <c r="Z31" s="13">
        <v>42083</v>
      </c>
      <c r="AA31" s="38">
        <v>0</v>
      </c>
      <c r="AB31" s="38">
        <v>0</v>
      </c>
      <c r="AC31" s="38">
        <v>0</v>
      </c>
      <c r="AD31" s="38">
        <v>0</v>
      </c>
      <c r="AE31" s="15">
        <v>8160</v>
      </c>
      <c r="AF31" s="38"/>
      <c r="AG31" s="14">
        <v>0</v>
      </c>
      <c r="AH31" s="14"/>
      <c r="AI31" s="87">
        <f t="shared" si="0"/>
        <v>0</v>
      </c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38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25.5" x14ac:dyDescent="0.25">
      <c r="A32" s="78">
        <v>11</v>
      </c>
      <c r="B32" s="45" t="s">
        <v>177</v>
      </c>
      <c r="C32" s="20" t="s">
        <v>153</v>
      </c>
      <c r="D32" s="20" t="s">
        <v>191</v>
      </c>
      <c r="E32" s="20" t="s">
        <v>144</v>
      </c>
      <c r="F32" s="41" t="s">
        <v>201</v>
      </c>
      <c r="G32" s="21">
        <v>11244</v>
      </c>
      <c r="H32" s="18" t="s">
        <v>199</v>
      </c>
      <c r="I32" s="86" t="s">
        <v>200</v>
      </c>
      <c r="J32" s="20" t="s">
        <v>202</v>
      </c>
      <c r="K32" s="22">
        <v>41708</v>
      </c>
      <c r="L32" s="2">
        <v>2015</v>
      </c>
      <c r="M32" s="12">
        <v>11261</v>
      </c>
      <c r="N32" s="13">
        <v>41708</v>
      </c>
      <c r="O32" s="13">
        <v>41892</v>
      </c>
      <c r="P32" s="38" t="s">
        <v>157</v>
      </c>
      <c r="Q32" s="38"/>
      <c r="R32" s="38"/>
      <c r="S32" s="38"/>
      <c r="T32" s="38" t="s">
        <v>128</v>
      </c>
      <c r="U32" s="38" t="s">
        <v>127</v>
      </c>
      <c r="V32" s="13" t="s">
        <v>127</v>
      </c>
      <c r="W32" s="1" t="s">
        <v>127</v>
      </c>
      <c r="X32" s="38" t="s">
        <v>127</v>
      </c>
      <c r="Y32" s="13" t="s">
        <v>127</v>
      </c>
      <c r="Z32" s="13" t="s">
        <v>127</v>
      </c>
      <c r="AA32" s="38">
        <v>0</v>
      </c>
      <c r="AB32" s="38">
        <v>0</v>
      </c>
      <c r="AC32" s="38">
        <v>0</v>
      </c>
      <c r="AD32" s="38">
        <v>0</v>
      </c>
      <c r="AE32" s="15">
        <v>2015</v>
      </c>
      <c r="AF32" s="38"/>
      <c r="AG32" s="14">
        <v>0</v>
      </c>
      <c r="AH32" s="14"/>
      <c r="AI32" s="87">
        <f t="shared" si="0"/>
        <v>0</v>
      </c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38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1:57" ht="25.5" x14ac:dyDescent="0.25">
      <c r="A33" s="78">
        <v>12</v>
      </c>
      <c r="B33" s="45" t="s">
        <v>177</v>
      </c>
      <c r="C33" s="20" t="s">
        <v>153</v>
      </c>
      <c r="D33" s="20" t="s">
        <v>191</v>
      </c>
      <c r="E33" s="20" t="s">
        <v>144</v>
      </c>
      <c r="F33" s="41" t="s">
        <v>201</v>
      </c>
      <c r="G33" s="21">
        <v>11244</v>
      </c>
      <c r="H33" s="18" t="s">
        <v>203</v>
      </c>
      <c r="I33" s="86" t="s">
        <v>204</v>
      </c>
      <c r="J33" s="20" t="s">
        <v>205</v>
      </c>
      <c r="K33" s="22">
        <v>41708</v>
      </c>
      <c r="L33" s="2">
        <v>7980</v>
      </c>
      <c r="M33" s="12">
        <v>11261</v>
      </c>
      <c r="N33" s="13">
        <v>41708</v>
      </c>
      <c r="O33" s="13">
        <v>41892</v>
      </c>
      <c r="P33" s="38" t="s">
        <v>157</v>
      </c>
      <c r="Q33" s="38"/>
      <c r="R33" s="38"/>
      <c r="S33" s="38"/>
      <c r="T33" s="38" t="s">
        <v>128</v>
      </c>
      <c r="U33" s="38" t="s">
        <v>127</v>
      </c>
      <c r="V33" s="13" t="s">
        <v>127</v>
      </c>
      <c r="W33" s="1" t="s">
        <v>127</v>
      </c>
      <c r="X33" s="38" t="s">
        <v>127</v>
      </c>
      <c r="Y33" s="13" t="s">
        <v>127</v>
      </c>
      <c r="Z33" s="13" t="s">
        <v>127</v>
      </c>
      <c r="AA33" s="38">
        <v>0</v>
      </c>
      <c r="AB33" s="38">
        <v>0</v>
      </c>
      <c r="AC33" s="38">
        <v>0</v>
      </c>
      <c r="AD33" s="38">
        <v>0</v>
      </c>
      <c r="AE33" s="15">
        <v>7980</v>
      </c>
      <c r="AF33" s="38"/>
      <c r="AG33" s="14">
        <v>7980</v>
      </c>
      <c r="AH33" s="14"/>
      <c r="AI33" s="87">
        <f t="shared" si="0"/>
        <v>7980</v>
      </c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38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57" ht="25.5" x14ac:dyDescent="0.25">
      <c r="A34" s="78">
        <v>13</v>
      </c>
      <c r="B34" s="45" t="s">
        <v>213</v>
      </c>
      <c r="C34" s="20" t="s">
        <v>214</v>
      </c>
      <c r="D34" s="20" t="s">
        <v>154</v>
      </c>
      <c r="E34" s="20" t="s">
        <v>144</v>
      </c>
      <c r="F34" s="41" t="s">
        <v>215</v>
      </c>
      <c r="G34" s="21">
        <v>11255</v>
      </c>
      <c r="H34" s="18" t="s">
        <v>167</v>
      </c>
      <c r="I34" s="86" t="s">
        <v>216</v>
      </c>
      <c r="J34" s="20" t="s">
        <v>217</v>
      </c>
      <c r="K34" s="22">
        <v>41723</v>
      </c>
      <c r="L34" s="2">
        <v>15752.51</v>
      </c>
      <c r="M34" s="12">
        <v>11277</v>
      </c>
      <c r="N34" s="13">
        <v>41723</v>
      </c>
      <c r="O34" s="13">
        <v>41835</v>
      </c>
      <c r="P34" s="38" t="s">
        <v>157</v>
      </c>
      <c r="Q34" s="38"/>
      <c r="R34" s="38"/>
      <c r="S34" s="38"/>
      <c r="T34" s="38" t="s">
        <v>128</v>
      </c>
      <c r="U34" s="38">
        <v>2</v>
      </c>
      <c r="V34" s="13">
        <v>41985</v>
      </c>
      <c r="W34" s="1" t="s">
        <v>241</v>
      </c>
      <c r="X34" s="38" t="s">
        <v>218</v>
      </c>
      <c r="Y34" s="13">
        <v>41988</v>
      </c>
      <c r="Z34" s="13">
        <v>42170</v>
      </c>
      <c r="AA34" s="38">
        <v>0</v>
      </c>
      <c r="AB34" s="38">
        <v>0</v>
      </c>
      <c r="AC34" s="38">
        <v>0</v>
      </c>
      <c r="AD34" s="38">
        <v>0</v>
      </c>
      <c r="AE34" s="15">
        <f>L34-AD34+AC34</f>
        <v>15752.51</v>
      </c>
      <c r="AF34" s="14">
        <v>0</v>
      </c>
      <c r="AG34" s="14">
        <v>0</v>
      </c>
      <c r="AH34" s="14">
        <v>0</v>
      </c>
      <c r="AI34" s="87">
        <f t="shared" si="0"/>
        <v>0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38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1:57" ht="25.5" x14ac:dyDescent="0.25">
      <c r="A35" s="78">
        <v>14</v>
      </c>
      <c r="B35" s="45" t="s">
        <v>185</v>
      </c>
      <c r="C35" s="20" t="s">
        <v>194</v>
      </c>
      <c r="D35" s="20" t="s">
        <v>179</v>
      </c>
      <c r="E35" s="20" t="s">
        <v>144</v>
      </c>
      <c r="F35" s="41" t="s">
        <v>186</v>
      </c>
      <c r="G35" s="21">
        <v>11243</v>
      </c>
      <c r="H35" s="18" t="s">
        <v>187</v>
      </c>
      <c r="I35" s="86" t="s">
        <v>188</v>
      </c>
      <c r="J35" s="20" t="s">
        <v>189</v>
      </c>
      <c r="K35" s="22">
        <v>41729</v>
      </c>
      <c r="L35" s="2">
        <v>51840</v>
      </c>
      <c r="M35" s="12">
        <v>11286</v>
      </c>
      <c r="N35" s="13">
        <v>41730</v>
      </c>
      <c r="O35" s="13">
        <v>42095</v>
      </c>
      <c r="P35" s="38" t="s">
        <v>156</v>
      </c>
      <c r="Q35" s="38"/>
      <c r="R35" s="38"/>
      <c r="S35" s="38"/>
      <c r="T35" s="38" t="s">
        <v>128</v>
      </c>
      <c r="U35" s="38" t="s">
        <v>127</v>
      </c>
      <c r="V35" s="13" t="s">
        <v>127</v>
      </c>
      <c r="W35" s="1" t="s">
        <v>127</v>
      </c>
      <c r="X35" s="38" t="s">
        <v>127</v>
      </c>
      <c r="Y35" s="13" t="s">
        <v>127</v>
      </c>
      <c r="Z35" s="13" t="s">
        <v>127</v>
      </c>
      <c r="AA35" s="38">
        <v>0</v>
      </c>
      <c r="AB35" s="38">
        <v>0</v>
      </c>
      <c r="AC35" s="38">
        <v>0</v>
      </c>
      <c r="AD35" s="38">
        <v>0</v>
      </c>
      <c r="AE35" s="15">
        <v>51840</v>
      </c>
      <c r="AF35" s="38"/>
      <c r="AG35" s="14">
        <v>19440</v>
      </c>
      <c r="AH35" s="14">
        <v>12960</v>
      </c>
      <c r="AI35" s="87">
        <f>AF35+AG35+AH35</f>
        <v>32400</v>
      </c>
      <c r="AJ35" s="88" t="s">
        <v>176</v>
      </c>
      <c r="AK35" s="1" t="s">
        <v>195</v>
      </c>
      <c r="AL35" s="11" t="s">
        <v>190</v>
      </c>
      <c r="AM35" s="1" t="s">
        <v>195</v>
      </c>
      <c r="AN35" s="7"/>
      <c r="AO35" s="7"/>
      <c r="AP35" s="7"/>
      <c r="AQ35" s="7"/>
      <c r="AR35" s="7"/>
      <c r="AS35" s="7"/>
      <c r="AT35" s="38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1:57" ht="25.5" x14ac:dyDescent="0.25">
      <c r="A36" s="78">
        <v>15</v>
      </c>
      <c r="B36" s="45" t="s">
        <v>233</v>
      </c>
      <c r="C36" s="20" t="s">
        <v>234</v>
      </c>
      <c r="D36" s="20" t="s">
        <v>191</v>
      </c>
      <c r="E36" s="20" t="s">
        <v>144</v>
      </c>
      <c r="F36" s="41" t="s">
        <v>235</v>
      </c>
      <c r="G36" s="21">
        <v>11278</v>
      </c>
      <c r="H36" s="18" t="s">
        <v>219</v>
      </c>
      <c r="I36" s="86" t="s">
        <v>169</v>
      </c>
      <c r="J36" s="20" t="s">
        <v>170</v>
      </c>
      <c r="K36" s="22">
        <v>41764</v>
      </c>
      <c r="L36" s="2">
        <v>9639</v>
      </c>
      <c r="M36" s="12">
        <v>11294</v>
      </c>
      <c r="N36" s="13">
        <v>41764</v>
      </c>
      <c r="O36" s="13">
        <v>41830</v>
      </c>
      <c r="P36" s="38" t="s">
        <v>157</v>
      </c>
      <c r="Q36" s="38"/>
      <c r="R36" s="38"/>
      <c r="S36" s="38"/>
      <c r="T36" s="38" t="s">
        <v>128</v>
      </c>
      <c r="U36" s="38">
        <v>1</v>
      </c>
      <c r="V36" s="13">
        <v>41834</v>
      </c>
      <c r="W36" s="1" t="s">
        <v>224</v>
      </c>
      <c r="X36" s="38" t="s">
        <v>225</v>
      </c>
      <c r="Y36" s="13">
        <v>41835</v>
      </c>
      <c r="Z36" s="13">
        <v>42353</v>
      </c>
      <c r="AA36" s="38">
        <v>0</v>
      </c>
      <c r="AB36" s="38">
        <v>0</v>
      </c>
      <c r="AC36" s="38">
        <v>0</v>
      </c>
      <c r="AD36" s="38">
        <v>0</v>
      </c>
      <c r="AE36" s="15">
        <f>L36-AD36+AC36</f>
        <v>9639</v>
      </c>
      <c r="AF36" s="14">
        <v>0</v>
      </c>
      <c r="AG36" s="14">
        <v>0</v>
      </c>
      <c r="AH36" s="14">
        <v>9639</v>
      </c>
      <c r="AI36" s="87">
        <f t="shared" si="0"/>
        <v>9639</v>
      </c>
      <c r="AJ36" s="88"/>
      <c r="AK36" s="1"/>
      <c r="AL36" s="11"/>
      <c r="AM36" s="1"/>
      <c r="AN36" s="7"/>
      <c r="AO36" s="7"/>
      <c r="AP36" s="7"/>
      <c r="AQ36" s="7"/>
      <c r="AR36" s="7"/>
      <c r="AS36" s="7"/>
      <c r="AT36" s="38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ht="38.25" x14ac:dyDescent="0.25">
      <c r="A37" s="78">
        <v>16</v>
      </c>
      <c r="B37" s="45" t="s">
        <v>158</v>
      </c>
      <c r="C37" s="20" t="s">
        <v>151</v>
      </c>
      <c r="D37" s="20" t="s">
        <v>159</v>
      </c>
      <c r="E37" s="20" t="s">
        <v>144</v>
      </c>
      <c r="F37" s="41" t="s">
        <v>163</v>
      </c>
      <c r="G37" s="21">
        <v>11284</v>
      </c>
      <c r="H37" s="18" t="s">
        <v>160</v>
      </c>
      <c r="I37" s="86" t="s">
        <v>161</v>
      </c>
      <c r="J37" s="20" t="s">
        <v>162</v>
      </c>
      <c r="K37" s="22">
        <v>41821</v>
      </c>
      <c r="L37" s="2">
        <v>19200</v>
      </c>
      <c r="M37" s="12">
        <v>11359</v>
      </c>
      <c r="N37" s="13">
        <v>41821</v>
      </c>
      <c r="O37" s="13">
        <v>42186</v>
      </c>
      <c r="P37" s="38" t="s">
        <v>156</v>
      </c>
      <c r="Q37" s="38"/>
      <c r="R37" s="38"/>
      <c r="S37" s="38"/>
      <c r="T37" s="38" t="s">
        <v>128</v>
      </c>
      <c r="U37" s="38" t="s">
        <v>127</v>
      </c>
      <c r="V37" s="13" t="s">
        <v>127</v>
      </c>
      <c r="W37" s="1" t="s">
        <v>127</v>
      </c>
      <c r="X37" s="38" t="s">
        <v>127</v>
      </c>
      <c r="Y37" s="13" t="s">
        <v>127</v>
      </c>
      <c r="Z37" s="13" t="s">
        <v>127</v>
      </c>
      <c r="AA37" s="38">
        <v>0</v>
      </c>
      <c r="AB37" s="38">
        <v>0</v>
      </c>
      <c r="AC37" s="38">
        <v>0</v>
      </c>
      <c r="AD37" s="38">
        <v>0</v>
      </c>
      <c r="AE37" s="15">
        <v>19200</v>
      </c>
      <c r="AF37" s="38"/>
      <c r="AG37" s="14">
        <v>6000</v>
      </c>
      <c r="AH37" s="14">
        <f>7640+1500</f>
        <v>9140</v>
      </c>
      <c r="AI37" s="87">
        <f t="shared" si="0"/>
        <v>15140</v>
      </c>
      <c r="AJ37" s="7"/>
      <c r="AK37" s="11"/>
      <c r="AL37" s="7"/>
      <c r="AM37" s="11"/>
      <c r="AN37" s="7"/>
      <c r="AO37" s="7"/>
      <c r="AP37" s="7"/>
      <c r="AQ37" s="7"/>
      <c r="AR37" s="7"/>
      <c r="AS37" s="7"/>
      <c r="AT37" s="38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 ht="38.25" x14ac:dyDescent="0.25">
      <c r="A38" s="78">
        <v>17</v>
      </c>
      <c r="B38" s="45" t="s">
        <v>158</v>
      </c>
      <c r="C38" s="20" t="s">
        <v>151</v>
      </c>
      <c r="D38" s="20" t="s">
        <v>159</v>
      </c>
      <c r="E38" s="20" t="s">
        <v>144</v>
      </c>
      <c r="F38" s="41" t="s">
        <v>163</v>
      </c>
      <c r="G38" s="21">
        <v>11284</v>
      </c>
      <c r="H38" s="18" t="s">
        <v>166</v>
      </c>
      <c r="I38" s="86" t="s">
        <v>164</v>
      </c>
      <c r="J38" s="20" t="s">
        <v>165</v>
      </c>
      <c r="K38" s="22">
        <v>41821</v>
      </c>
      <c r="L38" s="2">
        <v>19200</v>
      </c>
      <c r="M38" s="12">
        <v>11359</v>
      </c>
      <c r="N38" s="13">
        <v>41821</v>
      </c>
      <c r="O38" s="13">
        <v>42186</v>
      </c>
      <c r="P38" s="38" t="s">
        <v>156</v>
      </c>
      <c r="Q38" s="38"/>
      <c r="R38" s="38"/>
      <c r="S38" s="38"/>
      <c r="T38" s="38" t="s">
        <v>128</v>
      </c>
      <c r="U38" s="38" t="s">
        <v>127</v>
      </c>
      <c r="V38" s="13" t="s">
        <v>127</v>
      </c>
      <c r="W38" s="1" t="s">
        <v>127</v>
      </c>
      <c r="X38" s="38" t="s">
        <v>127</v>
      </c>
      <c r="Y38" s="13" t="s">
        <v>127</v>
      </c>
      <c r="Z38" s="13" t="s">
        <v>127</v>
      </c>
      <c r="AA38" s="38">
        <v>0</v>
      </c>
      <c r="AB38" s="38">
        <v>0</v>
      </c>
      <c r="AC38" s="38">
        <v>0</v>
      </c>
      <c r="AD38" s="38">
        <v>0</v>
      </c>
      <c r="AE38" s="15">
        <v>19200</v>
      </c>
      <c r="AF38" s="38"/>
      <c r="AG38" s="14">
        <v>5600</v>
      </c>
      <c r="AH38" s="14">
        <v>7320</v>
      </c>
      <c r="AI38" s="87">
        <f t="shared" si="0"/>
        <v>12920</v>
      </c>
      <c r="AJ38" s="7"/>
      <c r="AK38" s="11"/>
      <c r="AL38" s="7"/>
      <c r="AM38" s="11"/>
      <c r="AN38" s="7"/>
      <c r="AO38" s="7"/>
      <c r="AP38" s="7"/>
      <c r="AQ38" s="7"/>
      <c r="AR38" s="7"/>
      <c r="AS38" s="7"/>
      <c r="AT38" s="38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ht="38.25" x14ac:dyDescent="0.25">
      <c r="A39" s="78">
        <v>18</v>
      </c>
      <c r="B39" s="45" t="s">
        <v>242</v>
      </c>
      <c r="C39" s="20" t="s">
        <v>243</v>
      </c>
      <c r="D39" s="20" t="s">
        <v>179</v>
      </c>
      <c r="E39" s="20" t="s">
        <v>144</v>
      </c>
      <c r="F39" s="41" t="s">
        <v>244</v>
      </c>
      <c r="G39" s="21">
        <v>11188</v>
      </c>
      <c r="H39" s="18" t="s">
        <v>245</v>
      </c>
      <c r="I39" s="86" t="s">
        <v>246</v>
      </c>
      <c r="J39" s="20" t="s">
        <v>247</v>
      </c>
      <c r="K39" s="22">
        <v>41852</v>
      </c>
      <c r="L39" s="2">
        <v>26120</v>
      </c>
      <c r="M39" s="12">
        <v>11386</v>
      </c>
      <c r="N39" s="13">
        <v>41852</v>
      </c>
      <c r="O39" s="13">
        <v>42216</v>
      </c>
      <c r="P39" s="38" t="s">
        <v>156</v>
      </c>
      <c r="Q39" s="38"/>
      <c r="R39" s="38"/>
      <c r="S39" s="38"/>
      <c r="T39" s="38" t="s">
        <v>128</v>
      </c>
      <c r="U39" s="38" t="s">
        <v>127</v>
      </c>
      <c r="V39" s="13" t="s">
        <v>127</v>
      </c>
      <c r="W39" s="1" t="s">
        <v>127</v>
      </c>
      <c r="X39" s="38"/>
      <c r="Y39" s="13" t="s">
        <v>127</v>
      </c>
      <c r="Z39" s="13" t="s">
        <v>127</v>
      </c>
      <c r="AA39" s="38">
        <v>0</v>
      </c>
      <c r="AB39" s="38">
        <v>0</v>
      </c>
      <c r="AC39" s="38">
        <v>0</v>
      </c>
      <c r="AD39" s="38">
        <v>0</v>
      </c>
      <c r="AE39" s="87">
        <v>26160</v>
      </c>
      <c r="AF39" s="38"/>
      <c r="AG39" s="14">
        <f>2180+3268</f>
        <v>5448</v>
      </c>
      <c r="AH39" s="87">
        <f>5668+872+545+436</f>
        <v>7521</v>
      </c>
      <c r="AI39" s="87">
        <f t="shared" si="0"/>
        <v>12969</v>
      </c>
      <c r="AJ39" s="7"/>
      <c r="AK39" s="11"/>
      <c r="AL39" s="11" t="s">
        <v>248</v>
      </c>
      <c r="AM39" s="11"/>
      <c r="AN39" s="7"/>
      <c r="AO39" s="7"/>
      <c r="AP39" s="7"/>
      <c r="AQ39" s="7"/>
      <c r="AR39" s="7"/>
      <c r="AS39" s="38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57" ht="38.25" x14ac:dyDescent="0.25">
      <c r="A40" s="78">
        <v>19</v>
      </c>
      <c r="B40" s="45" t="s">
        <v>249</v>
      </c>
      <c r="C40" s="20" t="s">
        <v>250</v>
      </c>
      <c r="D40" s="20" t="s">
        <v>191</v>
      </c>
      <c r="E40" s="20" t="s">
        <v>144</v>
      </c>
      <c r="F40" s="41" t="s">
        <v>251</v>
      </c>
      <c r="G40" s="21">
        <v>11387</v>
      </c>
      <c r="H40" s="18" t="s">
        <v>252</v>
      </c>
      <c r="I40" s="86" t="s">
        <v>149</v>
      </c>
      <c r="J40" s="20" t="s">
        <v>150</v>
      </c>
      <c r="K40" s="22">
        <v>41961</v>
      </c>
      <c r="L40" s="2">
        <v>13200</v>
      </c>
      <c r="M40" s="12">
        <v>11442</v>
      </c>
      <c r="N40" s="13">
        <v>41961</v>
      </c>
      <c r="O40" s="13">
        <v>42053</v>
      </c>
      <c r="P40" s="38" t="s">
        <v>253</v>
      </c>
      <c r="Q40" s="38"/>
      <c r="R40" s="38"/>
      <c r="S40" s="38"/>
      <c r="T40" s="38" t="s">
        <v>128</v>
      </c>
      <c r="U40" s="38">
        <v>1</v>
      </c>
      <c r="V40" s="13">
        <v>41852</v>
      </c>
      <c r="W40" s="1" t="s">
        <v>140</v>
      </c>
      <c r="X40" s="38" t="s">
        <v>130</v>
      </c>
      <c r="Y40" s="13">
        <v>41852</v>
      </c>
      <c r="Z40" s="13">
        <v>42217</v>
      </c>
      <c r="AA40" s="38">
        <v>0</v>
      </c>
      <c r="AB40" s="38">
        <v>0</v>
      </c>
      <c r="AC40" s="38">
        <v>0</v>
      </c>
      <c r="AD40" s="38">
        <v>0</v>
      </c>
      <c r="AE40" s="15">
        <f>L40-AD40+AC40</f>
        <v>13200</v>
      </c>
      <c r="AF40" s="14"/>
      <c r="AG40" s="14"/>
      <c r="AH40" s="14"/>
      <c r="AI40" s="87">
        <f t="shared" ref="AI40" si="1">AF40+AG40+AH40</f>
        <v>0</v>
      </c>
      <c r="AJ40" s="88"/>
      <c r="AK40" s="1"/>
      <c r="AL40" s="11"/>
      <c r="AM40" s="1"/>
      <c r="AN40" s="7"/>
      <c r="AO40" s="7"/>
      <c r="AP40" s="7"/>
      <c r="AQ40" s="7"/>
      <c r="AR40" s="7"/>
      <c r="AS40" s="7"/>
      <c r="AT40" s="38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57" ht="25.5" x14ac:dyDescent="0.25">
      <c r="A41" s="78">
        <v>20</v>
      </c>
      <c r="B41" s="45" t="s">
        <v>278</v>
      </c>
      <c r="C41" s="20" t="s">
        <v>254</v>
      </c>
      <c r="D41" s="20" t="s">
        <v>179</v>
      </c>
      <c r="E41" s="20" t="s">
        <v>144</v>
      </c>
      <c r="F41" s="41" t="s">
        <v>267</v>
      </c>
      <c r="G41" s="21">
        <v>11335</v>
      </c>
      <c r="H41" s="18" t="s">
        <v>127</v>
      </c>
      <c r="I41" s="86" t="s">
        <v>258</v>
      </c>
      <c r="J41" s="20" t="s">
        <v>184</v>
      </c>
      <c r="K41" s="22">
        <v>41984</v>
      </c>
      <c r="L41" s="16">
        <v>28700</v>
      </c>
      <c r="M41" s="21">
        <v>11337</v>
      </c>
      <c r="N41" s="22">
        <v>41815</v>
      </c>
      <c r="O41" s="22">
        <v>42180</v>
      </c>
      <c r="P41" s="20" t="s">
        <v>156</v>
      </c>
      <c r="Q41" s="20"/>
      <c r="R41" s="20"/>
      <c r="S41" s="20"/>
      <c r="T41" s="38" t="s">
        <v>128</v>
      </c>
      <c r="U41" s="20" t="s">
        <v>127</v>
      </c>
      <c r="V41" s="22" t="s">
        <v>127</v>
      </c>
      <c r="W41" s="18" t="s">
        <v>127</v>
      </c>
      <c r="X41" s="20" t="s">
        <v>127</v>
      </c>
      <c r="Y41" s="22" t="s">
        <v>127</v>
      </c>
      <c r="Z41" s="22" t="s">
        <v>127</v>
      </c>
      <c r="AA41" s="20">
        <v>0</v>
      </c>
      <c r="AB41" s="20">
        <v>0</v>
      </c>
      <c r="AC41" s="20">
        <v>0</v>
      </c>
      <c r="AD41" s="20">
        <v>0</v>
      </c>
      <c r="AE41" s="26">
        <v>28700</v>
      </c>
      <c r="AF41" s="20"/>
      <c r="AG41" s="26">
        <v>0</v>
      </c>
      <c r="AH41" s="26">
        <v>28700</v>
      </c>
      <c r="AI41" s="30">
        <f>AF41+AG41+AH41</f>
        <v>28700</v>
      </c>
      <c r="AJ41" s="31" t="s">
        <v>255</v>
      </c>
      <c r="AK41" s="18" t="s">
        <v>257</v>
      </c>
      <c r="AL41" s="28" t="s">
        <v>256</v>
      </c>
      <c r="AM41" s="18" t="s">
        <v>257</v>
      </c>
      <c r="AN41" s="32"/>
      <c r="AO41" s="32"/>
      <c r="AP41" s="32"/>
      <c r="AQ41" s="32"/>
      <c r="AR41" s="32"/>
      <c r="AS41" s="32"/>
      <c r="AT41" s="33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</row>
    <row r="42" spans="1:57" ht="25.5" x14ac:dyDescent="0.25">
      <c r="A42" s="78">
        <v>21</v>
      </c>
      <c r="B42" s="45" t="s">
        <v>277</v>
      </c>
      <c r="C42" s="20" t="s">
        <v>270</v>
      </c>
      <c r="D42" s="20" t="s">
        <v>179</v>
      </c>
      <c r="E42" s="20" t="s">
        <v>144</v>
      </c>
      <c r="F42" s="41" t="s">
        <v>268</v>
      </c>
      <c r="G42" s="21">
        <v>11243</v>
      </c>
      <c r="H42" s="18" t="s">
        <v>269</v>
      </c>
      <c r="I42" s="86" t="s">
        <v>259</v>
      </c>
      <c r="J42" s="20" t="s">
        <v>260</v>
      </c>
      <c r="K42" s="22">
        <v>42111</v>
      </c>
      <c r="L42" s="16">
        <v>42172</v>
      </c>
      <c r="M42" s="21">
        <v>11536</v>
      </c>
      <c r="N42" s="22">
        <v>42111</v>
      </c>
      <c r="O42" s="22">
        <v>42172</v>
      </c>
      <c r="P42" s="20" t="s">
        <v>156</v>
      </c>
      <c r="Q42" s="20"/>
      <c r="R42" s="20"/>
      <c r="S42" s="20"/>
      <c r="T42" s="20" t="s">
        <v>261</v>
      </c>
      <c r="U42" s="20" t="s">
        <v>127</v>
      </c>
      <c r="V42" s="22" t="s">
        <v>127</v>
      </c>
      <c r="W42" s="18" t="s">
        <v>127</v>
      </c>
      <c r="X42" s="20" t="s">
        <v>127</v>
      </c>
      <c r="Y42" s="22" t="s">
        <v>127</v>
      </c>
      <c r="Z42" s="22" t="s">
        <v>127</v>
      </c>
      <c r="AA42" s="20"/>
      <c r="AB42" s="20"/>
      <c r="AC42" s="20"/>
      <c r="AD42" s="20"/>
      <c r="AE42" s="26">
        <v>5900</v>
      </c>
      <c r="AF42" s="20"/>
      <c r="AG42" s="26"/>
      <c r="AH42" s="26">
        <f>2950+2950</f>
        <v>5900</v>
      </c>
      <c r="AI42" s="30">
        <f>AF42+AG42+AH42</f>
        <v>5900</v>
      </c>
      <c r="AJ42" s="31" t="s">
        <v>266</v>
      </c>
      <c r="AK42" s="1" t="s">
        <v>271</v>
      </c>
      <c r="AL42" s="11" t="s">
        <v>190</v>
      </c>
      <c r="AM42" s="18" t="s">
        <v>271</v>
      </c>
      <c r="AN42" s="32"/>
      <c r="AO42" s="32"/>
      <c r="AP42" s="32"/>
      <c r="AQ42" s="32"/>
      <c r="AR42" s="32"/>
      <c r="AS42" s="32"/>
      <c r="AT42" s="33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</row>
    <row r="43" spans="1:57" ht="25.5" x14ac:dyDescent="0.25">
      <c r="A43" s="78">
        <v>22</v>
      </c>
      <c r="B43" s="45" t="s">
        <v>276</v>
      </c>
      <c r="C43" s="20" t="s">
        <v>272</v>
      </c>
      <c r="D43" s="20" t="s">
        <v>191</v>
      </c>
      <c r="E43" s="20" t="s">
        <v>144</v>
      </c>
      <c r="F43" s="41" t="s">
        <v>263</v>
      </c>
      <c r="G43" s="21"/>
      <c r="H43" s="18" t="s">
        <v>265</v>
      </c>
      <c r="I43" s="86" t="s">
        <v>282</v>
      </c>
      <c r="J43" s="20" t="s">
        <v>264</v>
      </c>
      <c r="K43" s="22">
        <v>42110</v>
      </c>
      <c r="L43" s="16">
        <v>55188</v>
      </c>
      <c r="M43" s="21">
        <v>11557</v>
      </c>
      <c r="N43" s="22">
        <v>42110</v>
      </c>
      <c r="O43" s="22">
        <v>42476</v>
      </c>
      <c r="P43" s="20" t="s">
        <v>156</v>
      </c>
      <c r="Q43" s="20"/>
      <c r="R43" s="20"/>
      <c r="S43" s="20"/>
      <c r="T43" s="20" t="s">
        <v>128</v>
      </c>
      <c r="U43" s="20" t="s">
        <v>127</v>
      </c>
      <c r="V43" s="22" t="s">
        <v>127</v>
      </c>
      <c r="W43" s="18" t="s">
        <v>127</v>
      </c>
      <c r="X43" s="20" t="s">
        <v>127</v>
      </c>
      <c r="Y43" s="22" t="s">
        <v>127</v>
      </c>
      <c r="Z43" s="22" t="s">
        <v>127</v>
      </c>
      <c r="AA43" s="20">
        <v>0</v>
      </c>
      <c r="AB43" s="20">
        <v>0</v>
      </c>
      <c r="AC43" s="20">
        <v>0</v>
      </c>
      <c r="AD43" s="20">
        <v>0</v>
      </c>
      <c r="AE43" s="34">
        <v>55188</v>
      </c>
      <c r="AF43" s="26"/>
      <c r="AG43" s="26"/>
      <c r="AH43" s="26">
        <f>4599+4599</f>
        <v>9198</v>
      </c>
      <c r="AI43" s="30">
        <f>AF43+AG43+AH43</f>
        <v>9198</v>
      </c>
      <c r="AJ43" s="18" t="s">
        <v>273</v>
      </c>
      <c r="AK43" s="18"/>
      <c r="AL43" s="28" t="s">
        <v>274</v>
      </c>
      <c r="AM43" s="18"/>
      <c r="AN43" s="27"/>
      <c r="AO43" s="27"/>
      <c r="AP43" s="27"/>
      <c r="AQ43" s="27"/>
      <c r="AR43" s="27"/>
      <c r="AS43" s="27"/>
      <c r="AT43" s="20"/>
      <c r="AU43" s="89"/>
      <c r="AV43" s="89"/>
      <c r="AW43" s="89"/>
      <c r="AX43" s="6"/>
      <c r="AY43" s="6"/>
      <c r="AZ43" s="6"/>
      <c r="BA43" s="6"/>
      <c r="BB43" s="6"/>
      <c r="BC43" s="6"/>
      <c r="BD43" s="6"/>
      <c r="BE43" s="6"/>
    </row>
    <row r="44" spans="1:57" ht="26.25" thickBot="1" x14ac:dyDescent="0.3">
      <c r="A44" s="79">
        <v>23</v>
      </c>
      <c r="B44" s="37" t="s">
        <v>275</v>
      </c>
      <c r="C44" s="90" t="s">
        <v>279</v>
      </c>
      <c r="D44" s="90" t="s">
        <v>280</v>
      </c>
      <c r="E44" s="90" t="s">
        <v>144</v>
      </c>
      <c r="F44" s="91" t="s">
        <v>281</v>
      </c>
      <c r="G44" s="92">
        <v>11386</v>
      </c>
      <c r="H44" s="35" t="s">
        <v>262</v>
      </c>
      <c r="I44" s="93" t="s">
        <v>149</v>
      </c>
      <c r="J44" s="90" t="s">
        <v>150</v>
      </c>
      <c r="K44" s="94">
        <v>42139</v>
      </c>
      <c r="L44" s="95">
        <v>44000</v>
      </c>
      <c r="M44" s="92">
        <v>11562</v>
      </c>
      <c r="N44" s="94">
        <v>42139</v>
      </c>
      <c r="O44" s="94">
        <v>42200</v>
      </c>
      <c r="P44" s="90" t="s">
        <v>156</v>
      </c>
      <c r="Q44" s="90"/>
      <c r="R44" s="90"/>
      <c r="S44" s="90"/>
      <c r="T44" s="90" t="s">
        <v>128</v>
      </c>
      <c r="U44" s="90" t="s">
        <v>127</v>
      </c>
      <c r="V44" s="94" t="s">
        <v>127</v>
      </c>
      <c r="W44" s="35" t="s">
        <v>127</v>
      </c>
      <c r="X44" s="90" t="s">
        <v>127</v>
      </c>
      <c r="Y44" s="94" t="s">
        <v>127</v>
      </c>
      <c r="Z44" s="94" t="s">
        <v>127</v>
      </c>
      <c r="AA44" s="90">
        <v>0</v>
      </c>
      <c r="AB44" s="90">
        <v>0</v>
      </c>
      <c r="AC44" s="90">
        <v>0</v>
      </c>
      <c r="AD44" s="90">
        <v>0</v>
      </c>
      <c r="AE44" s="96">
        <v>44000</v>
      </c>
      <c r="AF44" s="97"/>
      <c r="AG44" s="97"/>
      <c r="AH44" s="97"/>
      <c r="AI44" s="98">
        <v>0</v>
      </c>
      <c r="AJ44" s="99"/>
      <c r="AK44" s="35"/>
      <c r="AL44" s="36"/>
      <c r="AM44" s="35"/>
      <c r="AN44" s="100"/>
      <c r="AO44" s="100"/>
      <c r="AP44" s="100"/>
      <c r="AQ44" s="100"/>
      <c r="AR44" s="100"/>
      <c r="AS44" s="101"/>
      <c r="AT44" s="102"/>
      <c r="AU44" s="103"/>
      <c r="AV44" s="103"/>
      <c r="AW44" s="103"/>
      <c r="AX44" s="72"/>
      <c r="AY44" s="72"/>
      <c r="AZ44" s="73"/>
      <c r="BA44" s="73"/>
      <c r="BB44" s="73"/>
      <c r="BC44" s="73"/>
      <c r="BD44" s="73"/>
      <c r="BE44" s="73"/>
    </row>
    <row r="45" spans="1:57" thickBot="1" x14ac:dyDescent="0.3">
      <c r="A45" s="122" t="s">
        <v>6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04">
        <f>SUM(L21:L40)</f>
        <v>335586.63</v>
      </c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>
        <f>SUM(AC21:AC40)</f>
        <v>0</v>
      </c>
      <c r="AD45" s="106">
        <f>SUM(AD21:AD40)</f>
        <v>0</v>
      </c>
      <c r="AE45" s="107">
        <f>SUM(AE21:AE40)</f>
        <v>336206.63</v>
      </c>
      <c r="AF45" s="107">
        <f>SUM(AF21:AF40)</f>
        <v>27976.420000000002</v>
      </c>
      <c r="AG45" s="107">
        <f>SUM(AG21:AG40)</f>
        <v>133518.51999999999</v>
      </c>
      <c r="AH45" s="107"/>
      <c r="AI45" s="107">
        <f>SUM(AI21:AI40)</f>
        <v>239101.24000000002</v>
      </c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8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10"/>
    </row>
    <row r="47" spans="1:57" x14ac:dyDescent="0.25">
      <c r="A47" s="74" t="s">
        <v>55</v>
      </c>
      <c r="B47" s="74"/>
      <c r="C47" s="74"/>
      <c r="D47" s="76" t="s">
        <v>196</v>
      </c>
    </row>
    <row r="48" spans="1:57" x14ac:dyDescent="0.25">
      <c r="A48" s="75" t="s">
        <v>287</v>
      </c>
    </row>
  </sheetData>
  <mergeCells count="32">
    <mergeCell ref="A1:AI3"/>
    <mergeCell ref="AY19:AZ19"/>
    <mergeCell ref="BA19:BA20"/>
    <mergeCell ref="A17:BE17"/>
    <mergeCell ref="BB19:BB20"/>
    <mergeCell ref="BC19:BE19"/>
    <mergeCell ref="AT18:BE18"/>
    <mergeCell ref="AT19:AT20"/>
    <mergeCell ref="AU19:AU20"/>
    <mergeCell ref="AV19:AX19"/>
    <mergeCell ref="AM19:AM20"/>
    <mergeCell ref="AN19:AN20"/>
    <mergeCell ref="AN18:AS18"/>
    <mergeCell ref="A18:A21"/>
    <mergeCell ref="B18:G19"/>
    <mergeCell ref="H18:AI18"/>
    <mergeCell ref="AS19:AS20"/>
    <mergeCell ref="AJ18:AM18"/>
    <mergeCell ref="AO19:AO20"/>
    <mergeCell ref="AP19:AP20"/>
    <mergeCell ref="A45:K45"/>
    <mergeCell ref="AJ19:AJ20"/>
    <mergeCell ref="AK19:AK20"/>
    <mergeCell ref="AL19:AL20"/>
    <mergeCell ref="H19:T19"/>
    <mergeCell ref="U19:AD19"/>
    <mergeCell ref="AE19:AI19"/>
    <mergeCell ref="A10:AF10"/>
    <mergeCell ref="A11:E11"/>
    <mergeCell ref="A12:E12"/>
    <mergeCell ref="AQ19:AQ20"/>
    <mergeCell ref="AR19:AR20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SEDIHPA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2014-12-08T13:35:28Z</cp:lastPrinted>
  <dcterms:created xsi:type="dcterms:W3CDTF">2013-10-11T22:10:57Z</dcterms:created>
  <dcterms:modified xsi:type="dcterms:W3CDTF">2015-07-27T22:00:01Z</dcterms:modified>
</cp:coreProperties>
</file>