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 tabRatio="821"/>
  </bookViews>
  <sheets>
    <sheet name="SEAGRO LICITAÇÕES MAI 2022" sheetId="1" r:id="rId1"/>
  </sheets>
  <calcPr calcId="145621"/>
</workbook>
</file>

<file path=xl/calcChain.xml><?xml version="1.0" encoding="utf-8"?>
<calcChain xmlns="http://schemas.openxmlformats.org/spreadsheetml/2006/main">
  <c r="AI20" i="1" l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20" i="1"/>
  <c r="AK35" i="1"/>
  <c r="AJ35" i="1"/>
  <c r="AI35" i="1"/>
  <c r="AH35" i="1"/>
  <c r="AG35" i="1"/>
  <c r="AF35" i="1"/>
  <c r="AE35" i="1"/>
  <c r="AD35" i="1"/>
  <c r="S35" i="1"/>
  <c r="R35" i="1"/>
  <c r="L35" i="1"/>
  <c r="AL35" i="1" l="1"/>
  <c r="AK32" i="1"/>
  <c r="AK30" i="1"/>
  <c r="AK27" i="1"/>
  <c r="AK26" i="1"/>
  <c r="AJ24" i="1" l="1"/>
  <c r="AJ22" i="1"/>
  <c r="AI21" i="1"/>
  <c r="AK20" i="1"/>
</calcChain>
</file>

<file path=xl/sharedStrings.xml><?xml version="1.0" encoding="utf-8"?>
<sst xmlns="http://schemas.openxmlformats.org/spreadsheetml/2006/main" count="790" uniqueCount="269">
  <si>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</si>
  <si>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</si>
  <si>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</si>
  <si>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</si>
  <si>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</si>
  <si>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</si>
  <si>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</si>
  <si>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</si>
  <si>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</si>
  <si>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</si>
  <si>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</si>
  <si>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</si>
  <si>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</si>
  <si>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</si>
  <si>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</si>
  <si>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</si>
  <si>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</si>
  <si>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</si>
  <si>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</si>
  <si>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</si>
  <si>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</si>
  <si>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</si>
  <si>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</si>
  <si>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</si>
  <si>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</si>
  <si>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</si>
  <si>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</si>
  <si>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</si>
  <si>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</si>
  <si>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</si>
  <si>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</si>
  <si>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</si>
  <si>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</si>
  <si>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</si>
  <si>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</si>
  <si>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</si>
  <si>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</si>
  <si>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</si>
  <si>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</si>
  <si>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</si>
  <si>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</si>
  <si>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</si>
  <si>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</si>
  <si>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</si>
  <si>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</si>
  <si>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</si>
  <si>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</si>
  <si>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</si>
  <si>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</si>
  <si>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</si>
  <si>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</si>
  <si>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</si>
  <si>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</si>
  <si>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</si>
  <si>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</si>
  <si>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</si>
  <si>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</si>
  <si>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</si>
  <si>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</si>
  <si>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</si>
  <si>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</si>
  <si>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</si>
  <si>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</si>
  <si>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</si>
  <si>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</si>
  <si>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</si>
  <si>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</si>
  <si>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</si>
  <si>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</si>
  <si>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</si>
  <si>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</si>
  <si>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</si>
  <si>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</si>
  <si>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</si>
  <si>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</si>
  <si>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</si>
  <si>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</si>
  <si>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</si>
  <si>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</si>
  <si>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</si>
  <si>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</si>
  <si>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</si>
  <si>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</si>
  <si>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</si>
  <si>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</si>
  <si>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</si>
  <si>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</si>
  <si>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</si>
  <si>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</si>
  <si>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</si>
  <si>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</si>
  <si>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</si>
  <si>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</si>
  <si>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</si>
  <si>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</si>
  <si>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</si>
  <si>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</si>
  <si>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</si>
  <si>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</si>
  <si>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</si>
  <si>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</si>
  <si>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</si>
  <si>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</si>
  <si>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</si>
  <si>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</si>
  <si>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</si>
  <si>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</si>
  <si>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</si>
  <si>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</si>
  <si>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</si>
  <si>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</si>
  <si>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</si>
  <si>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</si>
  <si>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</si>
  <si>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</si>
  <si>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</si>
  <si>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</si>
  <si>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</si>
  <si>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Manual de Referência - 8ª Edição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</si>
  <si>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</si>
  <si>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</si>
  <si>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</si>
  <si>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</si>
  <si>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</si>
  <si>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</si>
  <si>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</si>
  <si>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015/2016</t>
  </si>
  <si>
    <t>013/2016</t>
  </si>
  <si>
    <t xml:space="preserve">Pregão Presencial </t>
  </si>
  <si>
    <t>Menor preço global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</si>
  <si>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</si>
  <si>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 xml:space="preserve">009/2016 </t>
  </si>
  <si>
    <t>ISAO CONSULTORIA ORGANIZACIONAL LTDA - EPP.</t>
  </si>
  <si>
    <t>17.189.998/0001-17</t>
  </si>
  <si>
    <t>-</t>
  </si>
  <si>
    <t>33.90.39.00</t>
  </si>
  <si>
    <t>Aditivo</t>
  </si>
  <si>
    <t>5º</t>
  </si>
  <si>
    <t>DOE nº 13.244 de 09/03/2022</t>
  </si>
  <si>
    <t>Termo de Apostilamento do contrato nª 01130008/2021 , para acompanhar a  convecção coletiva de trabalho, bem como o realinhamento de preços, em razão da correção do salário mínimo, tendo em vista a edição da medida provisória nª 1.021/20  que estabeleceu  salário minimo  em  R$ 1.100,00.</t>
  </si>
  <si>
    <t>Executado até 2021</t>
  </si>
  <si>
    <t xml:space="preserve"> Executado no Exercício 2022</t>
  </si>
  <si>
    <t>0019920-3/2016</t>
  </si>
  <si>
    <t>703/2016</t>
  </si>
  <si>
    <t>Menor preço por item</t>
  </si>
  <si>
    <t>Contratação de Empresa para a prestação de serviços de limpeza de prédio, mobiliários e equipamentos públicos municipais (Mercados e CEASA)</t>
  </si>
  <si>
    <t>080/2018</t>
  </si>
  <si>
    <t xml:space="preserve">TEC NEWS EIRELI - EPP </t>
  </si>
  <si>
    <t>05.608.779/0001-46</t>
  </si>
  <si>
    <t>3º</t>
  </si>
  <si>
    <t>DOE nº 13.245 de 17/03/2022</t>
  </si>
  <si>
    <t>O valor do contrato em razão da correção do salário mínimo de acordo com a medida provisória nª 1.021/20 de dezembro de 2020, ref. Ao exercicio de 2021 onde o salário nacional passou a ser R$ 1.100,00.</t>
  </si>
  <si>
    <t>SECRETARIA DE ESTADO DA EDUCAÇÃO, CULTURA E ESPORTES (SEE)</t>
  </si>
  <si>
    <t>PROCESSO ADMINISTRATIVO N°. 3685/2021</t>
  </si>
  <si>
    <t>016/2020</t>
  </si>
  <si>
    <t>Prestação de Serviços Terceirizados em Apoio Operacional, de Forma Indireta e Contínua</t>
  </si>
  <si>
    <t>DOE nº 13.021 de 13/05/2021</t>
  </si>
  <si>
    <t>000/2021</t>
  </si>
  <si>
    <t>KRONOS PROJETOS E SERVIÇOS - LTDA</t>
  </si>
  <si>
    <t>03.082.817/0001-44</t>
  </si>
  <si>
    <t>DOE nº 13.021 de 13/04/2021</t>
  </si>
  <si>
    <t>005/2020</t>
  </si>
  <si>
    <t>SASDH</t>
  </si>
  <si>
    <t>0016315-7/2016</t>
  </si>
  <si>
    <t xml:space="preserve"> 064/2016</t>
  </si>
  <si>
    <t>Contratação de empresa para prestação de serviços terceirizados de vigilância eletrônica, sistema digital de câmeras de monitoramento, destinada a atender as necessidades desta Secretaria</t>
  </si>
  <si>
    <t>030/2017</t>
  </si>
  <si>
    <t xml:space="preserve">RIO BRANCO SEGURANÇA E SERVIÇOS LTDA – ME </t>
  </si>
  <si>
    <t>16.803.988/0001-67</t>
  </si>
  <si>
    <t>DOE nº 12.823 de 23/06/2020</t>
  </si>
  <si>
    <t xml:space="preserve">Prorrogação do prazo de vigência </t>
  </si>
  <si>
    <t>18/2017</t>
  </si>
  <si>
    <t>FUNDHACRE</t>
  </si>
  <si>
    <t>PROCESSO ADMINISTRATIVO Nº 00116149-3/2018</t>
  </si>
  <si>
    <t xml:space="preserve">PREGÃO ELETRONICO SRP Nº. 170/2018 </t>
  </si>
  <si>
    <t>PREGÃO ELETRÔNICO</t>
  </si>
  <si>
    <t>Contratação de Empresa para Locação de Equipamentos de Informática</t>
  </si>
  <si>
    <t>DOE nº 12.441 de 30/11/2018</t>
  </si>
  <si>
    <t>001/2020</t>
  </si>
  <si>
    <t>C. COM INFORMÁTICA IMPORTAÇÃO E EXPORTAÇÃO COM. E INDÚSTRIA LTDA</t>
  </si>
  <si>
    <t>07.471.301/0001-42</t>
  </si>
  <si>
    <t>DOE Nº 12.735 de 07/02/2020</t>
  </si>
  <si>
    <t>104/2021</t>
  </si>
  <si>
    <t>055/2021</t>
  </si>
  <si>
    <t>Prestação de Serviços de Locação de Impressoras, de forma continuada, compreendendo: a cessão de direito de uso equipamentos novos e de primeiro uso, bem como, softwares de configuração dos equipamentos, e a prestação de serviços de manutenção preventiva e corretiva.</t>
  </si>
  <si>
    <t>01130009/2022</t>
  </si>
  <si>
    <t>A. K. DE OLIVEIRA BATISTA</t>
  </si>
  <si>
    <t>34.245.877/0001-64</t>
  </si>
  <si>
    <t>PROCESSO ADMINISTRATIVO N°. 49/2021</t>
  </si>
  <si>
    <t>064/2021</t>
  </si>
  <si>
    <t>Prestação de serviço de Manutenção Preventiva e Corretiva, com fornecimento de peças e acessórios para os veiculo de passeio, veiculo utilitários e caminhões com reposição de peças, para atender a frota de carros pertencentes á Secretaria Municipal de Agricultura e Floresta - SAFRA</t>
  </si>
  <si>
    <t>DOE nº 13.185 de 15/12/2021</t>
  </si>
  <si>
    <t>01130037/2021</t>
  </si>
  <si>
    <t>DALCAR SERVIÇOS LTDA - ME</t>
  </si>
  <si>
    <t>19.534.034/0001-94</t>
  </si>
  <si>
    <t>399.496.58</t>
  </si>
  <si>
    <t>005/2021</t>
  </si>
  <si>
    <t>PROCESSO ADMINISTRATIVO N°. 02/2022</t>
  </si>
  <si>
    <t>075/2021</t>
  </si>
  <si>
    <t>Contratação de empresa especializada no fornecimento de material de consumo (água mineral, garrafão retornável e gás 13kg), para atender a Secretaria Municipal de Agropecuaria - SEAGRO</t>
  </si>
  <si>
    <t>DOE nº 13.217 de 03/02/2022</t>
  </si>
  <si>
    <t>01130008/2022</t>
  </si>
  <si>
    <t>AUGUSTO S. DE ARAUJO - EIRELI</t>
  </si>
  <si>
    <t>05.511.061/0001-37</t>
  </si>
  <si>
    <t>33.90.30.00</t>
  </si>
  <si>
    <t>013/2021</t>
  </si>
  <si>
    <t>56/2021</t>
  </si>
  <si>
    <t xml:space="preserve"> 004/2020</t>
  </si>
  <si>
    <t>Prestação dos serviços de implantação e operacionalização de sistema informatizado de abastecimento e administração de despesas com combustiveis em postos credenciados, mediante uso de cartão eletrônico ou magnético, e etiqueta com tecnologia RFID (ou similiar), com fornecimento contínuo e ininterrupto de combustiveis para veiculos máquinas e equipamentos pertencentes a administração direta do Município de Rio Branco.</t>
  </si>
  <si>
    <t>DOE nº 13.200 de 10/01/2022</t>
  </si>
  <si>
    <t>01130039/2021</t>
  </si>
  <si>
    <t>PRIME CONSULTORIA E ASSESSORIA EMPRESARIAL LTDA</t>
  </si>
  <si>
    <t>05.340.639/0001-30</t>
  </si>
  <si>
    <t>016/2021</t>
  </si>
  <si>
    <t>003/2022</t>
  </si>
  <si>
    <t>030/2021</t>
  </si>
  <si>
    <t>Contratação de Empresa Especializada para fornecimento de águal potável</t>
  </si>
  <si>
    <t>DOE nº 13.219 de 07/02/2022</t>
  </si>
  <si>
    <t>01130007/2022</t>
  </si>
  <si>
    <t>EDIMAR PASQUIM - EPP</t>
  </si>
  <si>
    <t>08.223.466/0001-68</t>
  </si>
  <si>
    <t>007/2021</t>
  </si>
  <si>
    <t>SEME</t>
  </si>
  <si>
    <t>211/2021</t>
  </si>
  <si>
    <t>061/2021</t>
  </si>
  <si>
    <t>Aquisição de Materiais Diversos ( Construção, Manutenção e Outros), atender as demandas da Secretaria Municipal de Agricultura Familiar Desenvolvimento Econômico - SAFRA</t>
  </si>
  <si>
    <t>DOE nº 13.214 de 31/01/2022</t>
  </si>
  <si>
    <t>01130002022</t>
  </si>
  <si>
    <t>JR DISTRIBUIDORA LTDA</t>
  </si>
  <si>
    <t>33.412.571/0001-92</t>
  </si>
  <si>
    <t>008/2021</t>
  </si>
  <si>
    <t>PROCESSO ADMINISTRATIVO N°. 11/2022</t>
  </si>
  <si>
    <t>2518/2022</t>
  </si>
  <si>
    <t>Contratação de empresa para prestação de serviços terceirizados de apoio administrativo, técnico e operacional( Agente de Portaria Noturno), para dar continuidade nos serviços de segurança da Secretaria Municipal de Agropecuária - SEAGRO</t>
  </si>
  <si>
    <t>DOE nº 13.240 de 10/03/2022</t>
  </si>
  <si>
    <t>01130011/2022</t>
  </si>
  <si>
    <t>SUATS SEGURANÇA - EIRELI</t>
  </si>
  <si>
    <t>02.197.190/0001-04</t>
  </si>
  <si>
    <t>072/2021</t>
  </si>
  <si>
    <t>SEE</t>
  </si>
  <si>
    <t>112/2021</t>
  </si>
  <si>
    <t>064//2021</t>
  </si>
  <si>
    <t>01130036/2021</t>
  </si>
  <si>
    <t>AUTOMECANICA METAL DIESEL LTDA</t>
  </si>
  <si>
    <t>19.064.790/0001-05</t>
  </si>
  <si>
    <t>Aquisição de Materiais Diversos ( Construção, Manutenção e Outros), atender as demandas da Secretaria Municipal de Agropecuaria - SEAGRO</t>
  </si>
  <si>
    <t>DOE nº 13.187 de 17/12/2021</t>
  </si>
  <si>
    <t>01130004/2022</t>
  </si>
  <si>
    <t>MASTER MANUTENÇÃO ELETRICA - LTDA</t>
  </si>
  <si>
    <t>28.436.059/0001-46</t>
  </si>
  <si>
    <t>33.90.30.00 e 44.90.52.00</t>
  </si>
  <si>
    <t>034/2021</t>
  </si>
  <si>
    <t>Contratação de pessoa juridica, para prestação de serviços de Locação de veiculo, tipo caminhonete, com condutor, visando atender as necessidades da Secretaria Municipal de Agropecuária - SEAGRO e os Mercados municipais de Rio Branco/Ac.</t>
  </si>
  <si>
    <t>DOE nº 13.252 de 25/03/2022</t>
  </si>
  <si>
    <t>01130012/2022</t>
  </si>
  <si>
    <t>W. L. ISRAEL SERVIÇOS &amp; COMERCIO LTDA</t>
  </si>
  <si>
    <t>27.582.639/0001-89</t>
  </si>
  <si>
    <t>044/2021</t>
  </si>
  <si>
    <t>PODER EXECUTIVO MUNICIPAL</t>
  </si>
  <si>
    <t>PRESTAÇÃO DE CONTAS - EXERCÍCIO 2022</t>
  </si>
  <si>
    <r>
      <t xml:space="preserve">IDENTIFICAÇÃO DO ÓRGÃO/ENTIDADE/FUNDO: </t>
    </r>
    <r>
      <rPr>
        <b/>
        <sz val="11"/>
        <color theme="1"/>
        <rFont val="Calibri"/>
        <family val="2"/>
        <scheme val="minor"/>
      </rPr>
      <t>SECRETARIA MUNICIPAL DE AGROPECUÁRIA - SEAGRO</t>
    </r>
  </si>
  <si>
    <r>
      <t xml:space="preserve">REALIZADO ATÉ O MÊS/ANO (ACUMULADO): </t>
    </r>
    <r>
      <rPr>
        <b/>
        <sz val="11"/>
        <color theme="1"/>
        <rFont val="Calibri"/>
        <family val="2"/>
        <scheme val="minor"/>
      </rPr>
      <t>JANEIRO A MAIO/2022</t>
    </r>
  </si>
  <si>
    <r>
      <t>Data da emissão:</t>
    </r>
    <r>
      <rPr>
        <b/>
        <sz val="11"/>
        <color theme="1"/>
        <rFont val="Calibri"/>
        <family val="2"/>
        <scheme val="minor"/>
      </rPr>
      <t xml:space="preserve"> 31/05/2022</t>
    </r>
  </si>
  <si>
    <t>DEMONSTRATIVO DE LICITAÇÕES, CONTRATOS  E OBRAS CONTRATADAS</t>
  </si>
  <si>
    <t>Nº do Convênio/ Contrato</t>
  </si>
  <si>
    <r>
      <t xml:space="preserve">Nome do responsável pela elaboração: </t>
    </r>
    <r>
      <rPr>
        <b/>
        <sz val="11"/>
        <color theme="1"/>
        <rFont val="Calibri"/>
        <family val="2"/>
        <scheme val="minor"/>
      </rPr>
      <t>Fábio de Oliveira França/ Nathan Almeida Costa</t>
    </r>
  </si>
  <si>
    <r>
      <t xml:space="preserve">Nome do titular do Órgão/Entidade/Fundo (no exercício do cargo): </t>
    </r>
    <r>
      <rPr>
        <b/>
        <sz val="11"/>
        <color theme="1"/>
        <rFont val="Calibri"/>
        <family val="2"/>
        <scheme val="minor"/>
      </rPr>
      <t>Eracides Caetano de Souza</t>
    </r>
  </si>
  <si>
    <t>Concluída em 2022</t>
  </si>
  <si>
    <t>Não concluída 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</si>
</sst>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9" fontId="0" fillId="0" borderId="6" xfId="0" applyNumberFormat="1" applyFont="1" applyFill="1" applyBorder="1" applyAlignment="1">
      <alignment horizontal="center" vertical="center" wrapText="1"/>
    </xf>
    <xf numFmtId="9" fontId="0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4" fontId="0" fillId="0" borderId="0" xfId="2" applyFont="1" applyAlignment="1">
      <alignment horizontal="left"/>
    </xf>
    <xf numFmtId="44" fontId="0" fillId="0" borderId="0" xfId="2" applyFont="1" applyAlignment="1"/>
    <xf numFmtId="44" fontId="3" fillId="0" borderId="0" xfId="2" applyFont="1" applyFill="1" applyBorder="1" applyAlignment="1">
      <alignment horizontal="left"/>
    </xf>
    <xf numFmtId="44" fontId="4" fillId="0" borderId="1" xfId="2" applyFont="1" applyFill="1" applyBorder="1" applyAlignment="1">
      <alignment horizontal="center" vertical="center" wrapText="1"/>
    </xf>
    <xf numFmtId="44" fontId="4" fillId="0" borderId="4" xfId="2" applyFont="1" applyFill="1" applyBorder="1" applyAlignment="1">
      <alignment horizontal="center" vertical="center" wrapText="1"/>
    </xf>
    <xf numFmtId="44" fontId="0" fillId="0" borderId="6" xfId="2" applyFont="1" applyFill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center" vertical="center" wrapText="1"/>
    </xf>
    <xf numFmtId="44" fontId="0" fillId="0" borderId="1" xfId="2" applyFont="1" applyFill="1" applyBorder="1" applyAlignment="1">
      <alignment horizontal="right" vertical="center" wrapText="1"/>
    </xf>
    <xf numFmtId="44" fontId="3" fillId="0" borderId="0" xfId="2" applyFont="1" applyFill="1" applyBorder="1" applyAlignment="1">
      <alignment wrapText="1"/>
    </xf>
    <xf numFmtId="44" fontId="0" fillId="0" borderId="0" xfId="2" applyFont="1"/>
    <xf numFmtId="0" fontId="0" fillId="0" borderId="10" xfId="0" applyFont="1" applyFill="1" applyBorder="1" applyAlignment="1">
      <alignment horizontal="center" vertical="center"/>
    </xf>
    <xf numFmtId="1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4" fontId="0" fillId="0" borderId="10" xfId="2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4" fontId="0" fillId="0" borderId="10" xfId="2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4" fontId="3" fillId="0" borderId="13" xfId="2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4" fontId="0" fillId="0" borderId="6" xfId="2" applyFont="1" applyFill="1" applyBorder="1" applyAlignment="1">
      <alignment horizontal="right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1" fillId="0" borderId="1" xfId="2" applyFont="1" applyFill="1" applyBorder="1" applyAlignment="1">
      <alignment horizontal="right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245268</xdr:colOff>
      <xdr:row>0</xdr:row>
      <xdr:rowOff>76200</xdr:rowOff>
    </xdr:from>
    <xdr:to>
      <xdr:col>1</xdr:col>
      <xdr:colOff>688181</xdr:colOff>
      <xdr:row>2</xdr:row>
      <xdr:rowOff>152400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7706" y="76200"/>
          <a:ext cx="44291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abSelected="1" zoomScale="80" zoomScaleNormal="80" workbookViewId="0">
      <selection activeCell="AI21" sqref="AI21"/>
    </sheetView>
  </sheetViews>
  <sheetFormatPr defaultRowHeight="15" x14ac:dyDescent="0.25"/>
  <cols>
    <col min="1" max="1" width="6.85546875" style="3" customWidth="1"/>
    <col min="2" max="2" width="14.7109375" style="3" customWidth="1"/>
    <col min="3" max="3" width="11.5703125" style="3" customWidth="1"/>
    <col min="4" max="4" width="32.5703125" style="3" customWidth="1"/>
    <col min="5" max="5" width="13.5703125" style="3" customWidth="1"/>
    <col min="6" max="6" width="55.5703125" style="3" customWidth="1"/>
    <col min="7" max="7" width="18.140625" style="3" customWidth="1"/>
    <col min="8" max="8" width="14.85546875" style="3" customWidth="1"/>
    <col min="9" max="9" width="50.140625" style="3" customWidth="1"/>
    <col min="10" max="10" width="21.5703125" style="3" customWidth="1"/>
    <col min="11" max="11" width="11.5703125" style="3" bestFit="1" customWidth="1"/>
    <col min="12" max="12" width="16.5703125" style="60" bestFit="1" customWidth="1"/>
    <col min="13" max="13" width="10.5703125" style="3" customWidth="1"/>
    <col min="14" max="14" width="11.5703125" style="3" customWidth="1"/>
    <col min="15" max="15" width="11.5703125" style="3" bestFit="1" customWidth="1"/>
    <col min="16" max="16" width="10.5703125" style="3" customWidth="1"/>
    <col min="17" max="17" width="13.140625" style="3" bestFit="1" customWidth="1"/>
    <col min="18" max="18" width="11.42578125" style="60" bestFit="1" customWidth="1"/>
    <col min="19" max="19" width="13.7109375" style="60" bestFit="1" customWidth="1"/>
    <col min="20" max="20" width="13" style="3" customWidth="1"/>
    <col min="21" max="21" width="8.5703125" style="3" customWidth="1"/>
    <col min="22" max="22" width="10.5703125" style="3" customWidth="1"/>
    <col min="23" max="23" width="11.5703125" style="3" bestFit="1" customWidth="1"/>
    <col min="24" max="24" width="14.5703125" style="3" customWidth="1"/>
    <col min="25" max="25" width="42.42578125" style="3" customWidth="1"/>
    <col min="26" max="26" width="13.5703125" style="3" customWidth="1"/>
    <col min="27" max="27" width="11.5703125" style="3" bestFit="1" customWidth="1"/>
    <col min="28" max="29" width="10.5703125" style="3" customWidth="1"/>
    <col min="30" max="30" width="16.42578125" style="60" customWidth="1"/>
    <col min="31" max="31" width="10.5703125" style="60" customWidth="1"/>
    <col min="32" max="33" width="10.5703125" style="3" customWidth="1"/>
    <col min="34" max="34" width="13.7109375" style="60" bestFit="1" customWidth="1"/>
    <col min="35" max="35" width="31.28515625" style="60" bestFit="1" customWidth="1"/>
    <col min="36" max="36" width="19.42578125" style="60" bestFit="1" customWidth="1"/>
    <col min="37" max="37" width="15" style="60" bestFit="1" customWidth="1"/>
    <col min="38" max="38" width="16.7109375" style="60" customWidth="1"/>
    <col min="39" max="39" width="11.5703125" style="3" customWidth="1"/>
    <col min="40" max="40" width="13.85546875" style="3" customWidth="1"/>
    <col min="41" max="41" width="33.140625" style="3" customWidth="1"/>
    <col min="42" max="42" width="13.140625" style="3" customWidth="1"/>
    <col min="43" max="43" width="15.28515625" style="3" bestFit="1" customWidth="1"/>
    <col min="44" max="44" width="20.85546875" style="3" bestFit="1" customWidth="1"/>
    <col min="45" max="45" width="13.85546875" style="3" customWidth="1"/>
    <col min="46" max="46" width="13.5703125" style="3" customWidth="1"/>
    <col min="47" max="47" width="13.42578125" style="3" customWidth="1"/>
    <col min="48" max="48" width="12.42578125" style="3" customWidth="1"/>
    <col min="49" max="49" width="9.140625" style="3"/>
    <col min="50" max="50" width="10.42578125" style="3" customWidth="1"/>
    <col min="51" max="51" width="5.85546875" style="3" bestFit="1" customWidth="1"/>
    <col min="52" max="52" width="8.5703125" style="3" bestFit="1" customWidth="1"/>
    <col min="53" max="53" width="9.42578125" style="3" bestFit="1" customWidth="1"/>
    <col min="54" max="54" width="14.85546875" style="3" customWidth="1"/>
    <col min="55" max="55" width="16.5703125" style="3" customWidth="1"/>
    <col min="56" max="56" width="18" style="3" bestFit="1" customWidth="1"/>
    <col min="57" max="57" width="22.140625" style="3" bestFit="1" customWidth="1"/>
    <col min="58" max="58" width="13.42578125" style="3" bestFit="1" customWidth="1"/>
    <col min="59" max="59" width="15.85546875" style="3" bestFit="1" customWidth="1"/>
    <col min="60" max="60" width="7.42578125" style="3" bestFit="1" customWidth="1"/>
    <col min="61" max="16384" width="9.140625" style="3"/>
  </cols>
  <sheetData>
    <row r="1" spans="1:60" s="2" customFormat="1" x14ac:dyDescent="0.25">
      <c r="L1" s="51"/>
      <c r="R1" s="51"/>
      <c r="S1" s="51"/>
      <c r="AD1" s="51"/>
      <c r="AE1" s="51"/>
      <c r="AH1" s="51"/>
      <c r="AI1" s="51"/>
      <c r="AJ1" s="51"/>
      <c r="AK1" s="51"/>
      <c r="AL1" s="51"/>
    </row>
    <row r="2" spans="1:60" s="2" customFormat="1" x14ac:dyDescent="0.25">
      <c r="L2" s="51"/>
      <c r="R2" s="51"/>
      <c r="S2" s="51"/>
      <c r="AD2" s="51"/>
      <c r="AE2" s="51"/>
      <c r="AH2" s="51"/>
      <c r="AI2" s="51"/>
      <c r="AJ2" s="51"/>
      <c r="AK2" s="51"/>
      <c r="AL2" s="51"/>
    </row>
    <row r="3" spans="1:60" s="2" customFormat="1" x14ac:dyDescent="0.25">
      <c r="L3" s="51"/>
      <c r="R3" s="51"/>
      <c r="S3" s="51"/>
      <c r="AD3" s="51"/>
      <c r="AE3" s="51"/>
      <c r="AH3" s="51"/>
      <c r="AI3" s="51"/>
      <c r="AJ3" s="51"/>
      <c r="AK3" s="51"/>
      <c r="AL3" s="51"/>
    </row>
    <row r="4" spans="1:60" s="2" customFormat="1" x14ac:dyDescent="0.25">
      <c r="A4" s="20" t="s">
        <v>258</v>
      </c>
      <c r="L4" s="51"/>
      <c r="R4" s="51"/>
      <c r="S4" s="51"/>
      <c r="AD4" s="51"/>
      <c r="AE4" s="51"/>
      <c r="AH4" s="51"/>
      <c r="AI4" s="51"/>
      <c r="AJ4" s="51"/>
      <c r="AK4" s="51"/>
      <c r="AL4" s="51"/>
    </row>
    <row r="5" spans="1:60" s="2" customFormat="1" x14ac:dyDescent="0.25">
      <c r="L5" s="51"/>
      <c r="R5" s="51"/>
      <c r="S5" s="51"/>
      <c r="AD5" s="51"/>
      <c r="AE5" s="51"/>
      <c r="AH5" s="51"/>
      <c r="AI5" s="51"/>
      <c r="AJ5" s="51"/>
      <c r="AK5" s="51"/>
      <c r="AL5" s="51"/>
    </row>
    <row r="6" spans="1:60" s="2" customFormat="1" x14ac:dyDescent="0.25">
      <c r="A6" s="20" t="s">
        <v>259</v>
      </c>
      <c r="L6" s="51"/>
      <c r="R6" s="51"/>
      <c r="S6" s="51"/>
      <c r="AD6" s="51"/>
      <c r="AE6" s="51"/>
      <c r="AH6" s="51"/>
      <c r="AI6" s="51"/>
      <c r="AJ6" s="51"/>
      <c r="AK6" s="51"/>
      <c r="AL6" s="51"/>
    </row>
    <row r="7" spans="1:60" s="2" customFormat="1" x14ac:dyDescent="0.25">
      <c r="A7" s="2" t="s">
        <v>93</v>
      </c>
      <c r="L7" s="51"/>
      <c r="R7" s="51"/>
      <c r="S7" s="51"/>
      <c r="AD7" s="51"/>
      <c r="AE7" s="51"/>
      <c r="AH7" s="51"/>
      <c r="AI7" s="51"/>
      <c r="AJ7" s="51"/>
      <c r="AK7" s="51"/>
      <c r="AL7" s="51"/>
    </row>
    <row r="8" spans="1:60" s="2" customFormat="1" x14ac:dyDescent="0.25">
      <c r="A8" s="2" t="s">
        <v>118</v>
      </c>
      <c r="L8" s="51"/>
      <c r="R8" s="51"/>
      <c r="S8" s="51"/>
      <c r="AD8" s="51"/>
      <c r="AE8" s="51"/>
      <c r="AH8" s="51"/>
      <c r="AI8" s="51"/>
      <c r="AJ8" s="51"/>
      <c r="AK8" s="51"/>
      <c r="AL8" s="51"/>
    </row>
    <row r="9" spans="1:60" s="2" customFormat="1" x14ac:dyDescent="0.25">
      <c r="L9" s="51"/>
      <c r="R9" s="51"/>
      <c r="S9" s="51"/>
      <c r="AD9" s="51"/>
      <c r="AE9" s="51"/>
      <c r="AH9" s="51"/>
      <c r="AI9" s="51"/>
      <c r="AJ9" s="51"/>
      <c r="AK9" s="51"/>
      <c r="AL9" s="51"/>
    </row>
    <row r="10" spans="1:60" s="2" customFormat="1" x14ac:dyDescent="0.25">
      <c r="A10" s="2" t="s">
        <v>260</v>
      </c>
      <c r="L10" s="51"/>
      <c r="R10" s="51"/>
      <c r="S10" s="51"/>
      <c r="AD10" s="51"/>
      <c r="AE10" s="51"/>
      <c r="AH10" s="51"/>
      <c r="AI10" s="51"/>
      <c r="AJ10" s="51"/>
      <c r="AK10" s="51"/>
      <c r="AL10" s="51"/>
    </row>
    <row r="11" spans="1:60" s="2" customFormat="1" x14ac:dyDescent="0.25">
      <c r="A11" s="2" t="s">
        <v>261</v>
      </c>
      <c r="L11" s="51"/>
      <c r="R11" s="51"/>
      <c r="S11" s="51"/>
      <c r="AD11" s="51"/>
      <c r="AE11" s="51"/>
      <c r="AH11" s="51"/>
      <c r="AI11" s="51"/>
      <c r="AJ11" s="51"/>
      <c r="AK11" s="51"/>
      <c r="AL11" s="51"/>
    </row>
    <row r="12" spans="1:60" x14ac:dyDescent="0.25">
      <c r="A12" s="21" t="s">
        <v>262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52"/>
      <c r="M12" s="21"/>
      <c r="N12" s="21"/>
      <c r="O12" s="21"/>
      <c r="P12" s="21"/>
      <c r="Q12" s="21"/>
      <c r="R12" s="52"/>
      <c r="S12" s="52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52"/>
      <c r="AE12" s="52"/>
      <c r="AF12" s="21"/>
      <c r="AG12" s="21"/>
      <c r="AH12" s="52"/>
      <c r="AI12" s="52"/>
      <c r="AJ12" s="52"/>
      <c r="AK12" s="52"/>
      <c r="AL12" s="52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60" s="2" customFormat="1" x14ac:dyDescent="0.25">
      <c r="L13" s="51"/>
      <c r="R13" s="51"/>
      <c r="S13" s="51"/>
      <c r="AD13" s="51"/>
      <c r="AE13" s="51"/>
      <c r="AH13" s="51"/>
      <c r="AI13" s="51"/>
      <c r="AJ13" s="51"/>
      <c r="AK13" s="51"/>
      <c r="AL13" s="51"/>
    </row>
    <row r="14" spans="1:60" s="2" customFormat="1" ht="15.75" customHeight="1" thickBot="1" x14ac:dyDescent="0.3">
      <c r="A14" s="22" t="s">
        <v>263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53"/>
      <c r="M14" s="22"/>
      <c r="N14" s="22"/>
      <c r="O14" s="22"/>
      <c r="P14" s="22"/>
      <c r="Q14" s="22"/>
      <c r="R14" s="53"/>
      <c r="S14" s="53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53"/>
      <c r="AE14" s="53"/>
      <c r="AF14" s="22"/>
      <c r="AG14" s="22"/>
      <c r="AH14" s="53"/>
      <c r="AI14" s="53"/>
      <c r="AJ14" s="53"/>
      <c r="AK14" s="53"/>
      <c r="AL14" s="53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ht="15.75" customHeight="1" x14ac:dyDescent="0.25">
      <c r="A15" s="39" t="s">
        <v>52</v>
      </c>
      <c r="B15" s="40" t="s">
        <v>21</v>
      </c>
      <c r="C15" s="40"/>
      <c r="D15" s="40"/>
      <c r="E15" s="40"/>
      <c r="F15" s="40"/>
      <c r="G15" s="40"/>
      <c r="H15" s="41" t="s">
        <v>71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 t="s">
        <v>75</v>
      </c>
      <c r="AN15" s="41"/>
      <c r="AO15" s="41"/>
      <c r="AP15" s="41"/>
      <c r="AQ15" s="41" t="s">
        <v>92</v>
      </c>
      <c r="AR15" s="41"/>
      <c r="AS15" s="41"/>
      <c r="AT15" s="41"/>
      <c r="AU15" s="41"/>
      <c r="AV15" s="41"/>
      <c r="AW15" s="41" t="s">
        <v>72</v>
      </c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2"/>
    </row>
    <row r="16" spans="1:60" ht="15.75" customHeight="1" x14ac:dyDescent="0.25">
      <c r="A16" s="43"/>
      <c r="B16" s="29"/>
      <c r="C16" s="29"/>
      <c r="D16" s="29"/>
      <c r="E16" s="29"/>
      <c r="F16" s="29"/>
      <c r="G16" s="29"/>
      <c r="H16" s="29" t="s">
        <v>50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 t="s">
        <v>103</v>
      </c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 t="s">
        <v>95</v>
      </c>
      <c r="AG16" s="29"/>
      <c r="AH16" s="29"/>
      <c r="AI16" s="79" t="s">
        <v>51</v>
      </c>
      <c r="AJ16" s="79"/>
      <c r="AK16" s="79"/>
      <c r="AL16" s="79"/>
      <c r="AM16" s="29" t="s">
        <v>77</v>
      </c>
      <c r="AN16" s="29" t="s">
        <v>78</v>
      </c>
      <c r="AO16" s="29" t="s">
        <v>76</v>
      </c>
      <c r="AP16" s="29" t="s">
        <v>112</v>
      </c>
      <c r="AQ16" s="29" t="s">
        <v>82</v>
      </c>
      <c r="AR16" s="29" t="s">
        <v>83</v>
      </c>
      <c r="AS16" s="29" t="s">
        <v>84</v>
      </c>
      <c r="AT16" s="29" t="s">
        <v>86</v>
      </c>
      <c r="AU16" s="29" t="s">
        <v>85</v>
      </c>
      <c r="AV16" s="29" t="s">
        <v>86</v>
      </c>
      <c r="AW16" s="29" t="s">
        <v>1</v>
      </c>
      <c r="AX16" s="29" t="s">
        <v>57</v>
      </c>
      <c r="AY16" s="30" t="s">
        <v>60</v>
      </c>
      <c r="AZ16" s="30"/>
      <c r="BA16" s="30"/>
      <c r="BB16" s="30" t="s">
        <v>123</v>
      </c>
      <c r="BC16" s="30"/>
      <c r="BD16" s="29" t="s">
        <v>267</v>
      </c>
      <c r="BE16" s="29" t="s">
        <v>268</v>
      </c>
      <c r="BF16" s="30" t="s">
        <v>62</v>
      </c>
      <c r="BG16" s="30"/>
      <c r="BH16" s="44"/>
    </row>
    <row r="17" spans="1:60" ht="15.75" customHeight="1" x14ac:dyDescent="0.25">
      <c r="A17" s="43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 t="s">
        <v>94</v>
      </c>
      <c r="AA17" s="29"/>
      <c r="AB17" s="29" t="s">
        <v>97</v>
      </c>
      <c r="AC17" s="29"/>
      <c r="AD17" s="29"/>
      <c r="AE17" s="29"/>
      <c r="AF17" s="29" t="s">
        <v>96</v>
      </c>
      <c r="AG17" s="29"/>
      <c r="AH17" s="29"/>
      <c r="AI17" s="54"/>
      <c r="AJ17" s="79" t="s">
        <v>104</v>
      </c>
      <c r="AK17" s="79"/>
      <c r="AL17" s="7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30"/>
      <c r="AZ17" s="30"/>
      <c r="BA17" s="30"/>
      <c r="BB17" s="30"/>
      <c r="BC17" s="30"/>
      <c r="BD17" s="29"/>
      <c r="BE17" s="29"/>
      <c r="BF17" s="29" t="s">
        <v>121</v>
      </c>
      <c r="BG17" s="29" t="s">
        <v>122</v>
      </c>
      <c r="BH17" s="45" t="s">
        <v>61</v>
      </c>
    </row>
    <row r="18" spans="1:60" s="1" customFormat="1" ht="60" x14ac:dyDescent="0.25">
      <c r="A18" s="43"/>
      <c r="B18" s="26" t="s">
        <v>7</v>
      </c>
      <c r="C18" s="26" t="s">
        <v>8</v>
      </c>
      <c r="D18" s="26" t="s">
        <v>0</v>
      </c>
      <c r="E18" s="26" t="s">
        <v>1</v>
      </c>
      <c r="F18" s="26" t="s">
        <v>2</v>
      </c>
      <c r="G18" s="26" t="s">
        <v>9</v>
      </c>
      <c r="H18" s="27" t="s">
        <v>119</v>
      </c>
      <c r="I18" s="26" t="s">
        <v>3</v>
      </c>
      <c r="J18" s="26" t="s">
        <v>19</v>
      </c>
      <c r="K18" s="26" t="s">
        <v>10</v>
      </c>
      <c r="L18" s="54" t="s">
        <v>48</v>
      </c>
      <c r="M18" s="26" t="s">
        <v>14</v>
      </c>
      <c r="N18" s="26" t="s">
        <v>13</v>
      </c>
      <c r="O18" s="26" t="s">
        <v>12</v>
      </c>
      <c r="P18" s="26" t="s">
        <v>4</v>
      </c>
      <c r="Q18" s="26" t="s">
        <v>264</v>
      </c>
      <c r="R18" s="54" t="s">
        <v>53</v>
      </c>
      <c r="S18" s="54" t="s">
        <v>54</v>
      </c>
      <c r="T18" s="26" t="s">
        <v>5</v>
      </c>
      <c r="U18" s="26" t="s">
        <v>1</v>
      </c>
      <c r="V18" s="26" t="s">
        <v>107</v>
      </c>
      <c r="W18" s="26" t="s">
        <v>10</v>
      </c>
      <c r="X18" s="26" t="s">
        <v>14</v>
      </c>
      <c r="Y18" s="26" t="s">
        <v>11</v>
      </c>
      <c r="Z18" s="26" t="s">
        <v>13</v>
      </c>
      <c r="AA18" s="26" t="s">
        <v>12</v>
      </c>
      <c r="AB18" s="26" t="s">
        <v>15</v>
      </c>
      <c r="AC18" s="26" t="s">
        <v>16</v>
      </c>
      <c r="AD18" s="54" t="s">
        <v>17</v>
      </c>
      <c r="AE18" s="54" t="s">
        <v>18</v>
      </c>
      <c r="AF18" s="26" t="s">
        <v>102</v>
      </c>
      <c r="AG18" s="26" t="s">
        <v>101</v>
      </c>
      <c r="AH18" s="54" t="s">
        <v>100</v>
      </c>
      <c r="AI18" s="54" t="s">
        <v>22</v>
      </c>
      <c r="AJ18" s="54" t="s">
        <v>140</v>
      </c>
      <c r="AK18" s="54" t="s">
        <v>141</v>
      </c>
      <c r="AL18" s="54" t="s">
        <v>20</v>
      </c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8" t="s">
        <v>58</v>
      </c>
      <c r="AZ18" s="28" t="s">
        <v>59</v>
      </c>
      <c r="BA18" s="26" t="s">
        <v>120</v>
      </c>
      <c r="BB18" s="26" t="s">
        <v>124</v>
      </c>
      <c r="BC18" s="26" t="s">
        <v>125</v>
      </c>
      <c r="BD18" s="29"/>
      <c r="BE18" s="29"/>
      <c r="BF18" s="29"/>
      <c r="BG18" s="29"/>
      <c r="BH18" s="45"/>
    </row>
    <row r="19" spans="1:60" ht="30.75" thickBot="1" x14ac:dyDescent="0.3">
      <c r="A19" s="46"/>
      <c r="B19" s="47" t="s">
        <v>23</v>
      </c>
      <c r="C19" s="47" t="s">
        <v>24</v>
      </c>
      <c r="D19" s="48" t="s">
        <v>47</v>
      </c>
      <c r="E19" s="47" t="s">
        <v>25</v>
      </c>
      <c r="F19" s="47" t="s">
        <v>26</v>
      </c>
      <c r="G19" s="47" t="s">
        <v>27</v>
      </c>
      <c r="H19" s="48" t="s">
        <v>28</v>
      </c>
      <c r="I19" s="47" t="s">
        <v>29</v>
      </c>
      <c r="J19" s="47" t="s">
        <v>30</v>
      </c>
      <c r="K19" s="47" t="s">
        <v>31</v>
      </c>
      <c r="L19" s="55" t="s">
        <v>32</v>
      </c>
      <c r="M19" s="47" t="s">
        <v>33</v>
      </c>
      <c r="N19" s="47" t="s">
        <v>34</v>
      </c>
      <c r="O19" s="47" t="s">
        <v>35</v>
      </c>
      <c r="P19" s="47" t="s">
        <v>36</v>
      </c>
      <c r="Q19" s="47" t="s">
        <v>37</v>
      </c>
      <c r="R19" s="55" t="s">
        <v>38</v>
      </c>
      <c r="S19" s="55" t="s">
        <v>49</v>
      </c>
      <c r="T19" s="47" t="s">
        <v>39</v>
      </c>
      <c r="U19" s="47" t="s">
        <v>106</v>
      </c>
      <c r="V19" s="47" t="s">
        <v>40</v>
      </c>
      <c r="W19" s="47" t="s">
        <v>41</v>
      </c>
      <c r="X19" s="47" t="s">
        <v>42</v>
      </c>
      <c r="Y19" s="47" t="s">
        <v>43</v>
      </c>
      <c r="Z19" s="47" t="s">
        <v>44</v>
      </c>
      <c r="AA19" s="47" t="s">
        <v>45</v>
      </c>
      <c r="AB19" s="47" t="s">
        <v>55</v>
      </c>
      <c r="AC19" s="47" t="s">
        <v>46</v>
      </c>
      <c r="AD19" s="55" t="s">
        <v>73</v>
      </c>
      <c r="AE19" s="55" t="s">
        <v>98</v>
      </c>
      <c r="AF19" s="47" t="s">
        <v>56</v>
      </c>
      <c r="AG19" s="47" t="s">
        <v>99</v>
      </c>
      <c r="AH19" s="55" t="s">
        <v>108</v>
      </c>
      <c r="AI19" s="55" t="s">
        <v>109</v>
      </c>
      <c r="AJ19" s="55" t="s">
        <v>63</v>
      </c>
      <c r="AK19" s="55" t="s">
        <v>110</v>
      </c>
      <c r="AL19" s="55" t="s">
        <v>111</v>
      </c>
      <c r="AM19" s="47" t="s">
        <v>64</v>
      </c>
      <c r="AN19" s="47" t="s">
        <v>65</v>
      </c>
      <c r="AO19" s="47" t="s">
        <v>66</v>
      </c>
      <c r="AP19" s="49" t="s">
        <v>67</v>
      </c>
      <c r="AQ19" s="49" t="s">
        <v>68</v>
      </c>
      <c r="AR19" s="49" t="s">
        <v>69</v>
      </c>
      <c r="AS19" s="49" t="s">
        <v>70</v>
      </c>
      <c r="AT19" s="49" t="s">
        <v>74</v>
      </c>
      <c r="AU19" s="49" t="s">
        <v>79</v>
      </c>
      <c r="AV19" s="49" t="s">
        <v>80</v>
      </c>
      <c r="AW19" s="49" t="s">
        <v>113</v>
      </c>
      <c r="AX19" s="49" t="s">
        <v>81</v>
      </c>
      <c r="AY19" s="49" t="s">
        <v>87</v>
      </c>
      <c r="AZ19" s="49" t="s">
        <v>88</v>
      </c>
      <c r="BA19" s="49" t="s">
        <v>89</v>
      </c>
      <c r="BB19" s="49" t="s">
        <v>90</v>
      </c>
      <c r="BC19" s="49" t="s">
        <v>91</v>
      </c>
      <c r="BD19" s="49" t="s">
        <v>105</v>
      </c>
      <c r="BE19" s="49" t="s">
        <v>114</v>
      </c>
      <c r="BF19" s="49" t="s">
        <v>115</v>
      </c>
      <c r="BG19" s="49" t="s">
        <v>116</v>
      </c>
      <c r="BH19" s="50" t="s">
        <v>117</v>
      </c>
    </row>
    <row r="20" spans="1:60" ht="105" x14ac:dyDescent="0.25">
      <c r="A20" s="31">
        <v>1</v>
      </c>
      <c r="B20" s="32" t="s">
        <v>126</v>
      </c>
      <c r="C20" s="32" t="s">
        <v>127</v>
      </c>
      <c r="D20" s="33" t="s">
        <v>128</v>
      </c>
      <c r="E20" s="32" t="s">
        <v>129</v>
      </c>
      <c r="F20" s="34" t="s">
        <v>130</v>
      </c>
      <c r="G20" s="32">
        <v>11735</v>
      </c>
      <c r="H20" s="33" t="s">
        <v>131</v>
      </c>
      <c r="I20" s="32" t="s">
        <v>132</v>
      </c>
      <c r="J20" s="32" t="s">
        <v>133</v>
      </c>
      <c r="K20" s="35">
        <v>42452</v>
      </c>
      <c r="L20" s="56">
        <v>600091.19999999995</v>
      </c>
      <c r="M20" s="36">
        <v>11772</v>
      </c>
      <c r="N20" s="35">
        <v>42452</v>
      </c>
      <c r="O20" s="35">
        <v>42817</v>
      </c>
      <c r="P20" s="32">
        <v>1</v>
      </c>
      <c r="Q20" s="32" t="s">
        <v>134</v>
      </c>
      <c r="R20" s="56" t="s">
        <v>134</v>
      </c>
      <c r="S20" s="56" t="s">
        <v>134</v>
      </c>
      <c r="T20" s="32" t="s">
        <v>135</v>
      </c>
      <c r="U20" s="32" t="s">
        <v>136</v>
      </c>
      <c r="V20" s="32" t="s">
        <v>137</v>
      </c>
      <c r="W20" s="35">
        <v>44629</v>
      </c>
      <c r="X20" s="32" t="s">
        <v>138</v>
      </c>
      <c r="Y20" s="34" t="s">
        <v>139</v>
      </c>
      <c r="Z20" s="35">
        <v>44629</v>
      </c>
      <c r="AA20" s="35">
        <v>44804</v>
      </c>
      <c r="AB20" s="37">
        <v>0</v>
      </c>
      <c r="AC20" s="32" t="s">
        <v>134</v>
      </c>
      <c r="AD20" s="78">
        <v>562732.19999999995</v>
      </c>
      <c r="AE20" s="56" t="s">
        <v>134</v>
      </c>
      <c r="AF20" s="32" t="s">
        <v>134</v>
      </c>
      <c r="AG20" s="32" t="s">
        <v>134</v>
      </c>
      <c r="AH20" s="56">
        <v>37359</v>
      </c>
      <c r="AI20" s="78">
        <f>(600091.2)-(0)+(562732.2)+(37359)</f>
        <v>1200182.3999999999</v>
      </c>
      <c r="AJ20" s="56">
        <v>105496.4</v>
      </c>
      <c r="AK20" s="56">
        <f>50007.6+50007.6</f>
        <v>100015.2</v>
      </c>
      <c r="AL20" s="56">
        <f>AJ20+AK20</f>
        <v>205511.59999999998</v>
      </c>
      <c r="AM20" s="32" t="s">
        <v>134</v>
      </c>
      <c r="AN20" s="32" t="s">
        <v>134</v>
      </c>
      <c r="AO20" s="32" t="s">
        <v>134</v>
      </c>
      <c r="AP20" s="32" t="s">
        <v>134</v>
      </c>
      <c r="AQ20" s="32" t="s">
        <v>134</v>
      </c>
      <c r="AR20" s="32" t="s">
        <v>134</v>
      </c>
      <c r="AS20" s="32" t="s">
        <v>134</v>
      </c>
      <c r="AT20" s="32" t="s">
        <v>134</v>
      </c>
      <c r="AU20" s="32" t="s">
        <v>134</v>
      </c>
      <c r="AV20" s="32" t="s">
        <v>134</v>
      </c>
      <c r="AW20" s="32" t="s">
        <v>134</v>
      </c>
      <c r="AX20" s="32" t="s">
        <v>134</v>
      </c>
      <c r="AY20" s="32" t="s">
        <v>134</v>
      </c>
      <c r="AZ20" s="32" t="s">
        <v>134</v>
      </c>
      <c r="BA20" s="38">
        <v>0</v>
      </c>
      <c r="BB20" s="31" t="s">
        <v>134</v>
      </c>
      <c r="BC20" s="31" t="s">
        <v>134</v>
      </c>
      <c r="BD20" s="31" t="s">
        <v>134</v>
      </c>
      <c r="BE20" s="31" t="s">
        <v>134</v>
      </c>
      <c r="BF20" s="31" t="s">
        <v>134</v>
      </c>
      <c r="BG20" s="31" t="s">
        <v>134</v>
      </c>
      <c r="BH20" s="31" t="s">
        <v>134</v>
      </c>
    </row>
    <row r="21" spans="1:60" ht="75" x14ac:dyDescent="0.25">
      <c r="A21" s="23">
        <v>2</v>
      </c>
      <c r="B21" s="7" t="s">
        <v>142</v>
      </c>
      <c r="C21" s="7" t="s">
        <v>143</v>
      </c>
      <c r="D21" s="8" t="s">
        <v>128</v>
      </c>
      <c r="E21" s="7" t="s">
        <v>144</v>
      </c>
      <c r="F21" s="9" t="s">
        <v>145</v>
      </c>
      <c r="G21" s="7">
        <v>12113</v>
      </c>
      <c r="H21" s="8" t="s">
        <v>146</v>
      </c>
      <c r="I21" s="7" t="s">
        <v>147</v>
      </c>
      <c r="J21" s="7" t="s">
        <v>148</v>
      </c>
      <c r="K21" s="10">
        <v>43643</v>
      </c>
      <c r="L21" s="57">
        <v>871240.8</v>
      </c>
      <c r="M21" s="7">
        <v>12583</v>
      </c>
      <c r="N21" s="10">
        <v>44009</v>
      </c>
      <c r="O21" s="10">
        <v>44374</v>
      </c>
      <c r="P21" s="7">
        <v>1</v>
      </c>
      <c r="Q21" s="7" t="s">
        <v>134</v>
      </c>
      <c r="R21" s="57" t="s">
        <v>134</v>
      </c>
      <c r="S21" s="57" t="s">
        <v>134</v>
      </c>
      <c r="T21" s="7" t="s">
        <v>135</v>
      </c>
      <c r="U21" s="7" t="s">
        <v>136</v>
      </c>
      <c r="V21" s="7" t="s">
        <v>149</v>
      </c>
      <c r="W21" s="10">
        <v>44629</v>
      </c>
      <c r="X21" s="7" t="s">
        <v>150</v>
      </c>
      <c r="Y21" s="9" t="s">
        <v>151</v>
      </c>
      <c r="Z21" s="10">
        <v>44629</v>
      </c>
      <c r="AA21" s="10">
        <v>44739</v>
      </c>
      <c r="AB21" s="12">
        <v>0</v>
      </c>
      <c r="AC21" s="7" t="s">
        <v>134</v>
      </c>
      <c r="AD21" s="57">
        <v>437931.6</v>
      </c>
      <c r="AE21" s="57" t="s">
        <v>134</v>
      </c>
      <c r="AF21" s="7" t="s">
        <v>134</v>
      </c>
      <c r="AG21" s="7" t="s">
        <v>134</v>
      </c>
      <c r="AH21" s="58">
        <v>23247.34</v>
      </c>
      <c r="AI21" s="58">
        <f>(871240.8)-(0)+(437921.6)+(23247.34)</f>
        <v>1332409.74</v>
      </c>
      <c r="AJ21" s="58">
        <v>66265.899999999994</v>
      </c>
      <c r="AK21" s="58">
        <v>104829.71</v>
      </c>
      <c r="AL21" s="56">
        <f t="shared" ref="AL21:AL34" si="0">AJ21+AK21</f>
        <v>171095.61</v>
      </c>
      <c r="AM21" s="7" t="s">
        <v>146</v>
      </c>
      <c r="AN21" s="13">
        <v>12412</v>
      </c>
      <c r="AO21" s="7" t="s">
        <v>152</v>
      </c>
      <c r="AP21" s="11">
        <v>12412</v>
      </c>
      <c r="AQ21" s="7" t="s">
        <v>134</v>
      </c>
      <c r="AR21" s="7" t="s">
        <v>134</v>
      </c>
      <c r="AS21" s="7" t="s">
        <v>134</v>
      </c>
      <c r="AT21" s="7" t="s">
        <v>134</v>
      </c>
      <c r="AU21" s="7" t="s">
        <v>134</v>
      </c>
      <c r="AV21" s="7" t="s">
        <v>134</v>
      </c>
      <c r="AW21" s="7" t="s">
        <v>134</v>
      </c>
      <c r="AX21" s="7" t="s">
        <v>134</v>
      </c>
      <c r="AY21" s="7" t="s">
        <v>134</v>
      </c>
      <c r="AZ21" s="7" t="s">
        <v>134</v>
      </c>
      <c r="BA21" s="24">
        <v>0</v>
      </c>
      <c r="BB21" s="23" t="s">
        <v>134</v>
      </c>
      <c r="BC21" s="23" t="s">
        <v>134</v>
      </c>
      <c r="BD21" s="23" t="s">
        <v>134</v>
      </c>
      <c r="BE21" s="23" t="s">
        <v>134</v>
      </c>
      <c r="BF21" s="23" t="s">
        <v>134</v>
      </c>
      <c r="BG21" s="23" t="s">
        <v>134</v>
      </c>
      <c r="BH21" s="23" t="s">
        <v>134</v>
      </c>
    </row>
    <row r="22" spans="1:60" ht="60" x14ac:dyDescent="0.25">
      <c r="A22" s="23">
        <v>3</v>
      </c>
      <c r="B22" s="7" t="s">
        <v>153</v>
      </c>
      <c r="C22" s="7" t="s">
        <v>154</v>
      </c>
      <c r="D22" s="8" t="s">
        <v>128</v>
      </c>
      <c r="E22" s="7" t="s">
        <v>144</v>
      </c>
      <c r="F22" s="9" t="s">
        <v>155</v>
      </c>
      <c r="G22" s="7" t="s">
        <v>156</v>
      </c>
      <c r="H22" s="8" t="s">
        <v>157</v>
      </c>
      <c r="I22" s="7" t="s">
        <v>158</v>
      </c>
      <c r="J22" s="7" t="s">
        <v>159</v>
      </c>
      <c r="K22" s="10">
        <v>44293</v>
      </c>
      <c r="L22" s="58">
        <v>405815.03999999998</v>
      </c>
      <c r="M22" s="11">
        <v>13021</v>
      </c>
      <c r="N22" s="10">
        <v>44293</v>
      </c>
      <c r="O22" s="10">
        <v>44658</v>
      </c>
      <c r="P22" s="7">
        <v>1</v>
      </c>
      <c r="Q22" s="7" t="s">
        <v>134</v>
      </c>
      <c r="R22" s="57" t="s">
        <v>134</v>
      </c>
      <c r="S22" s="57" t="s">
        <v>134</v>
      </c>
      <c r="T22" s="7" t="s">
        <v>135</v>
      </c>
      <c r="U22" s="7" t="s">
        <v>134</v>
      </c>
      <c r="V22" s="7" t="s">
        <v>134</v>
      </c>
      <c r="W22" s="10">
        <v>44293</v>
      </c>
      <c r="X22" s="7" t="s">
        <v>160</v>
      </c>
      <c r="Y22" s="7" t="s">
        <v>134</v>
      </c>
      <c r="Z22" s="7" t="s">
        <v>134</v>
      </c>
      <c r="AA22" s="7" t="s">
        <v>134</v>
      </c>
      <c r="AB22" s="12">
        <v>0</v>
      </c>
      <c r="AC22" s="12">
        <v>0</v>
      </c>
      <c r="AD22" s="57" t="s">
        <v>134</v>
      </c>
      <c r="AE22" s="57" t="s">
        <v>134</v>
      </c>
      <c r="AF22" s="7" t="s">
        <v>134</v>
      </c>
      <c r="AG22" s="7" t="s">
        <v>134</v>
      </c>
      <c r="AH22" s="57" t="s">
        <v>134</v>
      </c>
      <c r="AI22" s="80">
        <v>405815.03999999998</v>
      </c>
      <c r="AJ22" s="80">
        <f>16908.84+33630.03</f>
        <v>50538.869999999995</v>
      </c>
      <c r="AK22" s="58">
        <v>42272.4</v>
      </c>
      <c r="AL22" s="56">
        <f t="shared" si="0"/>
        <v>92811.26999999999</v>
      </c>
      <c r="AM22" s="4" t="s">
        <v>161</v>
      </c>
      <c r="AN22" s="14">
        <v>13021</v>
      </c>
      <c r="AO22" s="4" t="s">
        <v>162</v>
      </c>
      <c r="AP22" s="25">
        <v>13021</v>
      </c>
      <c r="AQ22" s="7" t="s">
        <v>134</v>
      </c>
      <c r="AR22" s="7" t="s">
        <v>134</v>
      </c>
      <c r="AS22" s="7" t="s">
        <v>134</v>
      </c>
      <c r="AT22" s="7" t="s">
        <v>134</v>
      </c>
      <c r="AU22" s="7" t="s">
        <v>134</v>
      </c>
      <c r="AV22" s="7" t="s">
        <v>134</v>
      </c>
      <c r="AW22" s="7" t="s">
        <v>134</v>
      </c>
      <c r="AX22" s="7" t="s">
        <v>134</v>
      </c>
      <c r="AY22" s="7" t="s">
        <v>134</v>
      </c>
      <c r="AZ22" s="7" t="s">
        <v>134</v>
      </c>
      <c r="BA22" s="24">
        <v>0</v>
      </c>
      <c r="BB22" s="23" t="s">
        <v>134</v>
      </c>
      <c r="BC22" s="23" t="s">
        <v>134</v>
      </c>
      <c r="BD22" s="23" t="s">
        <v>134</v>
      </c>
      <c r="BE22" s="23" t="s">
        <v>134</v>
      </c>
      <c r="BF22" s="23" t="s">
        <v>134</v>
      </c>
      <c r="BG22" s="23" t="s">
        <v>134</v>
      </c>
      <c r="BH22" s="23" t="s">
        <v>134</v>
      </c>
    </row>
    <row r="23" spans="1:60" ht="60" x14ac:dyDescent="0.25">
      <c r="A23" s="23">
        <v>4</v>
      </c>
      <c r="B23" s="7" t="s">
        <v>163</v>
      </c>
      <c r="C23" s="7" t="s">
        <v>164</v>
      </c>
      <c r="D23" s="8" t="s">
        <v>128</v>
      </c>
      <c r="E23" s="7" t="s">
        <v>144</v>
      </c>
      <c r="F23" s="9" t="s">
        <v>165</v>
      </c>
      <c r="G23" s="11">
        <v>11981</v>
      </c>
      <c r="H23" s="8" t="s">
        <v>166</v>
      </c>
      <c r="I23" s="7" t="s">
        <v>167</v>
      </c>
      <c r="J23" s="7" t="s">
        <v>168</v>
      </c>
      <c r="K23" s="10">
        <v>42907</v>
      </c>
      <c r="L23" s="57">
        <v>69600</v>
      </c>
      <c r="M23" s="11">
        <v>12079</v>
      </c>
      <c r="N23" s="10">
        <v>42907</v>
      </c>
      <c r="O23" s="10">
        <v>43272</v>
      </c>
      <c r="P23" s="7">
        <v>1</v>
      </c>
      <c r="Q23" s="7" t="s">
        <v>134</v>
      </c>
      <c r="R23" s="57" t="s">
        <v>134</v>
      </c>
      <c r="S23" s="57" t="s">
        <v>134</v>
      </c>
      <c r="T23" s="7" t="s">
        <v>135</v>
      </c>
      <c r="U23" s="7" t="s">
        <v>136</v>
      </c>
      <c r="V23" s="7" t="s">
        <v>149</v>
      </c>
      <c r="W23" s="10">
        <v>44001</v>
      </c>
      <c r="X23" s="7" t="s">
        <v>169</v>
      </c>
      <c r="Y23" s="7" t="s">
        <v>170</v>
      </c>
      <c r="Z23" s="10">
        <v>44001</v>
      </c>
      <c r="AA23" s="10">
        <v>44366</v>
      </c>
      <c r="AB23" s="12">
        <v>0</v>
      </c>
      <c r="AC23" s="12">
        <v>0</v>
      </c>
      <c r="AD23" s="57" t="s">
        <v>134</v>
      </c>
      <c r="AE23" s="57" t="s">
        <v>134</v>
      </c>
      <c r="AF23" s="7" t="s">
        <v>134</v>
      </c>
      <c r="AG23" s="7" t="s">
        <v>134</v>
      </c>
      <c r="AH23" s="57" t="s">
        <v>134</v>
      </c>
      <c r="AI23" s="58">
        <v>69900</v>
      </c>
      <c r="AJ23" s="57">
        <v>5800</v>
      </c>
      <c r="AK23" s="58">
        <v>5800</v>
      </c>
      <c r="AL23" s="56">
        <f t="shared" si="0"/>
        <v>11600</v>
      </c>
      <c r="AM23" s="7" t="s">
        <v>171</v>
      </c>
      <c r="AN23" s="11">
        <v>12079</v>
      </c>
      <c r="AO23" s="7" t="s">
        <v>172</v>
      </c>
      <c r="AP23" s="11">
        <v>12034</v>
      </c>
      <c r="AQ23" s="7" t="s">
        <v>134</v>
      </c>
      <c r="AR23" s="7" t="s">
        <v>134</v>
      </c>
      <c r="AS23" s="7" t="s">
        <v>134</v>
      </c>
      <c r="AT23" s="7" t="s">
        <v>134</v>
      </c>
      <c r="AU23" s="7" t="s">
        <v>134</v>
      </c>
      <c r="AV23" s="7" t="s">
        <v>134</v>
      </c>
      <c r="AW23" s="7" t="s">
        <v>134</v>
      </c>
      <c r="AX23" s="7" t="s">
        <v>134</v>
      </c>
      <c r="AY23" s="7" t="s">
        <v>134</v>
      </c>
      <c r="AZ23" s="7" t="s">
        <v>134</v>
      </c>
      <c r="BA23" s="24">
        <v>0</v>
      </c>
      <c r="BB23" s="23" t="s">
        <v>134</v>
      </c>
      <c r="BC23" s="23" t="s">
        <v>134</v>
      </c>
      <c r="BD23" s="23" t="s">
        <v>134</v>
      </c>
      <c r="BE23" s="23" t="s">
        <v>134</v>
      </c>
      <c r="BF23" s="23" t="s">
        <v>134</v>
      </c>
      <c r="BG23" s="23" t="s">
        <v>134</v>
      </c>
      <c r="BH23" s="23" t="s">
        <v>134</v>
      </c>
    </row>
    <row r="24" spans="1:60" ht="75" x14ac:dyDescent="0.25">
      <c r="A24" s="23">
        <v>5</v>
      </c>
      <c r="B24" s="7" t="s">
        <v>173</v>
      </c>
      <c r="C24" s="7" t="s">
        <v>174</v>
      </c>
      <c r="D24" s="8" t="s">
        <v>175</v>
      </c>
      <c r="E24" s="7" t="s">
        <v>144</v>
      </c>
      <c r="F24" s="7" t="s">
        <v>176</v>
      </c>
      <c r="G24" s="7" t="s">
        <v>177</v>
      </c>
      <c r="H24" s="8" t="s">
        <v>178</v>
      </c>
      <c r="I24" s="7" t="s">
        <v>179</v>
      </c>
      <c r="J24" s="7" t="s">
        <v>180</v>
      </c>
      <c r="K24" s="10">
        <v>43860</v>
      </c>
      <c r="L24" s="57">
        <v>101265.12</v>
      </c>
      <c r="M24" s="7" t="s">
        <v>181</v>
      </c>
      <c r="N24" s="10">
        <v>43860</v>
      </c>
      <c r="O24" s="10">
        <v>44226</v>
      </c>
      <c r="P24" s="7">
        <v>1</v>
      </c>
      <c r="Q24" s="7" t="s">
        <v>134</v>
      </c>
      <c r="R24" s="57" t="s">
        <v>134</v>
      </c>
      <c r="S24" s="57" t="s">
        <v>134</v>
      </c>
      <c r="T24" s="7" t="s">
        <v>135</v>
      </c>
      <c r="U24" s="7" t="s">
        <v>134</v>
      </c>
      <c r="V24" s="7" t="s">
        <v>134</v>
      </c>
      <c r="W24" s="7" t="s">
        <v>134</v>
      </c>
      <c r="X24" s="7" t="s">
        <v>134</v>
      </c>
      <c r="Y24" s="7" t="s">
        <v>134</v>
      </c>
      <c r="Z24" s="7" t="s">
        <v>134</v>
      </c>
      <c r="AA24" s="7" t="s">
        <v>134</v>
      </c>
      <c r="AB24" s="12">
        <v>0</v>
      </c>
      <c r="AC24" s="12">
        <v>0</v>
      </c>
      <c r="AD24" s="57" t="s">
        <v>134</v>
      </c>
      <c r="AE24" s="57" t="s">
        <v>134</v>
      </c>
      <c r="AF24" s="7" t="s">
        <v>134</v>
      </c>
      <c r="AG24" s="7" t="s">
        <v>134</v>
      </c>
      <c r="AH24" s="57" t="s">
        <v>134</v>
      </c>
      <c r="AI24" s="58">
        <v>101165.12</v>
      </c>
      <c r="AJ24" s="58">
        <f>8438.76+8438.76</f>
        <v>16877.52</v>
      </c>
      <c r="AK24" s="58">
        <v>10360.950000000001</v>
      </c>
      <c r="AL24" s="56">
        <f t="shared" si="0"/>
        <v>27238.47</v>
      </c>
      <c r="AM24" s="7" t="s">
        <v>134</v>
      </c>
      <c r="AN24" s="7" t="s">
        <v>134</v>
      </c>
      <c r="AO24" s="7" t="s">
        <v>134</v>
      </c>
      <c r="AP24" s="7" t="s">
        <v>134</v>
      </c>
      <c r="AQ24" s="7" t="s">
        <v>134</v>
      </c>
      <c r="AR24" s="7" t="s">
        <v>134</v>
      </c>
      <c r="AS24" s="7" t="s">
        <v>134</v>
      </c>
      <c r="AT24" s="7" t="s">
        <v>134</v>
      </c>
      <c r="AU24" s="7" t="s">
        <v>134</v>
      </c>
      <c r="AV24" s="7" t="s">
        <v>134</v>
      </c>
      <c r="AW24" s="7" t="s">
        <v>134</v>
      </c>
      <c r="AX24" s="7" t="s">
        <v>134</v>
      </c>
      <c r="AY24" s="7" t="s">
        <v>134</v>
      </c>
      <c r="AZ24" s="7" t="s">
        <v>134</v>
      </c>
      <c r="BA24" s="24">
        <v>0</v>
      </c>
      <c r="BB24" s="23" t="s">
        <v>134</v>
      </c>
      <c r="BC24" s="23" t="s">
        <v>134</v>
      </c>
      <c r="BD24" s="23" t="s">
        <v>134</v>
      </c>
      <c r="BE24" s="23" t="s">
        <v>134</v>
      </c>
      <c r="BF24" s="23" t="s">
        <v>134</v>
      </c>
      <c r="BG24" s="23" t="s">
        <v>134</v>
      </c>
      <c r="BH24" s="23" t="s">
        <v>134</v>
      </c>
    </row>
    <row r="25" spans="1:60" ht="75" x14ac:dyDescent="0.25">
      <c r="A25" s="23">
        <v>6</v>
      </c>
      <c r="B25" s="7" t="s">
        <v>182</v>
      </c>
      <c r="C25" s="7" t="s">
        <v>183</v>
      </c>
      <c r="D25" s="8" t="s">
        <v>175</v>
      </c>
      <c r="E25" s="7" t="s">
        <v>144</v>
      </c>
      <c r="F25" s="9" t="s">
        <v>184</v>
      </c>
      <c r="G25" s="11">
        <v>13220</v>
      </c>
      <c r="H25" s="8" t="s">
        <v>185</v>
      </c>
      <c r="I25" s="7" t="s">
        <v>186</v>
      </c>
      <c r="J25" s="7" t="s">
        <v>187</v>
      </c>
      <c r="K25" s="10">
        <v>44594</v>
      </c>
      <c r="L25" s="58">
        <v>20400</v>
      </c>
      <c r="M25" s="11">
        <v>13220</v>
      </c>
      <c r="N25" s="10">
        <v>44594</v>
      </c>
      <c r="O25" s="10">
        <v>44959</v>
      </c>
      <c r="P25" s="7">
        <v>1</v>
      </c>
      <c r="Q25" s="7" t="s">
        <v>134</v>
      </c>
      <c r="R25" s="57" t="s">
        <v>134</v>
      </c>
      <c r="S25" s="57" t="s">
        <v>134</v>
      </c>
      <c r="T25" s="7" t="s">
        <v>135</v>
      </c>
      <c r="U25" s="7" t="s">
        <v>134</v>
      </c>
      <c r="V25" s="7" t="s">
        <v>134</v>
      </c>
      <c r="W25" s="7" t="s">
        <v>134</v>
      </c>
      <c r="X25" s="7" t="s">
        <v>134</v>
      </c>
      <c r="Y25" s="7" t="s">
        <v>134</v>
      </c>
      <c r="Z25" s="10">
        <v>44594</v>
      </c>
      <c r="AA25" s="10">
        <v>44959</v>
      </c>
      <c r="AB25" s="12">
        <v>0</v>
      </c>
      <c r="AC25" s="12">
        <v>0</v>
      </c>
      <c r="AD25" s="57" t="s">
        <v>134</v>
      </c>
      <c r="AE25" s="57" t="s">
        <v>134</v>
      </c>
      <c r="AF25" s="7" t="s">
        <v>134</v>
      </c>
      <c r="AG25" s="7" t="s">
        <v>134</v>
      </c>
      <c r="AH25" s="57" t="s">
        <v>134</v>
      </c>
      <c r="AI25" s="58">
        <v>20400</v>
      </c>
      <c r="AJ25" s="57"/>
      <c r="AK25" s="57">
        <v>1530</v>
      </c>
      <c r="AL25" s="56">
        <f t="shared" si="0"/>
        <v>1530</v>
      </c>
      <c r="AM25" s="7" t="s">
        <v>134</v>
      </c>
      <c r="AN25" s="7" t="s">
        <v>134</v>
      </c>
      <c r="AO25" s="7" t="s">
        <v>134</v>
      </c>
      <c r="AP25" s="7" t="s">
        <v>134</v>
      </c>
      <c r="AQ25" s="7" t="s">
        <v>134</v>
      </c>
      <c r="AR25" s="7" t="s">
        <v>134</v>
      </c>
      <c r="AS25" s="7" t="s">
        <v>134</v>
      </c>
      <c r="AT25" s="7" t="s">
        <v>134</v>
      </c>
      <c r="AU25" s="7" t="s">
        <v>134</v>
      </c>
      <c r="AV25" s="7" t="s">
        <v>134</v>
      </c>
      <c r="AW25" s="7" t="s">
        <v>134</v>
      </c>
      <c r="AX25" s="7" t="s">
        <v>134</v>
      </c>
      <c r="AY25" s="7" t="s">
        <v>134</v>
      </c>
      <c r="AZ25" s="7" t="s">
        <v>134</v>
      </c>
      <c r="BA25" s="24">
        <v>0</v>
      </c>
      <c r="BB25" s="23" t="s">
        <v>134</v>
      </c>
      <c r="BC25" s="23" t="s">
        <v>134</v>
      </c>
      <c r="BD25" s="23" t="s">
        <v>134</v>
      </c>
      <c r="BE25" s="23" t="s">
        <v>134</v>
      </c>
      <c r="BF25" s="23" t="s">
        <v>134</v>
      </c>
      <c r="BG25" s="23" t="s">
        <v>134</v>
      </c>
      <c r="BH25" s="23" t="s">
        <v>134</v>
      </c>
    </row>
    <row r="26" spans="1:60" ht="75" x14ac:dyDescent="0.25">
      <c r="A26" s="23">
        <v>7</v>
      </c>
      <c r="B26" s="7" t="s">
        <v>188</v>
      </c>
      <c r="C26" s="7" t="s">
        <v>189</v>
      </c>
      <c r="D26" s="8" t="s">
        <v>175</v>
      </c>
      <c r="E26" s="7" t="s">
        <v>144</v>
      </c>
      <c r="F26" s="9" t="s">
        <v>190</v>
      </c>
      <c r="G26" s="7" t="s">
        <v>191</v>
      </c>
      <c r="H26" s="8" t="s">
        <v>192</v>
      </c>
      <c r="I26" s="7" t="s">
        <v>193</v>
      </c>
      <c r="J26" s="7" t="s">
        <v>194</v>
      </c>
      <c r="K26" s="10">
        <v>44543</v>
      </c>
      <c r="L26" s="58">
        <v>399496.58</v>
      </c>
      <c r="M26" s="11">
        <v>13185</v>
      </c>
      <c r="N26" s="10">
        <v>44543</v>
      </c>
      <c r="O26" s="10">
        <v>44908</v>
      </c>
      <c r="P26" s="7">
        <v>1</v>
      </c>
      <c r="Q26" s="7" t="s">
        <v>134</v>
      </c>
      <c r="R26" s="57" t="s">
        <v>134</v>
      </c>
      <c r="S26" s="57" t="s">
        <v>134</v>
      </c>
      <c r="T26" s="7" t="s">
        <v>135</v>
      </c>
      <c r="U26" s="7" t="s">
        <v>134</v>
      </c>
      <c r="V26" s="7" t="s">
        <v>134</v>
      </c>
      <c r="W26" s="10">
        <v>44543</v>
      </c>
      <c r="X26" s="7" t="s">
        <v>191</v>
      </c>
      <c r="Y26" s="7" t="s">
        <v>134</v>
      </c>
      <c r="Z26" s="7" t="s">
        <v>134</v>
      </c>
      <c r="AA26" s="7" t="s">
        <v>134</v>
      </c>
      <c r="AB26" s="12">
        <v>0</v>
      </c>
      <c r="AC26" s="12">
        <v>0</v>
      </c>
      <c r="AD26" s="57" t="s">
        <v>134</v>
      </c>
      <c r="AE26" s="57" t="s">
        <v>134</v>
      </c>
      <c r="AF26" s="7" t="s">
        <v>134</v>
      </c>
      <c r="AG26" s="7" t="s">
        <v>134</v>
      </c>
      <c r="AH26" s="57" t="s">
        <v>134</v>
      </c>
      <c r="AI26" s="58" t="s">
        <v>195</v>
      </c>
      <c r="AJ26" s="57"/>
      <c r="AK26" s="58">
        <f>7640.48+37012.17+9795.57</f>
        <v>54448.219999999994</v>
      </c>
      <c r="AL26" s="56">
        <f t="shared" si="0"/>
        <v>54448.219999999994</v>
      </c>
      <c r="AM26" s="7" t="s">
        <v>196</v>
      </c>
      <c r="AN26" s="11">
        <v>13185</v>
      </c>
      <c r="AO26" s="7" t="s">
        <v>134</v>
      </c>
      <c r="AP26" s="11">
        <v>13185</v>
      </c>
      <c r="AQ26" s="7" t="s">
        <v>134</v>
      </c>
      <c r="AR26" s="7" t="s">
        <v>134</v>
      </c>
      <c r="AS26" s="7" t="s">
        <v>134</v>
      </c>
      <c r="AT26" s="7" t="s">
        <v>134</v>
      </c>
      <c r="AU26" s="7" t="s">
        <v>134</v>
      </c>
      <c r="AV26" s="7" t="s">
        <v>134</v>
      </c>
      <c r="AW26" s="7" t="s">
        <v>134</v>
      </c>
      <c r="AX26" s="7" t="s">
        <v>134</v>
      </c>
      <c r="AY26" s="7" t="s">
        <v>134</v>
      </c>
      <c r="AZ26" s="7" t="s">
        <v>134</v>
      </c>
      <c r="BA26" s="24">
        <v>0</v>
      </c>
      <c r="BB26" s="23" t="s">
        <v>134</v>
      </c>
      <c r="BC26" s="23" t="s">
        <v>134</v>
      </c>
      <c r="BD26" s="23" t="s">
        <v>134</v>
      </c>
      <c r="BE26" s="23" t="s">
        <v>134</v>
      </c>
      <c r="BF26" s="23" t="s">
        <v>134</v>
      </c>
      <c r="BG26" s="23" t="s">
        <v>134</v>
      </c>
      <c r="BH26" s="23" t="s">
        <v>134</v>
      </c>
    </row>
    <row r="27" spans="1:60" ht="60" x14ac:dyDescent="0.25">
      <c r="A27" s="23">
        <v>8</v>
      </c>
      <c r="B27" s="7" t="s">
        <v>197</v>
      </c>
      <c r="C27" s="7" t="s">
        <v>198</v>
      </c>
      <c r="D27" s="8" t="s">
        <v>128</v>
      </c>
      <c r="E27" s="7" t="s">
        <v>144</v>
      </c>
      <c r="F27" s="9" t="s">
        <v>199</v>
      </c>
      <c r="G27" s="7" t="s">
        <v>200</v>
      </c>
      <c r="H27" s="8" t="s">
        <v>201</v>
      </c>
      <c r="I27" s="7" t="s">
        <v>202</v>
      </c>
      <c r="J27" s="7" t="s">
        <v>203</v>
      </c>
      <c r="K27" s="10">
        <v>44593</v>
      </c>
      <c r="L27" s="58">
        <v>17811.080000000002</v>
      </c>
      <c r="M27" s="11">
        <v>13217</v>
      </c>
      <c r="N27" s="10">
        <v>44593</v>
      </c>
      <c r="O27" s="10">
        <v>44896</v>
      </c>
      <c r="P27" s="7">
        <v>1</v>
      </c>
      <c r="Q27" s="7" t="s">
        <v>134</v>
      </c>
      <c r="R27" s="57" t="s">
        <v>134</v>
      </c>
      <c r="S27" s="57" t="s">
        <v>134</v>
      </c>
      <c r="T27" s="7" t="s">
        <v>204</v>
      </c>
      <c r="U27" s="7" t="s">
        <v>134</v>
      </c>
      <c r="V27" s="7" t="s">
        <v>134</v>
      </c>
      <c r="W27" s="10">
        <v>44593</v>
      </c>
      <c r="X27" s="11">
        <v>13217</v>
      </c>
      <c r="Y27" s="7" t="s">
        <v>134</v>
      </c>
      <c r="Z27" s="7" t="s">
        <v>134</v>
      </c>
      <c r="AA27" s="7" t="s">
        <v>134</v>
      </c>
      <c r="AB27" s="12">
        <v>0</v>
      </c>
      <c r="AC27" s="12">
        <v>0</v>
      </c>
      <c r="AD27" s="57" t="s">
        <v>134</v>
      </c>
      <c r="AE27" s="57" t="s">
        <v>134</v>
      </c>
      <c r="AF27" s="7" t="s">
        <v>134</v>
      </c>
      <c r="AG27" s="7" t="s">
        <v>134</v>
      </c>
      <c r="AH27" s="57" t="s">
        <v>134</v>
      </c>
      <c r="AI27" s="58">
        <v>17811.080000000002</v>
      </c>
      <c r="AJ27" s="57"/>
      <c r="AK27" s="58">
        <f>795+278.92</f>
        <v>1073.92</v>
      </c>
      <c r="AL27" s="56">
        <f t="shared" si="0"/>
        <v>1073.92</v>
      </c>
      <c r="AM27" s="7" t="s">
        <v>205</v>
      </c>
      <c r="AN27" s="11">
        <v>13217</v>
      </c>
      <c r="AO27" s="7" t="s">
        <v>134</v>
      </c>
      <c r="AP27" s="11">
        <v>13217</v>
      </c>
      <c r="AQ27" s="7" t="s">
        <v>134</v>
      </c>
      <c r="AR27" s="7" t="s">
        <v>134</v>
      </c>
      <c r="AS27" s="7" t="s">
        <v>134</v>
      </c>
      <c r="AT27" s="7" t="s">
        <v>134</v>
      </c>
      <c r="AU27" s="7" t="s">
        <v>134</v>
      </c>
      <c r="AV27" s="7" t="s">
        <v>134</v>
      </c>
      <c r="AW27" s="7" t="s">
        <v>134</v>
      </c>
      <c r="AX27" s="7" t="s">
        <v>134</v>
      </c>
      <c r="AY27" s="7" t="s">
        <v>134</v>
      </c>
      <c r="AZ27" s="7" t="s">
        <v>134</v>
      </c>
      <c r="BA27" s="24">
        <v>0</v>
      </c>
      <c r="BB27" s="23" t="s">
        <v>134</v>
      </c>
      <c r="BC27" s="23" t="s">
        <v>134</v>
      </c>
      <c r="BD27" s="23" t="s">
        <v>134</v>
      </c>
      <c r="BE27" s="23" t="s">
        <v>134</v>
      </c>
      <c r="BF27" s="23" t="s">
        <v>134</v>
      </c>
      <c r="BG27" s="23" t="s">
        <v>134</v>
      </c>
      <c r="BH27" s="23" t="s">
        <v>134</v>
      </c>
    </row>
    <row r="28" spans="1:60" ht="120" x14ac:dyDescent="0.25">
      <c r="A28" s="23">
        <v>9</v>
      </c>
      <c r="B28" s="7" t="s">
        <v>206</v>
      </c>
      <c r="C28" s="7" t="s">
        <v>207</v>
      </c>
      <c r="D28" s="8" t="s">
        <v>128</v>
      </c>
      <c r="E28" s="7" t="s">
        <v>144</v>
      </c>
      <c r="F28" s="9" t="s">
        <v>208</v>
      </c>
      <c r="G28" s="7" t="s">
        <v>209</v>
      </c>
      <c r="H28" s="8" t="s">
        <v>210</v>
      </c>
      <c r="I28" s="7" t="s">
        <v>211</v>
      </c>
      <c r="J28" s="7" t="s">
        <v>212</v>
      </c>
      <c r="K28" s="10">
        <v>44557</v>
      </c>
      <c r="L28" s="58">
        <v>1046359.89</v>
      </c>
      <c r="M28" s="11">
        <v>13200</v>
      </c>
      <c r="N28" s="10">
        <v>44557</v>
      </c>
      <c r="O28" s="10">
        <v>44739</v>
      </c>
      <c r="P28" s="7">
        <v>1</v>
      </c>
      <c r="Q28" s="7" t="s">
        <v>134</v>
      </c>
      <c r="R28" s="57" t="s">
        <v>134</v>
      </c>
      <c r="S28" s="57" t="s">
        <v>134</v>
      </c>
      <c r="T28" s="7" t="s">
        <v>135</v>
      </c>
      <c r="U28" s="7" t="s">
        <v>134</v>
      </c>
      <c r="V28" s="7" t="s">
        <v>134</v>
      </c>
      <c r="W28" s="10">
        <v>44557</v>
      </c>
      <c r="X28" s="11">
        <v>13200</v>
      </c>
      <c r="Y28" s="7" t="s">
        <v>134</v>
      </c>
      <c r="Z28" s="7" t="s">
        <v>134</v>
      </c>
      <c r="AA28" s="7" t="s">
        <v>134</v>
      </c>
      <c r="AB28" s="12">
        <v>0</v>
      </c>
      <c r="AC28" s="12">
        <v>0</v>
      </c>
      <c r="AD28" s="57" t="s">
        <v>134</v>
      </c>
      <c r="AE28" s="57" t="s">
        <v>134</v>
      </c>
      <c r="AF28" s="7" t="s">
        <v>134</v>
      </c>
      <c r="AG28" s="7" t="s">
        <v>134</v>
      </c>
      <c r="AH28" s="57" t="s">
        <v>134</v>
      </c>
      <c r="AI28" s="58">
        <v>1046359.89</v>
      </c>
      <c r="AJ28" s="57"/>
      <c r="AK28" s="58">
        <v>91961.58</v>
      </c>
      <c r="AL28" s="56">
        <f t="shared" si="0"/>
        <v>91961.58</v>
      </c>
      <c r="AM28" s="7" t="s">
        <v>213</v>
      </c>
      <c r="AN28" s="11">
        <v>13200</v>
      </c>
      <c r="AO28" s="7" t="s">
        <v>134</v>
      </c>
      <c r="AP28" s="11">
        <v>13200</v>
      </c>
      <c r="AQ28" s="7" t="s">
        <v>134</v>
      </c>
      <c r="AR28" s="7" t="s">
        <v>134</v>
      </c>
      <c r="AS28" s="7" t="s">
        <v>134</v>
      </c>
      <c r="AT28" s="7" t="s">
        <v>134</v>
      </c>
      <c r="AU28" s="7" t="s">
        <v>134</v>
      </c>
      <c r="AV28" s="7" t="s">
        <v>134</v>
      </c>
      <c r="AW28" s="7" t="s">
        <v>134</v>
      </c>
      <c r="AX28" s="7" t="s">
        <v>134</v>
      </c>
      <c r="AY28" s="7" t="s">
        <v>134</v>
      </c>
      <c r="AZ28" s="7" t="s">
        <v>134</v>
      </c>
      <c r="BA28" s="24">
        <v>0</v>
      </c>
      <c r="BB28" s="23" t="s">
        <v>134</v>
      </c>
      <c r="BC28" s="23" t="s">
        <v>134</v>
      </c>
      <c r="BD28" s="23" t="s">
        <v>134</v>
      </c>
      <c r="BE28" s="23" t="s">
        <v>134</v>
      </c>
      <c r="BF28" s="23" t="s">
        <v>134</v>
      </c>
      <c r="BG28" s="23" t="s">
        <v>134</v>
      </c>
      <c r="BH28" s="23" t="s">
        <v>134</v>
      </c>
    </row>
    <row r="29" spans="1:60" ht="30" x14ac:dyDescent="0.25">
      <c r="A29" s="23">
        <v>10</v>
      </c>
      <c r="B29" s="7" t="s">
        <v>214</v>
      </c>
      <c r="C29" s="7" t="s">
        <v>215</v>
      </c>
      <c r="D29" s="8" t="s">
        <v>128</v>
      </c>
      <c r="E29" s="7" t="s">
        <v>144</v>
      </c>
      <c r="F29" s="9" t="s">
        <v>216</v>
      </c>
      <c r="G29" s="7" t="s">
        <v>217</v>
      </c>
      <c r="H29" s="8" t="s">
        <v>218</v>
      </c>
      <c r="I29" s="7" t="s">
        <v>219</v>
      </c>
      <c r="J29" s="7" t="s">
        <v>220</v>
      </c>
      <c r="K29" s="10">
        <v>44589</v>
      </c>
      <c r="L29" s="58">
        <v>147200</v>
      </c>
      <c r="M29" s="11">
        <v>13219</v>
      </c>
      <c r="N29" s="10">
        <v>44589</v>
      </c>
      <c r="O29" s="10">
        <v>44923</v>
      </c>
      <c r="P29" s="7">
        <v>1</v>
      </c>
      <c r="Q29" s="7" t="s">
        <v>134</v>
      </c>
      <c r="R29" s="57" t="s">
        <v>134</v>
      </c>
      <c r="S29" s="57" t="s">
        <v>134</v>
      </c>
      <c r="T29" s="7" t="s">
        <v>135</v>
      </c>
      <c r="U29" s="7" t="s">
        <v>134</v>
      </c>
      <c r="V29" s="7" t="s">
        <v>134</v>
      </c>
      <c r="W29" s="7" t="s">
        <v>134</v>
      </c>
      <c r="X29" s="7" t="s">
        <v>134</v>
      </c>
      <c r="Y29" s="7" t="s">
        <v>134</v>
      </c>
      <c r="Z29" s="7" t="s">
        <v>134</v>
      </c>
      <c r="AA29" s="7" t="s">
        <v>134</v>
      </c>
      <c r="AB29" s="12">
        <v>0</v>
      </c>
      <c r="AC29" s="12">
        <v>0</v>
      </c>
      <c r="AD29" s="57" t="s">
        <v>134</v>
      </c>
      <c r="AE29" s="57" t="s">
        <v>134</v>
      </c>
      <c r="AF29" s="7" t="s">
        <v>134</v>
      </c>
      <c r="AG29" s="7" t="s">
        <v>134</v>
      </c>
      <c r="AH29" s="57" t="s">
        <v>134</v>
      </c>
      <c r="AI29" s="58">
        <v>147200</v>
      </c>
      <c r="AJ29" s="57"/>
      <c r="AK29" s="58">
        <v>4195.2</v>
      </c>
      <c r="AL29" s="56">
        <f t="shared" si="0"/>
        <v>4195.2</v>
      </c>
      <c r="AM29" s="7" t="s">
        <v>221</v>
      </c>
      <c r="AN29" s="11">
        <v>13219</v>
      </c>
      <c r="AO29" s="7" t="s">
        <v>222</v>
      </c>
      <c r="AP29" s="11">
        <v>13219</v>
      </c>
      <c r="AQ29" s="7" t="s">
        <v>134</v>
      </c>
      <c r="AR29" s="7" t="s">
        <v>134</v>
      </c>
      <c r="AS29" s="7" t="s">
        <v>134</v>
      </c>
      <c r="AT29" s="7" t="s">
        <v>134</v>
      </c>
      <c r="AU29" s="7" t="s">
        <v>134</v>
      </c>
      <c r="AV29" s="7" t="s">
        <v>134</v>
      </c>
      <c r="AW29" s="7" t="s">
        <v>134</v>
      </c>
      <c r="AX29" s="7" t="s">
        <v>134</v>
      </c>
      <c r="AY29" s="7" t="s">
        <v>134</v>
      </c>
      <c r="AZ29" s="7" t="s">
        <v>134</v>
      </c>
      <c r="BA29" s="24">
        <v>0</v>
      </c>
      <c r="BB29" s="23" t="s">
        <v>134</v>
      </c>
      <c r="BC29" s="23" t="s">
        <v>134</v>
      </c>
      <c r="BD29" s="23" t="s">
        <v>134</v>
      </c>
      <c r="BE29" s="23" t="s">
        <v>134</v>
      </c>
      <c r="BF29" s="23" t="s">
        <v>134</v>
      </c>
      <c r="BG29" s="23" t="s">
        <v>134</v>
      </c>
      <c r="BH29" s="23" t="s">
        <v>134</v>
      </c>
    </row>
    <row r="30" spans="1:60" ht="45" x14ac:dyDescent="0.25">
      <c r="A30" s="23">
        <v>11</v>
      </c>
      <c r="B30" s="7" t="s">
        <v>223</v>
      </c>
      <c r="C30" s="7" t="s">
        <v>224</v>
      </c>
      <c r="D30" s="8" t="s">
        <v>175</v>
      </c>
      <c r="E30" s="7" t="s">
        <v>144</v>
      </c>
      <c r="F30" s="9" t="s">
        <v>225</v>
      </c>
      <c r="G30" s="7" t="s">
        <v>226</v>
      </c>
      <c r="H30" s="8" t="s">
        <v>227</v>
      </c>
      <c r="I30" s="7" t="s">
        <v>228</v>
      </c>
      <c r="J30" s="7" t="s">
        <v>229</v>
      </c>
      <c r="K30" s="10">
        <v>44586</v>
      </c>
      <c r="L30" s="58">
        <v>67344.03</v>
      </c>
      <c r="M30" s="11">
        <v>13214</v>
      </c>
      <c r="N30" s="10">
        <v>44582</v>
      </c>
      <c r="O30" s="10">
        <v>44916</v>
      </c>
      <c r="P30" s="7">
        <v>1</v>
      </c>
      <c r="Q30" s="7" t="s">
        <v>134</v>
      </c>
      <c r="R30" s="57" t="s">
        <v>134</v>
      </c>
      <c r="S30" s="57" t="s">
        <v>134</v>
      </c>
      <c r="T30" s="7" t="s">
        <v>204</v>
      </c>
      <c r="U30" s="7" t="s">
        <v>134</v>
      </c>
      <c r="V30" s="7" t="s">
        <v>134</v>
      </c>
      <c r="W30" s="7" t="s">
        <v>134</v>
      </c>
      <c r="X30" s="7" t="s">
        <v>134</v>
      </c>
      <c r="Y30" s="7" t="s">
        <v>134</v>
      </c>
      <c r="Z30" s="7" t="s">
        <v>134</v>
      </c>
      <c r="AA30" s="7" t="s">
        <v>134</v>
      </c>
      <c r="AB30" s="12">
        <v>0</v>
      </c>
      <c r="AC30" s="12">
        <v>0</v>
      </c>
      <c r="AD30" s="57" t="s">
        <v>134</v>
      </c>
      <c r="AE30" s="57" t="s">
        <v>134</v>
      </c>
      <c r="AF30" s="7" t="s">
        <v>134</v>
      </c>
      <c r="AG30" s="7" t="s">
        <v>134</v>
      </c>
      <c r="AH30" s="57" t="s">
        <v>134</v>
      </c>
      <c r="AI30" s="58">
        <v>67344.03</v>
      </c>
      <c r="AJ30" s="57"/>
      <c r="AK30" s="58">
        <f>749.9+10000+4149.9</f>
        <v>14899.8</v>
      </c>
      <c r="AL30" s="56">
        <f t="shared" si="0"/>
        <v>14899.8</v>
      </c>
      <c r="AM30" s="7" t="s">
        <v>230</v>
      </c>
      <c r="AN30" s="7" t="s">
        <v>134</v>
      </c>
      <c r="AO30" s="7" t="s">
        <v>134</v>
      </c>
      <c r="AP30" s="7" t="s">
        <v>134</v>
      </c>
      <c r="AQ30" s="7" t="s">
        <v>134</v>
      </c>
      <c r="AR30" s="7" t="s">
        <v>134</v>
      </c>
      <c r="AS30" s="7" t="s">
        <v>134</v>
      </c>
      <c r="AT30" s="7" t="s">
        <v>134</v>
      </c>
      <c r="AU30" s="7" t="s">
        <v>134</v>
      </c>
      <c r="AV30" s="7" t="s">
        <v>134</v>
      </c>
      <c r="AW30" s="7" t="s">
        <v>134</v>
      </c>
      <c r="AX30" s="7" t="s">
        <v>134</v>
      </c>
      <c r="AY30" s="7" t="s">
        <v>134</v>
      </c>
      <c r="AZ30" s="7" t="s">
        <v>134</v>
      </c>
      <c r="BA30" s="24">
        <v>0</v>
      </c>
      <c r="BB30" s="23" t="s">
        <v>134</v>
      </c>
      <c r="BC30" s="23" t="s">
        <v>134</v>
      </c>
      <c r="BD30" s="23" t="s">
        <v>134</v>
      </c>
      <c r="BE30" s="23" t="s">
        <v>134</v>
      </c>
      <c r="BF30" s="23" t="s">
        <v>134</v>
      </c>
      <c r="BG30" s="23" t="s">
        <v>134</v>
      </c>
      <c r="BH30" s="23" t="s">
        <v>134</v>
      </c>
    </row>
    <row r="31" spans="1:60" ht="75" x14ac:dyDescent="0.25">
      <c r="A31" s="23">
        <v>12</v>
      </c>
      <c r="B31" s="7" t="s">
        <v>231</v>
      </c>
      <c r="C31" s="7" t="s">
        <v>232</v>
      </c>
      <c r="D31" s="8" t="s">
        <v>175</v>
      </c>
      <c r="E31" s="7" t="s">
        <v>144</v>
      </c>
      <c r="F31" s="9" t="s">
        <v>233</v>
      </c>
      <c r="G31" s="7" t="s">
        <v>234</v>
      </c>
      <c r="H31" s="8" t="s">
        <v>235</v>
      </c>
      <c r="I31" s="7" t="s">
        <v>236</v>
      </c>
      <c r="J31" s="7" t="s">
        <v>237</v>
      </c>
      <c r="K31" s="10">
        <v>44627</v>
      </c>
      <c r="L31" s="58">
        <v>738720</v>
      </c>
      <c r="M31" s="11">
        <v>13240</v>
      </c>
      <c r="N31" s="10">
        <v>44627</v>
      </c>
      <c r="O31" s="10">
        <v>44992</v>
      </c>
      <c r="P31" s="7">
        <v>1</v>
      </c>
      <c r="Q31" s="7" t="s">
        <v>134</v>
      </c>
      <c r="R31" s="57" t="s">
        <v>134</v>
      </c>
      <c r="S31" s="57" t="s">
        <v>134</v>
      </c>
      <c r="T31" s="7" t="s">
        <v>204</v>
      </c>
      <c r="U31" s="7" t="s">
        <v>134</v>
      </c>
      <c r="V31" s="7" t="s">
        <v>134</v>
      </c>
      <c r="W31" s="10">
        <v>44627</v>
      </c>
      <c r="X31" s="11">
        <v>13240</v>
      </c>
      <c r="Y31" s="7" t="s">
        <v>134</v>
      </c>
      <c r="Z31" s="7" t="s">
        <v>134</v>
      </c>
      <c r="AA31" s="7" t="s">
        <v>134</v>
      </c>
      <c r="AB31" s="12">
        <v>0</v>
      </c>
      <c r="AC31" s="12">
        <v>0</v>
      </c>
      <c r="AD31" s="57" t="s">
        <v>134</v>
      </c>
      <c r="AE31" s="57" t="s">
        <v>134</v>
      </c>
      <c r="AF31" s="7" t="s">
        <v>134</v>
      </c>
      <c r="AG31" s="7" t="s">
        <v>134</v>
      </c>
      <c r="AH31" s="57" t="s">
        <v>134</v>
      </c>
      <c r="AI31" s="58">
        <v>738720</v>
      </c>
      <c r="AJ31" s="57"/>
      <c r="AK31" s="58">
        <v>33858</v>
      </c>
      <c r="AL31" s="56">
        <f t="shared" si="0"/>
        <v>33858</v>
      </c>
      <c r="AM31" s="7" t="s">
        <v>238</v>
      </c>
      <c r="AN31" s="11">
        <v>13240</v>
      </c>
      <c r="AO31" s="7" t="s">
        <v>239</v>
      </c>
      <c r="AP31" s="11">
        <v>13240</v>
      </c>
      <c r="AQ31" s="7" t="s">
        <v>134</v>
      </c>
      <c r="AR31" s="7" t="s">
        <v>134</v>
      </c>
      <c r="AS31" s="7" t="s">
        <v>134</v>
      </c>
      <c r="AT31" s="7" t="s">
        <v>134</v>
      </c>
      <c r="AU31" s="7" t="s">
        <v>134</v>
      </c>
      <c r="AV31" s="7" t="s">
        <v>134</v>
      </c>
      <c r="AW31" s="7" t="s">
        <v>134</v>
      </c>
      <c r="AX31" s="7" t="s">
        <v>134</v>
      </c>
      <c r="AY31" s="7" t="s">
        <v>134</v>
      </c>
      <c r="AZ31" s="7" t="s">
        <v>134</v>
      </c>
      <c r="BA31" s="24">
        <v>0</v>
      </c>
      <c r="BB31" s="23" t="s">
        <v>134</v>
      </c>
      <c r="BC31" s="23" t="s">
        <v>134</v>
      </c>
      <c r="BD31" s="23" t="s">
        <v>134</v>
      </c>
      <c r="BE31" s="23" t="s">
        <v>134</v>
      </c>
      <c r="BF31" s="23" t="s">
        <v>134</v>
      </c>
      <c r="BG31" s="23" t="s">
        <v>134</v>
      </c>
      <c r="BH31" s="23" t="s">
        <v>134</v>
      </c>
    </row>
    <row r="32" spans="1:60" ht="75" x14ac:dyDescent="0.25">
      <c r="A32" s="23">
        <v>13</v>
      </c>
      <c r="B32" s="7" t="s">
        <v>240</v>
      </c>
      <c r="C32" s="7" t="s">
        <v>241</v>
      </c>
      <c r="D32" s="8" t="s">
        <v>175</v>
      </c>
      <c r="E32" s="7" t="s">
        <v>144</v>
      </c>
      <c r="F32" s="9" t="s">
        <v>190</v>
      </c>
      <c r="G32" s="7" t="s">
        <v>191</v>
      </c>
      <c r="H32" s="8" t="s">
        <v>242</v>
      </c>
      <c r="I32" s="7" t="s">
        <v>243</v>
      </c>
      <c r="J32" s="7" t="s">
        <v>244</v>
      </c>
      <c r="K32" s="10">
        <v>44543</v>
      </c>
      <c r="L32" s="58">
        <v>300499.20000000001</v>
      </c>
      <c r="M32" s="11">
        <v>13185</v>
      </c>
      <c r="N32" s="10">
        <v>44543</v>
      </c>
      <c r="O32" s="10">
        <v>44908</v>
      </c>
      <c r="P32" s="7">
        <v>1</v>
      </c>
      <c r="Q32" s="7" t="s">
        <v>134</v>
      </c>
      <c r="R32" s="57" t="s">
        <v>134</v>
      </c>
      <c r="S32" s="57" t="s">
        <v>134</v>
      </c>
      <c r="T32" s="7" t="s">
        <v>204</v>
      </c>
      <c r="U32" s="7" t="s">
        <v>134</v>
      </c>
      <c r="V32" s="7" t="s">
        <v>134</v>
      </c>
      <c r="W32" s="10">
        <v>44543</v>
      </c>
      <c r="X32" s="11">
        <v>13185</v>
      </c>
      <c r="Y32" s="7" t="s">
        <v>134</v>
      </c>
      <c r="Z32" s="7" t="s">
        <v>134</v>
      </c>
      <c r="AA32" s="7" t="s">
        <v>134</v>
      </c>
      <c r="AB32" s="12">
        <v>0</v>
      </c>
      <c r="AC32" s="12">
        <v>0</v>
      </c>
      <c r="AD32" s="57" t="s">
        <v>134</v>
      </c>
      <c r="AE32" s="57" t="s">
        <v>134</v>
      </c>
      <c r="AF32" s="7" t="s">
        <v>134</v>
      </c>
      <c r="AG32" s="7" t="s">
        <v>134</v>
      </c>
      <c r="AH32" s="57" t="s">
        <v>134</v>
      </c>
      <c r="AI32" s="58">
        <v>300499.20000000001</v>
      </c>
      <c r="AJ32" s="57"/>
      <c r="AK32" s="58">
        <f>3029.04+198.9+17961.43+82720.42+20987.23+22254.02</f>
        <v>147151.03999999998</v>
      </c>
      <c r="AL32" s="56">
        <f t="shared" si="0"/>
        <v>147151.03999999998</v>
      </c>
      <c r="AM32" s="7" t="s">
        <v>196</v>
      </c>
      <c r="AN32" s="11">
        <v>13185</v>
      </c>
      <c r="AO32" s="7" t="s">
        <v>134</v>
      </c>
      <c r="AP32" s="11">
        <v>13185</v>
      </c>
      <c r="AQ32" s="7" t="s">
        <v>134</v>
      </c>
      <c r="AR32" s="7" t="s">
        <v>134</v>
      </c>
      <c r="AS32" s="7" t="s">
        <v>134</v>
      </c>
      <c r="AT32" s="7" t="s">
        <v>134</v>
      </c>
      <c r="AU32" s="7" t="s">
        <v>134</v>
      </c>
      <c r="AV32" s="7" t="s">
        <v>134</v>
      </c>
      <c r="AW32" s="7" t="s">
        <v>134</v>
      </c>
      <c r="AX32" s="7" t="s">
        <v>134</v>
      </c>
      <c r="AY32" s="7" t="s">
        <v>134</v>
      </c>
      <c r="AZ32" s="7" t="s">
        <v>134</v>
      </c>
      <c r="BA32" s="24">
        <v>0</v>
      </c>
      <c r="BB32" s="23" t="s">
        <v>134</v>
      </c>
      <c r="BC32" s="23" t="s">
        <v>134</v>
      </c>
      <c r="BD32" s="23" t="s">
        <v>134</v>
      </c>
      <c r="BE32" s="23" t="s">
        <v>134</v>
      </c>
      <c r="BF32" s="23" t="s">
        <v>134</v>
      </c>
      <c r="BG32" s="23" t="s">
        <v>134</v>
      </c>
      <c r="BH32" s="23" t="s">
        <v>134</v>
      </c>
    </row>
    <row r="33" spans="1:60" ht="45" x14ac:dyDescent="0.25">
      <c r="A33" s="23">
        <v>14</v>
      </c>
      <c r="B33" s="7" t="s">
        <v>223</v>
      </c>
      <c r="C33" s="7" t="s">
        <v>224</v>
      </c>
      <c r="D33" s="8" t="s">
        <v>175</v>
      </c>
      <c r="E33" s="7" t="s">
        <v>144</v>
      </c>
      <c r="F33" s="9" t="s">
        <v>245</v>
      </c>
      <c r="G33" s="7" t="s">
        <v>246</v>
      </c>
      <c r="H33" s="8" t="s">
        <v>247</v>
      </c>
      <c r="I33" s="7" t="s">
        <v>248</v>
      </c>
      <c r="J33" s="7" t="s">
        <v>249</v>
      </c>
      <c r="K33" s="10">
        <v>44586</v>
      </c>
      <c r="L33" s="58">
        <v>33007</v>
      </c>
      <c r="M33" s="11">
        <v>13187</v>
      </c>
      <c r="N33" s="10">
        <v>44586</v>
      </c>
      <c r="O33" s="10">
        <v>44926</v>
      </c>
      <c r="P33" s="7">
        <v>1</v>
      </c>
      <c r="Q33" s="7" t="s">
        <v>134</v>
      </c>
      <c r="R33" s="57" t="s">
        <v>134</v>
      </c>
      <c r="S33" s="57" t="s">
        <v>134</v>
      </c>
      <c r="T33" s="7" t="s">
        <v>250</v>
      </c>
      <c r="U33" s="7" t="s">
        <v>134</v>
      </c>
      <c r="V33" s="7" t="s">
        <v>134</v>
      </c>
      <c r="W33" s="7" t="s">
        <v>134</v>
      </c>
      <c r="X33" s="7" t="s">
        <v>134</v>
      </c>
      <c r="Y33" s="7" t="s">
        <v>134</v>
      </c>
      <c r="Z33" s="7" t="s">
        <v>134</v>
      </c>
      <c r="AA33" s="7" t="s">
        <v>134</v>
      </c>
      <c r="AB33" s="12">
        <v>0</v>
      </c>
      <c r="AC33" s="12">
        <v>0</v>
      </c>
      <c r="AD33" s="57" t="s">
        <v>134</v>
      </c>
      <c r="AE33" s="57" t="s">
        <v>134</v>
      </c>
      <c r="AF33" s="7" t="s">
        <v>134</v>
      </c>
      <c r="AG33" s="7" t="s">
        <v>134</v>
      </c>
      <c r="AH33" s="57" t="s">
        <v>134</v>
      </c>
      <c r="AI33" s="58">
        <v>33007</v>
      </c>
      <c r="AJ33" s="57"/>
      <c r="AK33" s="58">
        <v>18795</v>
      </c>
      <c r="AL33" s="56">
        <f t="shared" si="0"/>
        <v>18795</v>
      </c>
      <c r="AM33" s="7" t="s">
        <v>224</v>
      </c>
      <c r="AN33" s="11">
        <v>13187</v>
      </c>
      <c r="AO33" s="7" t="s">
        <v>134</v>
      </c>
      <c r="AP33" s="7" t="s">
        <v>134</v>
      </c>
      <c r="AQ33" s="7" t="s">
        <v>134</v>
      </c>
      <c r="AR33" s="7" t="s">
        <v>134</v>
      </c>
      <c r="AS33" s="7" t="s">
        <v>134</v>
      </c>
      <c r="AT33" s="7" t="s">
        <v>134</v>
      </c>
      <c r="AU33" s="7" t="s">
        <v>134</v>
      </c>
      <c r="AV33" s="7" t="s">
        <v>134</v>
      </c>
      <c r="AW33" s="7" t="s">
        <v>134</v>
      </c>
      <c r="AX33" s="7" t="s">
        <v>134</v>
      </c>
      <c r="AY33" s="7" t="s">
        <v>134</v>
      </c>
      <c r="AZ33" s="7" t="s">
        <v>134</v>
      </c>
      <c r="BA33" s="24">
        <v>0</v>
      </c>
      <c r="BB33" s="23" t="s">
        <v>134</v>
      </c>
      <c r="BC33" s="23" t="s">
        <v>134</v>
      </c>
      <c r="BD33" s="23" t="s">
        <v>134</v>
      </c>
      <c r="BE33" s="23" t="s">
        <v>134</v>
      </c>
      <c r="BF33" s="23" t="s">
        <v>134</v>
      </c>
      <c r="BG33" s="23" t="s">
        <v>134</v>
      </c>
      <c r="BH33" s="23" t="s">
        <v>134</v>
      </c>
    </row>
    <row r="34" spans="1:60" ht="75.75" thickBot="1" x14ac:dyDescent="0.3">
      <c r="A34" s="61">
        <v>15</v>
      </c>
      <c r="B34" s="62">
        <v>44682</v>
      </c>
      <c r="C34" s="5" t="s">
        <v>251</v>
      </c>
      <c r="D34" s="6" t="s">
        <v>175</v>
      </c>
      <c r="E34" s="5" t="s">
        <v>144</v>
      </c>
      <c r="F34" s="63" t="s">
        <v>252</v>
      </c>
      <c r="G34" s="5" t="s">
        <v>253</v>
      </c>
      <c r="H34" s="6" t="s">
        <v>254</v>
      </c>
      <c r="I34" s="5" t="s">
        <v>255</v>
      </c>
      <c r="J34" s="5" t="s">
        <v>256</v>
      </c>
      <c r="K34" s="64">
        <v>44644</v>
      </c>
      <c r="L34" s="65">
        <v>56499.96</v>
      </c>
      <c r="M34" s="66">
        <v>13252</v>
      </c>
      <c r="N34" s="64">
        <v>44644</v>
      </c>
      <c r="O34" s="64">
        <v>45009</v>
      </c>
      <c r="P34" s="5">
        <v>1</v>
      </c>
      <c r="Q34" s="5" t="s">
        <v>134</v>
      </c>
      <c r="R34" s="67" t="s">
        <v>134</v>
      </c>
      <c r="S34" s="67" t="s">
        <v>134</v>
      </c>
      <c r="T34" s="5" t="s">
        <v>204</v>
      </c>
      <c r="U34" s="5" t="s">
        <v>134</v>
      </c>
      <c r="V34" s="5" t="s">
        <v>134</v>
      </c>
      <c r="W34" s="5" t="s">
        <v>134</v>
      </c>
      <c r="X34" s="5" t="s">
        <v>134</v>
      </c>
      <c r="Y34" s="5" t="s">
        <v>134</v>
      </c>
      <c r="Z34" s="5" t="s">
        <v>134</v>
      </c>
      <c r="AA34" s="5" t="s">
        <v>134</v>
      </c>
      <c r="AB34" s="68">
        <v>0</v>
      </c>
      <c r="AC34" s="68">
        <v>0</v>
      </c>
      <c r="AD34" s="67" t="s">
        <v>134</v>
      </c>
      <c r="AE34" s="67" t="s">
        <v>134</v>
      </c>
      <c r="AF34" s="5" t="s">
        <v>134</v>
      </c>
      <c r="AG34" s="5" t="s">
        <v>134</v>
      </c>
      <c r="AH34" s="67" t="s">
        <v>134</v>
      </c>
      <c r="AI34" s="65">
        <v>56499.96</v>
      </c>
      <c r="AJ34" s="67"/>
      <c r="AK34" s="65">
        <v>4708.33</v>
      </c>
      <c r="AL34" s="56">
        <f t="shared" si="0"/>
        <v>4708.33</v>
      </c>
      <c r="AM34" s="5" t="s">
        <v>257</v>
      </c>
      <c r="AN34" s="66">
        <v>13252</v>
      </c>
      <c r="AO34" s="5" t="s">
        <v>134</v>
      </c>
      <c r="AP34" s="5" t="s">
        <v>134</v>
      </c>
      <c r="AQ34" s="5" t="s">
        <v>134</v>
      </c>
      <c r="AR34" s="5" t="s">
        <v>134</v>
      </c>
      <c r="AS34" s="5" t="s">
        <v>134</v>
      </c>
      <c r="AT34" s="5" t="s">
        <v>134</v>
      </c>
      <c r="AU34" s="5" t="s">
        <v>134</v>
      </c>
      <c r="AV34" s="5" t="s">
        <v>134</v>
      </c>
      <c r="AW34" s="5" t="s">
        <v>134</v>
      </c>
      <c r="AX34" s="5" t="s">
        <v>134</v>
      </c>
      <c r="AY34" s="5" t="s">
        <v>134</v>
      </c>
      <c r="AZ34" s="5" t="s">
        <v>134</v>
      </c>
      <c r="BA34" s="69">
        <v>0</v>
      </c>
      <c r="BB34" s="61" t="s">
        <v>134</v>
      </c>
      <c r="BC34" s="61" t="s">
        <v>134</v>
      </c>
      <c r="BD34" s="61" t="s">
        <v>134</v>
      </c>
      <c r="BE34" s="61" t="s">
        <v>134</v>
      </c>
      <c r="BF34" s="61" t="s">
        <v>134</v>
      </c>
      <c r="BG34" s="61" t="s">
        <v>134</v>
      </c>
      <c r="BH34" s="61" t="s">
        <v>134</v>
      </c>
    </row>
    <row r="35" spans="1:60" ht="15.75" thickBot="1" x14ac:dyDescent="0.3">
      <c r="A35" s="70" t="s">
        <v>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2">
        <f>SUM(L20:L34)</f>
        <v>4875349.9000000004</v>
      </c>
      <c r="M35" s="72"/>
      <c r="N35" s="73"/>
      <c r="O35" s="73"/>
      <c r="P35" s="73"/>
      <c r="Q35" s="73"/>
      <c r="R35" s="72">
        <f>SUM(R20:R34)</f>
        <v>0</v>
      </c>
      <c r="S35" s="72">
        <f>SUM(S20:S34)</f>
        <v>0</v>
      </c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2">
        <f>SUM(AD20:AD34)</f>
        <v>1000663.7999999999</v>
      </c>
      <c r="AE35" s="72">
        <f>SUM(AE20:AE34)</f>
        <v>0</v>
      </c>
      <c r="AF35" s="72">
        <f>SUM(AF20:AF34)</f>
        <v>0</v>
      </c>
      <c r="AG35" s="72">
        <f>SUM(AG20:AG34)</f>
        <v>0</v>
      </c>
      <c r="AH35" s="72">
        <f>SUM(AH20:AH34)</f>
        <v>60606.34</v>
      </c>
      <c r="AI35" s="72">
        <f>SUM(AI20:AI34)</f>
        <v>5537313.46</v>
      </c>
      <c r="AJ35" s="72">
        <f>SUM(AJ20:AJ34)</f>
        <v>244978.68999999997</v>
      </c>
      <c r="AK35" s="72">
        <f>SUM(AK20:AK34)</f>
        <v>635899.35</v>
      </c>
      <c r="AL35" s="72">
        <f>SUM(AL20:AL34)</f>
        <v>880878.03999999992</v>
      </c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5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7"/>
    </row>
    <row r="36" spans="1:6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59"/>
      <c r="M36" s="16"/>
      <c r="N36" s="16"/>
      <c r="O36" s="16"/>
      <c r="P36" s="16"/>
      <c r="Q36" s="16"/>
      <c r="R36" s="59"/>
      <c r="S36" s="59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59"/>
      <c r="AE36" s="59"/>
      <c r="AF36" s="17"/>
      <c r="AG36" s="17"/>
      <c r="AH36" s="59"/>
      <c r="AI36" s="59"/>
      <c r="AJ36" s="59"/>
      <c r="AK36" s="59"/>
      <c r="AL36" s="59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8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</row>
    <row r="37" spans="1:60" s="2" customFormat="1" x14ac:dyDescent="0.25">
      <c r="A37" s="2" t="s">
        <v>265</v>
      </c>
      <c r="L37" s="51"/>
      <c r="R37" s="51"/>
      <c r="S37" s="51"/>
      <c r="AD37" s="51"/>
      <c r="AE37" s="51"/>
      <c r="AH37" s="51"/>
      <c r="AI37" s="51"/>
      <c r="AJ37" s="51"/>
      <c r="AK37" s="51"/>
      <c r="AL37" s="51"/>
    </row>
    <row r="38" spans="1:60" s="2" customFormat="1" x14ac:dyDescent="0.25">
      <c r="A38" s="2" t="s">
        <v>266</v>
      </c>
      <c r="L38" s="51"/>
      <c r="R38" s="51"/>
      <c r="S38" s="51"/>
      <c r="AD38" s="51"/>
      <c r="AE38" s="51"/>
      <c r="AH38" s="51"/>
      <c r="AI38" s="51"/>
      <c r="AJ38" s="51"/>
      <c r="AK38" s="51"/>
      <c r="AL38" s="51"/>
    </row>
  </sheetData>
  <mergeCells count="36">
    <mergeCell ref="A35:K35"/>
    <mergeCell ref="AS16:AS18"/>
    <mergeCell ref="AT16:AT18"/>
    <mergeCell ref="AU16:AU18"/>
    <mergeCell ref="AV16:AV18"/>
    <mergeCell ref="AQ16:AQ18"/>
    <mergeCell ref="AM15:AP15"/>
    <mergeCell ref="Z17:AA17"/>
    <mergeCell ref="AB17:AE17"/>
    <mergeCell ref="AF16:AH16"/>
    <mergeCell ref="AF17:AH17"/>
    <mergeCell ref="BE16:BE18"/>
    <mergeCell ref="BF16:BH16"/>
    <mergeCell ref="AW15:BH15"/>
    <mergeCell ref="AW16:AW18"/>
    <mergeCell ref="AX16:AX18"/>
    <mergeCell ref="A15:A19"/>
    <mergeCell ref="AY16:BA17"/>
    <mergeCell ref="BB16:BC17"/>
    <mergeCell ref="H15:AL15"/>
    <mergeCell ref="AQ15:AV15"/>
    <mergeCell ref="AR16:AR18"/>
    <mergeCell ref="BF17:BF18"/>
    <mergeCell ref="BG17:BG18"/>
    <mergeCell ref="BH17:BH18"/>
    <mergeCell ref="AO16:AO18"/>
    <mergeCell ref="BD16:BD18"/>
    <mergeCell ref="AP16:AP18"/>
    <mergeCell ref="AI16:AL16"/>
    <mergeCell ref="U16:AE16"/>
    <mergeCell ref="AJ17:AL17"/>
    <mergeCell ref="B15:G17"/>
    <mergeCell ref="H16:T17"/>
    <mergeCell ref="U17:Y17"/>
    <mergeCell ref="AM16:AM18"/>
    <mergeCell ref="AN16:AN18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SEAGRO LICITAÇÕES MAI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2017-12-11T21:41:57Z</cp:lastPrinted>
  <dcterms:created xsi:type="dcterms:W3CDTF">2013-10-11T22:10:57Z</dcterms:created>
  <dcterms:modified xsi:type="dcterms:W3CDTF">2023-01-05T21:21:12Z</dcterms:modified>
</cp:coreProperties>
</file>