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720" tabRatio="790"/>
  </bookViews>
  <sheets>
    <sheet name="SEAGRO LICITAÇÕES 07 2024" sheetId="1" r:id="rId1"/>
  </sheets>
  <calcPr calcId="162913"/>
</workbook>
</file>

<file path=xl/calcChain.xml><?xml version="1.0" encoding="utf-8"?>
<calcChain xmlns="http://schemas.openxmlformats.org/spreadsheetml/2006/main">
  <c r="AL19" i="1" l="1"/>
  <c r="AI19" i="1"/>
  <c r="AL55" i="1"/>
  <c r="AK55" i="1"/>
  <c r="AJ55" i="1"/>
  <c r="AI55" i="1"/>
  <c r="AH55" i="1"/>
  <c r="AE55" i="1"/>
  <c r="AD55" i="1"/>
  <c r="S55" i="1"/>
  <c r="R55" i="1"/>
  <c r="L55" i="1"/>
  <c r="AL20" i="1" l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K50" i="1" l="1"/>
  <c r="AK48" i="1" l="1"/>
  <c r="AK43" i="1"/>
  <c r="AK28" i="1"/>
  <c r="AK21" i="1"/>
  <c r="AJ48" i="1" l="1"/>
  <c r="AK47" i="1" l="1"/>
  <c r="AK42" i="1" l="1"/>
  <c r="AJ43" i="1" l="1"/>
  <c r="AJ28" i="1" l="1"/>
</calcChain>
</file>

<file path=xl/sharedStrings.xml><?xml version="1.0" encoding="utf-8"?>
<sst xmlns="http://schemas.openxmlformats.org/spreadsheetml/2006/main" count="622" uniqueCount="402">
  <si>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</si>
  <si>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</si>
  <si>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</si>
  <si>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</si>
  <si>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</si>
  <si>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</si>
  <si>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</si>
  <si>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</si>
  <si>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</si>
  <si>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</si>
  <si>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</si>
  <si>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</si>
  <si>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</si>
  <si>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</si>
  <si>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</si>
  <si>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</si>
  <si>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</si>
  <si>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</si>
  <si>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</si>
  <si>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</si>
  <si>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</si>
  <si>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</si>
  <si>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</si>
  <si>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</si>
  <si>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</si>
  <si>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</si>
  <si>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</si>
  <si>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</si>
  <si>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</si>
  <si>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</si>
  <si>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</si>
  <si>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</si>
  <si>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</si>
  <si>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</si>
  <si>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</si>
  <si>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</si>
  <si>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</si>
  <si>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</si>
  <si>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</si>
  <si>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</si>
  <si>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</si>
  <si>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</si>
  <si>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</si>
  <si>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</si>
  <si>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</si>
  <si>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</si>
  <si>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</si>
  <si>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</si>
  <si>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</si>
  <si>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</si>
  <si>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</si>
  <si>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</si>
  <si>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</si>
  <si>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</si>
  <si>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</si>
  <si>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</si>
  <si>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</si>
  <si>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</si>
  <si>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</si>
  <si>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</si>
  <si>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</si>
  <si>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</si>
  <si>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</si>
  <si>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</si>
  <si>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</si>
  <si>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</si>
  <si>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</si>
  <si>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</si>
  <si>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</si>
  <si>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</si>
  <si>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 xml:space="preserve"> DEMONSTRATIVO DE LICITAÇÕES, CONTRATOS  E OBRAS CONTRATADAS</t>
  </si>
  <si>
    <t>Contrato e Termo Aditivo</t>
  </si>
  <si>
    <t>Especificação de obras e serviços de engenharia</t>
  </si>
  <si>
    <t xml:space="preserve">(ad) </t>
  </si>
  <si>
    <t>(at)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</si>
  <si>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</si>
  <si>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</si>
  <si>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</si>
  <si>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</si>
  <si>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</si>
  <si>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</si>
  <si>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</si>
  <si>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</si>
  <si>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</si>
  <si>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</si>
  <si>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</si>
  <si>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</si>
  <si>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</si>
  <si>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</si>
  <si>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</si>
  <si>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</si>
  <si>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</si>
  <si>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</si>
  <si>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</si>
  <si>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</si>
  <si>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</si>
  <si>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</si>
  <si>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</si>
  <si>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</si>
  <si>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</si>
  <si>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</si>
  <si>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</si>
  <si>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</si>
  <si>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</si>
  <si>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</si>
  <si>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</si>
  <si>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</si>
  <si>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</si>
  <si>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</si>
  <si>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</si>
  <si>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</si>
  <si>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</si>
  <si>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</si>
  <si>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</si>
  <si>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</si>
  <si>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</si>
  <si>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</si>
  <si>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</si>
  <si>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</si>
  <si>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</si>
  <si>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</si>
  <si>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</si>
  <si>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</si>
  <si>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</si>
  <si>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</si>
  <si>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 xml:space="preserve">Pregão Presencial </t>
  </si>
  <si>
    <t>Menor preço por item</t>
  </si>
  <si>
    <t>33.90.39.00</t>
  </si>
  <si>
    <t>33.90.30.00</t>
  </si>
  <si>
    <t xml:space="preserve">Prorrogação do prazo de vigência </t>
  </si>
  <si>
    <t>Executado até 2023</t>
  </si>
  <si>
    <t xml:space="preserve"> Executado no Exercício 2024</t>
  </si>
  <si>
    <t>013/2016</t>
  </si>
  <si>
    <t>Contratação de empresa especializada para prestação de serviços de apoio técnico operacional (atividade meio), de natureza contínua: servente e / ou aux. De limpeza 13, auxiliar de serviços gerais 13, agente de portaria diurno 4, agente de portaria noturno 4, office boy 2, encarregado 10 e supervisor 8.</t>
  </si>
  <si>
    <t>ISAO CONSULTORIA ORGANIZACIONAL LTDA - EPP.</t>
  </si>
  <si>
    <t>17.189.998/0001-17</t>
  </si>
  <si>
    <t>Aditivo</t>
  </si>
  <si>
    <t>DOE nº 12.772 de 02/04/2020</t>
  </si>
  <si>
    <t>115/2019</t>
  </si>
  <si>
    <t>Contratação de pessoa juridíca para prestação de serviços Terceirizados, de Apoio Técnico, Administrativo e Operacional.</t>
  </si>
  <si>
    <t>MAIA &amp; PIMENTEL SERVIÇOS E CONSULTORIA  LTDA - EPP</t>
  </si>
  <si>
    <t>11.661.499/0001-02</t>
  </si>
  <si>
    <t>DOE nº 12.944 de 15/12/2020</t>
  </si>
  <si>
    <t>002/2020</t>
  </si>
  <si>
    <t>SEMEIA</t>
  </si>
  <si>
    <t>PROCESSO ADMINISTRATIVO N°. 11/2022</t>
  </si>
  <si>
    <t>2518/2022</t>
  </si>
  <si>
    <t>PREGÃO ELETRÔNICO</t>
  </si>
  <si>
    <t>Contratação de empresa para prestação de serviços terceirizados de apoio administrativo, técnico e operacional( Agente de Portaria Noturno), para dar continuidade nos serviços de segurança da Secretaria Municipal de Agropecuária - SEAGRO</t>
  </si>
  <si>
    <t>DOE nº 13.240 de 10/03/2022</t>
  </si>
  <si>
    <t>01130011/2022</t>
  </si>
  <si>
    <t>SUATS SEGURANÇA - EIRELI</t>
  </si>
  <si>
    <t>02.197.190/0001-04</t>
  </si>
  <si>
    <t>072/2021</t>
  </si>
  <si>
    <t>SEE</t>
  </si>
  <si>
    <t>PROCESSO ADMINISTRATIVO N°. 019/2023</t>
  </si>
  <si>
    <t>010/2022</t>
  </si>
  <si>
    <t>Contratação de Empresa para Prestação de Serviços Terceirizados em Apoio e Operacional, de Forma Indireta e Contínua, via Pregão Presencial pelo Sistema de Registro de Preços, tendo como critério de avaliação Menor Preço por ITEM, para atender as necessidades da Secretaria Municipal de Agropecuária - SEAGRO.</t>
  </si>
  <si>
    <t>DOE nº 13.577de 20/07/2023</t>
  </si>
  <si>
    <t>01130029/2023</t>
  </si>
  <si>
    <t>OMEGACAR EIRELI</t>
  </si>
  <si>
    <t>08.859.610/0001-57</t>
  </si>
  <si>
    <t>018/2022</t>
  </si>
  <si>
    <t>IDENTIFICAÇÃO DO ÓRGÃO/ENTIDADE/FUNDO: SECRETARIA MUNICIPAL DE AGROPECUÁRIA - SEAGRO</t>
  </si>
  <si>
    <t>Nome do responsável pela elaboração:   Fábio de Oliveira França/ Nathan Almeida Costa</t>
  </si>
  <si>
    <t>Nome do titular do Órgão/Entidade/Fundo (no exercício do cargo): Eracides Caetano de Souza</t>
  </si>
  <si>
    <t>PROCESSO ADMINISTRATIVO N°. 045/2023</t>
  </si>
  <si>
    <t>184/2022</t>
  </si>
  <si>
    <t>Contratação de empresa para prestação de serviço terceirizado e continuado de apoio operacional e administrativo, com disponibilização de mão de obra em regime de dedicação exclusiva, a serem executados no âmbito da Secretaria Municipal de Agropecuária - SEAGRO.</t>
  </si>
  <si>
    <t>DOE nº 13.655de 20/11/2023</t>
  </si>
  <si>
    <t>01130067/2023</t>
  </si>
  <si>
    <t>ASA - AGÊNCIA DE SERVIÇOS DO ACRE LTDA - EPP</t>
  </si>
  <si>
    <t>11.815.892/0001-03</t>
  </si>
  <si>
    <t>391/2022</t>
  </si>
  <si>
    <t>SESACRE</t>
  </si>
  <si>
    <t>1º</t>
  </si>
  <si>
    <t>030/2021</t>
  </si>
  <si>
    <t>Contratação de Empresa Especializada para fornecimento de águal potável</t>
  </si>
  <si>
    <t>DOE nº 13.219 de 07/02/2022</t>
  </si>
  <si>
    <t>01130007/2022</t>
  </si>
  <si>
    <t>EDIMAR PASQUIM - EPP</t>
  </si>
  <si>
    <t>08.223.466/0001-68</t>
  </si>
  <si>
    <t>007/2021</t>
  </si>
  <si>
    <t>SEME</t>
  </si>
  <si>
    <t>PROCESSO ADMINISTRATIVO N°. 001/2022</t>
  </si>
  <si>
    <t>001/2022</t>
  </si>
  <si>
    <t>DISPENSA DE LICITAÇÃO</t>
  </si>
  <si>
    <t>Lotação de Imovél, em alvenaria, todo coberto e fechado, medindo aproximadamente 1.00m², para atender as demandas das Divisões de Patrimônio e Zeladoria, desta Secretaria Municipal de Agropecuária - SEAGRO.</t>
  </si>
  <si>
    <t>DOE nº 13.198 de 06/01/2022</t>
  </si>
  <si>
    <t>01130016/2022</t>
  </si>
  <si>
    <t>IF LOCAÇÕES DE IMOVRIS EIRELI</t>
  </si>
  <si>
    <t>34.625.024/0001-58</t>
  </si>
  <si>
    <t>PROCESSO ADMINISTRATIVO N°. 041/2022</t>
  </si>
  <si>
    <t>067/2021</t>
  </si>
  <si>
    <t>Contratação de Pessoa Jurídica para locação de veiculos tipo Caminhão caçamba tipo toco; basculante 2 eixos com condutor, destinados a atender as necessidades da Secretaria Municipal de Agropecuária - SEAGRO</t>
  </si>
  <si>
    <t>DOE nº 13.101 de 05/08/2022</t>
  </si>
  <si>
    <t>01130027/2022</t>
  </si>
  <si>
    <t>CETM - CONSTRUÇÃO TERRAPLANAGEM E LOCAÇÃO DE MÁQUINAS LTDA</t>
  </si>
  <si>
    <t>28.279.895/0001-64</t>
  </si>
  <si>
    <t>039/2021</t>
  </si>
  <si>
    <t>058/2022</t>
  </si>
  <si>
    <t>Locação e Prestação de Serviços de Equipamentos, Caminhões e/ou Máquinas Pesadas, Com Condutor.</t>
  </si>
  <si>
    <t>DOE nº 13.350 de 16/08/2022</t>
  </si>
  <si>
    <t>01130039/2022</t>
  </si>
  <si>
    <t>TRANSCOM TRANSPORTE COM. CONST. E SERV. LTDA</t>
  </si>
  <si>
    <t>20.299.697/0001-50</t>
  </si>
  <si>
    <t>PROCESSO ADMINISTRATIVO N°. 024/2022</t>
  </si>
  <si>
    <t>024/2022</t>
  </si>
  <si>
    <t>01130032/2022</t>
  </si>
  <si>
    <t>PINTO &amp; CIA LTDA</t>
  </si>
  <si>
    <t>07.909.967/0001-30</t>
  </si>
  <si>
    <t>01130038/2022</t>
  </si>
  <si>
    <t>KEROLEN MARIA DEMARCHI</t>
  </si>
  <si>
    <t>757.454.701-78</t>
  </si>
  <si>
    <t>01130036/2022</t>
  </si>
  <si>
    <t>F A M CHAVES EPP</t>
  </si>
  <si>
    <t>20.876.834/0001-72</t>
  </si>
  <si>
    <t>01130037/2022</t>
  </si>
  <si>
    <t>WILLIANE REGO DA SILVA</t>
  </si>
  <si>
    <t>516.582.752-68</t>
  </si>
  <si>
    <t>01130042/2022</t>
  </si>
  <si>
    <t>DOE nº 13.350 de 16/09/2022</t>
  </si>
  <si>
    <t>01130033/2022</t>
  </si>
  <si>
    <t>COOPERATIVA DOS PROPRIETÁRIOS DE VEICULOS MÁQUINAS PESADAS DO ESTADO DO ACRE - TRANSTERRA</t>
  </si>
  <si>
    <t>06.100.426/0001-01</t>
  </si>
  <si>
    <t>J L CONSTRUÇÕES LTDA</t>
  </si>
  <si>
    <t>31.031.592/0001-32</t>
  </si>
  <si>
    <t>PROCESSO ADMINISTRATIVO N°. 0324/2022</t>
  </si>
  <si>
    <t>01130034/2022</t>
  </si>
  <si>
    <t xml:space="preserve"> ECAM EMPREENDIMENTOS EIRELI</t>
  </si>
  <si>
    <t>30.096.817/0001-76</t>
  </si>
  <si>
    <t>ABA CONSTRUÇÕES E TERRAPLANAGEM LTDA</t>
  </si>
  <si>
    <t>14.554.275/0001-81</t>
  </si>
  <si>
    <t>PROCESSO ADMINISTRATIVO N°. 038/2022</t>
  </si>
  <si>
    <t>067/2022</t>
  </si>
  <si>
    <t>Contratação de pessoa juridíca para Locação de Veiculos tipo Caminhão caçamba tipo toco; basculante 2 eixos com condutor, destinados a atender as necessidades da Secretaria Municipal de Agropecuária - SEAGRO.</t>
  </si>
  <si>
    <t>DOE nº 13.350 de 15/07/2022</t>
  </si>
  <si>
    <t>01130028/2022</t>
  </si>
  <si>
    <t>PROCESSO ADMINISTRATIVO N°. 060/2022</t>
  </si>
  <si>
    <t>016/2022</t>
  </si>
  <si>
    <t>Contratação de Pessoa Jurídica para prestação de serviço de veiculo (caminhonete pick up ) com condutor, destinados a atender as necessidades da Secretaria Municipal de Agropecuária - SEAGRO.</t>
  </si>
  <si>
    <t>DOE nº 13.393 de 19/10/2022</t>
  </si>
  <si>
    <t>01130053/2022</t>
  </si>
  <si>
    <t>W. L. OLIVEIRA EIRELI - ME</t>
  </si>
  <si>
    <t>17.337.136/0001-94</t>
  </si>
  <si>
    <t>33.91.39.00</t>
  </si>
  <si>
    <t>014/2022</t>
  </si>
  <si>
    <t>002/2021</t>
  </si>
  <si>
    <t>DEPASA</t>
  </si>
  <si>
    <t>0016315-7/2016</t>
  </si>
  <si>
    <t xml:space="preserve"> 064/2016</t>
  </si>
  <si>
    <t>Contratação de empresa para prestação de serviços terceirizados de vigilância eletrônica, sistema digital de câmeras de monitoramento, destinada a atender as necessidades desta Secretaria</t>
  </si>
  <si>
    <t xml:space="preserve">RIO BRANCO SEGURANÇA E SERVIÇOS LTDA – ME </t>
  </si>
  <si>
    <t>16.803.988/0001-67</t>
  </si>
  <si>
    <t>DOE nº 12.823 de 23/06/2020</t>
  </si>
  <si>
    <t>18/2017</t>
  </si>
  <si>
    <t>FUNDHACRE</t>
  </si>
  <si>
    <t>PROCESSO ADMINISTRATIVO N°. 015/2022</t>
  </si>
  <si>
    <t>Contratação de pessoa juridica para locação de equipamentos de informática (Computadores e Nobreak), visando atender as necessidade da secretatia Municipal de Agropecuária - SEAGRO.</t>
  </si>
  <si>
    <t>DOE nº 13.320 de 06/06/2022</t>
  </si>
  <si>
    <t>19 SOLUÇÕES DO BRASIL LTDA</t>
  </si>
  <si>
    <t>04.361.899/0001-29</t>
  </si>
  <si>
    <t>831/2022</t>
  </si>
  <si>
    <t>Contratação de pessoa juridica para PRESTAÇÃO DE SERVIÇOS DE LOCAÇÃO DE IMPRESSORAS..</t>
  </si>
  <si>
    <t>DUX COM E REPRESENTAÇÕES IMP E EXP LTDA</t>
  </si>
  <si>
    <t>05.502.105/0001-62</t>
  </si>
  <si>
    <t>PODER EXECUTIVO MUNICIPAL</t>
  </si>
  <si>
    <t>PRESTAÇÃO DE CONTAS - EXERCÍCIO 2024</t>
  </si>
  <si>
    <t>Manual de Referência - 10ª Edição</t>
  </si>
  <si>
    <t>TOTAL</t>
  </si>
  <si>
    <t>Nº do Convênio/ Contrato</t>
  </si>
  <si>
    <t>Concluída em 2024</t>
  </si>
  <si>
    <t>Não concluída em 2024</t>
  </si>
  <si>
    <t>0113003/2022</t>
  </si>
  <si>
    <t>01130073/2022</t>
  </si>
  <si>
    <t>34/2020</t>
  </si>
  <si>
    <t>01130008/2021</t>
  </si>
  <si>
    <t>01130019/2022</t>
  </si>
  <si>
    <t>PROCESSO ADMINISTRATIVO N°. 015/2016</t>
  </si>
  <si>
    <t>1º, 2º , 3º E 4º</t>
  </si>
  <si>
    <t>1º , 2º E 3º</t>
  </si>
  <si>
    <t>1º , 2º , 3º , 4º E 5º</t>
  </si>
  <si>
    <t>PROCESSO ADMINISTRATIVO N°. 199/2019</t>
  </si>
  <si>
    <t xml:space="preserve">1º E 2º </t>
  </si>
  <si>
    <t>PROCESSO ADMINISTRATIVO N°. 003/2022</t>
  </si>
  <si>
    <t>150/2023</t>
  </si>
  <si>
    <t>PROCESSO ADMINISTRATIVO N°. 026/2023</t>
  </si>
  <si>
    <t>01130036/2023</t>
  </si>
  <si>
    <t>DOE nº 13.610 de 05/09/2023</t>
  </si>
  <si>
    <t>12/062024</t>
  </si>
  <si>
    <t>009/2023</t>
  </si>
  <si>
    <t>PROCESSO ADMINISTRATIVO N°. 28/2022</t>
  </si>
  <si>
    <t>012/2022</t>
  </si>
  <si>
    <t>Contratação de empresa para prestação dos serviços de implantação e operacionalização de sistema informatizado de abastecimento e administração de despesas com combustíveis em postos credenciados, mediante uso de cartão eletrônico ou magnético, e etiqueta com tecnologia RFID (ou similar), com fornecimento continuo e ininterrupto de combustíveis para veiculos máquinas e equipamentos pertencentes a administração direta da Secretaria Municipal de Agropecuária - SEAGRO.</t>
  </si>
  <si>
    <t>DOE nº 13.258 de 04/04/2022</t>
  </si>
  <si>
    <t>01130018/2022</t>
  </si>
  <si>
    <t>LINK CARD ADMINISTRADORA DE BENEFICIOS EIRELI</t>
  </si>
  <si>
    <t>12.039.966/0001-11</t>
  </si>
  <si>
    <t>002/2022</t>
  </si>
  <si>
    <t>PROCESSO ADMINISTRATIVO N°. 3685/2021</t>
  </si>
  <si>
    <t>016/2020</t>
  </si>
  <si>
    <t>Prestação de Serviços Terceirizados em Apoio Operacional, de Forma Indireta e Contínua</t>
  </si>
  <si>
    <t>DOE nº 13.021 de 13/05/2021</t>
  </si>
  <si>
    <t>KRONOS PROJETOS E SERVIÇOS - LTDA</t>
  </si>
  <si>
    <t>03.082.817/0001-44</t>
  </si>
  <si>
    <t>DOE nº 13.021 de 13/04/2021</t>
  </si>
  <si>
    <t>005/2020</t>
  </si>
  <si>
    <t>SASDH</t>
  </si>
  <si>
    <t xml:space="preserve">01130007/2021
</t>
  </si>
  <si>
    <t>PROCESSO ADMINISTRATIVO N°. 002/2024</t>
  </si>
  <si>
    <t>01130002/2024</t>
  </si>
  <si>
    <t>Contratação de empresa para fornecimento de material de consumo(água mineral em garrafão, vasilhame com água, galão para água de 20L, visando atender às necessidades desta Secretaria Municipal de Agropecuária - SEAGRO e os Mercados Municipais.</t>
  </si>
  <si>
    <t>132/2023</t>
  </si>
  <si>
    <t>176/2023</t>
  </si>
  <si>
    <t>DOE nº 13.744 de 02/04/2024</t>
  </si>
  <si>
    <t>AUGUSTO S. DE ARAUJO - EIRELI</t>
  </si>
  <si>
    <t>05.511.061/0001-37</t>
  </si>
  <si>
    <t>ANA LIMA DA SILVA</t>
  </si>
  <si>
    <t>046.130.292-60</t>
  </si>
  <si>
    <t>PROCESSO ADMINISTRATIVO N°. 025/2023</t>
  </si>
  <si>
    <t>Contratação de empresa para prestação de serviços de confecção de placas de inauguração em material acrílico e foto corrosão, letras em chapa de aço inox e galvanizada entre outros materiais para atender as necessidades da Secretaria Municipal de Agropecuaria - SEAGRO.</t>
  </si>
  <si>
    <t>01130019/2023</t>
  </si>
  <si>
    <t>O. MILANIN NETO EIRELI</t>
  </si>
  <si>
    <t>33.590.012/0001-72</t>
  </si>
  <si>
    <t>PROCESSO ADMINISTRATIVO N°. 022/2022</t>
  </si>
  <si>
    <t>Contratação De Empresa Especializada no Fornecimento De Gêneros Alimentícios Refeições Preparadas Tipo Marmitex: Almoço, Para Atender As Necessidades da SECRETÁRIA MUNICIPAL DE AGROPECUÁRIA - SEAGRO.</t>
  </si>
  <si>
    <t>DOE nº 13.537de 16/05/2023</t>
  </si>
  <si>
    <t>01130018/2023</t>
  </si>
  <si>
    <t>FLORESTA EMPREENDIMENTOS EIRELI - ME</t>
  </si>
  <si>
    <t>17.489.291/0001-26</t>
  </si>
  <si>
    <t>020/2022</t>
  </si>
  <si>
    <t>PROCESSO ADMINISTRATIVO N°. 075/2022</t>
  </si>
  <si>
    <t>013/2022</t>
  </si>
  <si>
    <t>Locação de Imovel: galpão em alvenaria, todo coberto e fechado, medindo aproximadamente 900m, para atender as demandas da Diretoria de Apoio à Agricultura Familiar, dsta Secretaria Municipal de Agropecuária - SEAGRO</t>
  </si>
  <si>
    <t>DOE nº 13.13.602 de 24/08/2023</t>
  </si>
  <si>
    <t>01130020/2023</t>
  </si>
  <si>
    <t>F C DE CARVALHO</t>
  </si>
  <si>
    <t>41.585.243/0001-16</t>
  </si>
  <si>
    <t>013/2023</t>
  </si>
  <si>
    <t>2º</t>
  </si>
  <si>
    <t>DOE nº 13.788 de 04/06/2023</t>
  </si>
  <si>
    <t>REALIZADO ATÉ O MÊS/ANO (ACUMULADO): JANEIRO A JULHO/2024</t>
  </si>
  <si>
    <t>Data da emissão: 31/07/2024</t>
  </si>
  <si>
    <t>0019920-3/2016</t>
  </si>
  <si>
    <t>703/2016</t>
  </si>
  <si>
    <t>Contratação de Empresa para a prestação de serviços de limpeza de prédio, mobiliários e equipamentos públicos municipais (Mercados e CEASA)</t>
  </si>
  <si>
    <t>12/2019</t>
  </si>
  <si>
    <t xml:space="preserve">TEC NEWS EIRELI - EPP </t>
  </si>
  <si>
    <t>05.608.779/0001-46</t>
  </si>
  <si>
    <t>ADITIVO</t>
  </si>
  <si>
    <t>DOE nº 12.827 de 29/06/2020</t>
  </si>
  <si>
    <t>080/2018</t>
  </si>
  <si>
    <t>SECRETARIA DE ESTADO DA EDUCAÇÃO, CULTURA E ESPORTES (SEE)</t>
  </si>
  <si>
    <t>PROCESSO ADMINISTRATIVO N°. 017/2022</t>
  </si>
  <si>
    <t>041/2022</t>
  </si>
  <si>
    <t>Prestação de serviços contínuos de manutenção preventiva e corretiva de aparelhos de ar-condicionado com fornecimento de mão de obra, peças, componentes e acessórios diversos, visando atender as necessidades da Secretaria Municipal de Agropecuária - SEAGRO e suas unidades administrativas.</t>
  </si>
  <si>
    <t>DOE nº 13.316 de 30/06/2022</t>
  </si>
  <si>
    <t>01130021/2022</t>
  </si>
  <si>
    <t>ACRE FRIO AR CONDICIONADO LTDA</t>
  </si>
  <si>
    <t>10.889.815/0001-27</t>
  </si>
  <si>
    <t>003/2022</t>
  </si>
  <si>
    <t>-</t>
  </si>
  <si>
    <t>PROCESSO ADMINISTRATIVO N°. 056/2021</t>
  </si>
  <si>
    <t xml:space="preserve"> 004/2020</t>
  </si>
  <si>
    <t>Prestação dos serviços de implantação e operacionalização de sistema informatizado de abastecimento e administração de despesas com combustiveis em postos credenciados, mediante uso de cartão eletrônico ou magnético, e etiqueta com tecnologia RFID (ou similiar), com fornecimento contínuo e ininterrupto de combustiveis para veiculos máquinas e equipamentos pertencentes a administração direta do Município de Rio Branco.</t>
  </si>
  <si>
    <t>DOE nº 13.200 de 10/01/2022</t>
  </si>
  <si>
    <t>01130039/2021</t>
  </si>
  <si>
    <t>PRIME CONSULTORIA E ASSESSORIA EMPRESARIAL LTDA</t>
  </si>
  <si>
    <t>05.340.639/0001-30</t>
  </si>
  <si>
    <t>016/2021</t>
  </si>
  <si>
    <t>PROCESSO ADMINISTRATIVO N°. 037/2023</t>
  </si>
  <si>
    <t>01130068/2023</t>
  </si>
  <si>
    <t>Contratação de Empresa de Engenharia para a execução de serviços de manutenção e recuperação de Ramais com pavimentação asfática no Municipio de Rio Branco - ACRE.</t>
  </si>
  <si>
    <t>DOE nº 13.659 de 24/11/2023</t>
  </si>
  <si>
    <t>EMPRESA MUNICIPAL DE URBANIZAÇÃO DE RIO BRANCO - EMURB</t>
  </si>
  <si>
    <t>04.518.601/0001-41</t>
  </si>
  <si>
    <t>007/2023</t>
  </si>
  <si>
    <t>PROCESSO ADMINISTRATIVO N°. 027/2023</t>
  </si>
  <si>
    <t>245/2022</t>
  </si>
  <si>
    <t>Contratação de empresa especializada em prestação de serviços de dedetização, desinsetização, descupinização e limpeza, eliminação de pragas urbanas, baratas, formigas, lagartas, pulgas, cupins, outros insetos, aracnídeos, quilópodes e diplópodes, para atender as demandas da Secretaria Municipal de Agropecuária - SEAGRO.</t>
  </si>
  <si>
    <t>01130032/2023</t>
  </si>
  <si>
    <t>PARAIÍSO AMBIENTES IMP. E EXP. LTDA - ME</t>
  </si>
  <si>
    <t>05.493.311/0001-53</t>
  </si>
  <si>
    <t>29/2023</t>
  </si>
  <si>
    <t>PROCESSO ADMINISTRATIVO N°. 219/2023</t>
  </si>
  <si>
    <t>174/2023</t>
  </si>
  <si>
    <t>Aquisição de Tubos em Polietileno (Bueiro) para atender as demandas da Secretaria Municipal de Agropecuária - SEAGRO</t>
  </si>
  <si>
    <t>01130043/2023</t>
  </si>
  <si>
    <t>CONSTRUFACIL MATERIAIS PARA CONSTRUÇÃO</t>
  </si>
  <si>
    <t>12.122.811/0001-44</t>
  </si>
  <si>
    <t>010/2023</t>
  </si>
  <si>
    <t>ADITIVO DE 25%</t>
  </si>
  <si>
    <t>PROCESSO ADMINISTRATIVO N°. 242/2023</t>
  </si>
  <si>
    <t>13/2023</t>
  </si>
  <si>
    <t>Contratação de emoresa para a construção de três Galpões para armazenamento de insumos e equipamento, para atender as demandas da secretaria Municipal de Agropecuária - SEAGRO.</t>
  </si>
  <si>
    <t>DOE nº 13.595 de 15/08/2023</t>
  </si>
  <si>
    <t>DOE nº 13.641 de 24/10/2023</t>
  </si>
  <si>
    <t>DOE nº 13.800 de 20/06/2024</t>
  </si>
  <si>
    <t>01130003/2024</t>
  </si>
  <si>
    <t>SANTOS COMERCIO E CONSTRUÇÃO LTDA</t>
  </si>
  <si>
    <t>07.148.735/0001-06</t>
  </si>
  <si>
    <t>44.90.51.00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</si>
</sst>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2" fontId="3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9" fontId="1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9" fontId="1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 wrapText="1"/>
    </xf>
    <xf numFmtId="44" fontId="1" fillId="0" borderId="6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right" vertical="center" wrapText="1"/>
    </xf>
    <xf numFmtId="44" fontId="1" fillId="0" borderId="1" xfId="1" applyFont="1" applyFill="1" applyBorder="1" applyAlignment="1">
      <alignment horizontal="center" vertical="center" wrapText="1"/>
    </xf>
    <xf numFmtId="44" fontId="3" fillId="0" borderId="15" xfId="1" applyFont="1" applyFill="1" applyBorder="1" applyAlignment="1">
      <alignment vertical="center" wrapText="1"/>
    </xf>
    <xf numFmtId="44" fontId="3" fillId="0" borderId="0" xfId="1" applyFont="1" applyFill="1" applyAlignment="1">
      <alignment vertical="center" wrapText="1"/>
    </xf>
    <xf numFmtId="44" fontId="1" fillId="0" borderId="0" xfId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17" fontId="1" fillId="0" borderId="1" xfId="2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4" fontId="1" fillId="0" borderId="0" xfId="1" applyFont="1" applyFill="1" applyAlignment="1">
      <alignment horizontal="left" vertical="center"/>
    </xf>
    <xf numFmtId="44" fontId="3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4" fontId="3" fillId="0" borderId="0" xfId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44" fontId="1" fillId="0" borderId="10" xfId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43" fontId="1" fillId="0" borderId="1" xfId="2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85725</xdr:rowOff>
    </xdr:from>
    <xdr:to>
      <xdr:col>8</xdr:col>
      <xdr:colOff>981075</xdr:colOff>
      <xdr:row>3</xdr:row>
      <xdr:rowOff>53068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185737</xdr:colOff>
      <xdr:row>0</xdr:row>
      <xdr:rowOff>28575</xdr:rowOff>
    </xdr:from>
    <xdr:to>
      <xdr:col>1</xdr:col>
      <xdr:colOff>628650</xdr:colOff>
      <xdr:row>2</xdr:row>
      <xdr:rowOff>162606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28575"/>
          <a:ext cx="442913" cy="467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35718</xdr:colOff>
      <xdr:row>63</xdr:row>
      <xdr:rowOff>47625</xdr:rowOff>
    </xdr:from>
    <xdr:to>
      <xdr:col>5</xdr:col>
      <xdr:colOff>3548063</xdr:colOff>
      <xdr:row>79</xdr:row>
      <xdr:rowOff>119063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BD66E7C-C307-45FF-BD9D-FD1DB7E69FCE}"/>
            </a:ext>
          </a:extLst>
        </xdr:cNvPr>
        <xdr:cNvSpPr txBox="1"/>
      </xdr:nvSpPr>
      <xdr:spPr>
        <a:xfrm>
          <a:off x="488156" y="25777031"/>
          <a:ext cx="8012907" cy="2738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Relatório de edições realizadas:</a:t>
          </a:r>
        </a:p>
        <a:p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Retirar mesclagem de células do cabeçalho e do rodapé;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Negritar cabeçalho;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Remover observação de “preencher com nada consta”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Padronizar fonte: Arial, 10;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Coluna do “Objeto do Contrato”: informações com texto alinhado à esquerda;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 fórmula, conforme descrito no cabeçalho, na coluna “AI” e “AL”;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 soma na linha de totais, referente aos valores constantes na coluna dos valores dos contratos e nas que são inseridas fórmulas;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Retirar todos “Negrito” ou “Sublinhado” que há nas informações da tabela e colocar como cor “Automático”;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Excluir linhas do final da tabela não preenchidas;</a:t>
          </a:r>
        </a:p>
        <a:p>
          <a:pPr lvl="0"/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 nome da planilha, sem colorir a guia, no padrão “[Sigla]  LICITAÇÕES [MM] [AAAA]”, exemplo: GABPRE  LICITAÇÕES  07 2024.</a:t>
          </a:r>
        </a:p>
        <a:p>
          <a:pPr lvl="0"/>
          <a:endParaRPr lang="pt-BR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COLOCAR OS TERMOS ADITIVOS DOS CONTRATOS,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CADA UM E UMA LINHA DIFERENTE.</a:t>
          </a:r>
          <a:endParaRPr lang="pt-BR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t-BR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5"/>
  <sheetViews>
    <sheetView tabSelected="1" zoomScale="80" zoomScaleNormal="80" workbookViewId="0">
      <selection activeCell="F85" sqref="F85"/>
    </sheetView>
  </sheetViews>
  <sheetFormatPr defaultRowHeight="12.75" x14ac:dyDescent="0.25"/>
  <cols>
    <col min="1" max="1" width="6.85546875" style="1" customWidth="1"/>
    <col min="2" max="2" width="16.7109375" style="1" bestFit="1" customWidth="1"/>
    <col min="3" max="3" width="10.28515625" style="1" bestFit="1" customWidth="1"/>
    <col min="4" max="4" width="24" style="1" bestFit="1" customWidth="1"/>
    <col min="5" max="5" width="16.42578125" style="1" customWidth="1"/>
    <col min="6" max="6" width="65.85546875" style="1" customWidth="1"/>
    <col min="7" max="7" width="17.140625" style="1" customWidth="1"/>
    <col min="8" max="8" width="15.85546875" style="21" customWidth="1"/>
    <col min="9" max="9" width="50.140625" style="21" customWidth="1"/>
    <col min="10" max="10" width="21.5703125" style="1" customWidth="1"/>
    <col min="11" max="11" width="11.5703125" style="1" bestFit="1" customWidth="1"/>
    <col min="12" max="12" width="18.140625" style="35" bestFit="1" customWidth="1"/>
    <col min="13" max="13" width="10.5703125" style="1" customWidth="1"/>
    <col min="14" max="14" width="11.5703125" style="1" customWidth="1"/>
    <col min="15" max="15" width="12.140625" style="1" customWidth="1"/>
    <col min="16" max="16" width="10.5703125" style="1" customWidth="1"/>
    <col min="17" max="18" width="13.140625" style="1" bestFit="1" customWidth="1"/>
    <col min="19" max="19" width="14.85546875" style="1" bestFit="1" customWidth="1"/>
    <col min="20" max="20" width="13.5703125" style="1" bestFit="1" customWidth="1"/>
    <col min="21" max="21" width="8.5703125" style="1" customWidth="1"/>
    <col min="22" max="22" width="13.140625" style="21" customWidth="1"/>
    <col min="23" max="23" width="11.5703125" style="1" bestFit="1" customWidth="1"/>
    <col min="24" max="24" width="14.5703125" style="1" customWidth="1"/>
    <col min="25" max="25" width="31.28515625" style="1" bestFit="1" customWidth="1"/>
    <col min="26" max="26" width="10.85546875" style="1" bestFit="1" customWidth="1"/>
    <col min="27" max="27" width="12.42578125" style="1" bestFit="1" customWidth="1"/>
    <col min="28" max="28" width="11.5703125" style="1" bestFit="1" customWidth="1"/>
    <col min="29" max="29" width="12" style="1" bestFit="1" customWidth="1"/>
    <col min="30" max="30" width="11.5703125" style="35" bestFit="1" customWidth="1"/>
    <col min="31" max="31" width="12" style="35" bestFit="1" customWidth="1"/>
    <col min="32" max="33" width="10.5703125" style="1" customWidth="1"/>
    <col min="34" max="34" width="10" style="35" bestFit="1" customWidth="1"/>
    <col min="35" max="35" width="27.7109375" style="35" bestFit="1" customWidth="1"/>
    <col min="36" max="37" width="16.5703125" style="35" bestFit="1" customWidth="1"/>
    <col min="38" max="38" width="18.42578125" style="35" bestFit="1" customWidth="1"/>
    <col min="39" max="39" width="11.5703125" style="1" customWidth="1"/>
    <col min="40" max="40" width="13.85546875" style="1" customWidth="1"/>
    <col min="41" max="41" width="33.140625" style="1" customWidth="1"/>
    <col min="42" max="42" width="13.140625" style="1" customWidth="1"/>
    <col min="43" max="43" width="18" style="1" customWidth="1"/>
    <col min="44" max="44" width="18.42578125" style="1" customWidth="1"/>
    <col min="45" max="45" width="15.7109375" style="1" customWidth="1"/>
    <col min="46" max="46" width="13.5703125" style="1" customWidth="1"/>
    <col min="47" max="47" width="15.5703125" style="1" customWidth="1"/>
    <col min="48" max="48" width="12.42578125" style="1" customWidth="1"/>
    <col min="49" max="49" width="9.140625" style="1"/>
    <col min="50" max="50" width="11.85546875" style="1" customWidth="1"/>
    <col min="51" max="52" width="9.140625" style="1"/>
    <col min="53" max="53" width="11.140625" style="1" customWidth="1"/>
    <col min="54" max="54" width="12.42578125" style="1" customWidth="1"/>
    <col min="55" max="55" width="15.140625" style="1" customWidth="1"/>
    <col min="56" max="56" width="12.140625" style="1" customWidth="1"/>
    <col min="57" max="57" width="11.7109375" style="1" customWidth="1"/>
    <col min="58" max="59" width="9.140625" style="1"/>
    <col min="60" max="60" width="7.85546875" style="1" bestFit="1" customWidth="1"/>
    <col min="61" max="16384" width="9.140625" style="1"/>
  </cols>
  <sheetData>
    <row r="1" spans="1:60" s="47" customFormat="1" x14ac:dyDescent="0.25">
      <c r="F1" s="1"/>
      <c r="H1" s="50"/>
      <c r="I1" s="21"/>
      <c r="L1" s="48"/>
      <c r="V1" s="50"/>
      <c r="AD1" s="48"/>
      <c r="AE1" s="48"/>
      <c r="AH1" s="48"/>
      <c r="AI1" s="48"/>
      <c r="AJ1" s="48"/>
      <c r="AK1" s="48"/>
      <c r="AL1" s="48"/>
    </row>
    <row r="2" spans="1:60" s="47" customFormat="1" x14ac:dyDescent="0.25">
      <c r="F2" s="1"/>
      <c r="H2" s="50"/>
      <c r="I2" s="21"/>
      <c r="L2" s="48"/>
      <c r="V2" s="50"/>
      <c r="AD2" s="48"/>
      <c r="AE2" s="48"/>
      <c r="AH2" s="48"/>
      <c r="AI2" s="48"/>
      <c r="AJ2" s="48"/>
      <c r="AK2" s="48"/>
      <c r="AL2" s="48"/>
    </row>
    <row r="3" spans="1:60" s="47" customFormat="1" x14ac:dyDescent="0.25">
      <c r="F3" s="1"/>
      <c r="H3" s="50"/>
      <c r="I3" s="21"/>
      <c r="L3" s="48"/>
      <c r="V3" s="50"/>
      <c r="AD3" s="48"/>
      <c r="AE3" s="48"/>
      <c r="AH3" s="48"/>
      <c r="AI3" s="48"/>
      <c r="AJ3" s="48"/>
      <c r="AK3" s="48"/>
      <c r="AL3" s="48"/>
    </row>
    <row r="4" spans="1:60" s="50" customFormat="1" x14ac:dyDescent="0.25">
      <c r="A4" s="50" t="s">
        <v>266</v>
      </c>
      <c r="F4" s="21"/>
      <c r="I4" s="21"/>
      <c r="L4" s="49"/>
      <c r="AD4" s="49"/>
      <c r="AE4" s="49"/>
      <c r="AH4" s="49"/>
      <c r="AI4" s="49"/>
      <c r="AJ4" s="49"/>
      <c r="AK4" s="49"/>
      <c r="AL4" s="49"/>
    </row>
    <row r="5" spans="1:60" s="50" customFormat="1" x14ac:dyDescent="0.25">
      <c r="F5" s="21"/>
      <c r="I5" s="21"/>
      <c r="L5" s="49"/>
      <c r="AD5" s="49"/>
      <c r="AE5" s="49"/>
      <c r="AH5" s="49"/>
      <c r="AI5" s="49"/>
      <c r="AJ5" s="49"/>
      <c r="AK5" s="49"/>
      <c r="AL5" s="49"/>
    </row>
    <row r="6" spans="1:60" s="50" customFormat="1" x14ac:dyDescent="0.25">
      <c r="A6" s="50" t="s">
        <v>267</v>
      </c>
      <c r="F6" s="21"/>
      <c r="I6" s="21"/>
      <c r="L6" s="49"/>
      <c r="AD6" s="49"/>
      <c r="AE6" s="49"/>
      <c r="AH6" s="49"/>
      <c r="AI6" s="49"/>
      <c r="AJ6" s="49"/>
      <c r="AK6" s="49"/>
      <c r="AL6" s="49"/>
    </row>
    <row r="7" spans="1:60" s="50" customFormat="1" x14ac:dyDescent="0.25">
      <c r="A7" s="50" t="s">
        <v>93</v>
      </c>
      <c r="F7" s="21"/>
      <c r="I7" s="21"/>
      <c r="L7" s="49"/>
      <c r="AD7" s="49"/>
      <c r="AE7" s="49"/>
      <c r="AH7" s="49"/>
      <c r="AI7" s="49"/>
      <c r="AJ7" s="49"/>
      <c r="AK7" s="49"/>
      <c r="AL7" s="49"/>
    </row>
    <row r="8" spans="1:60" s="50" customFormat="1" x14ac:dyDescent="0.25">
      <c r="A8" s="50" t="s">
        <v>268</v>
      </c>
      <c r="F8" s="21"/>
      <c r="I8" s="21"/>
      <c r="L8" s="49"/>
      <c r="AD8" s="49"/>
      <c r="AE8" s="49"/>
      <c r="AH8" s="49"/>
      <c r="AI8" s="49"/>
      <c r="AJ8" s="49"/>
      <c r="AK8" s="49"/>
      <c r="AL8" s="49"/>
    </row>
    <row r="9" spans="1:60" s="50" customFormat="1" x14ac:dyDescent="0.25">
      <c r="F9" s="21"/>
      <c r="I9" s="21"/>
      <c r="L9" s="49"/>
      <c r="AD9" s="49"/>
      <c r="AE9" s="49"/>
      <c r="AH9" s="49"/>
      <c r="AI9" s="49"/>
      <c r="AJ9" s="49"/>
      <c r="AK9" s="49"/>
      <c r="AL9" s="49"/>
    </row>
    <row r="10" spans="1:60" s="50" customFormat="1" x14ac:dyDescent="0.25">
      <c r="A10" s="50" t="s">
        <v>163</v>
      </c>
      <c r="F10" s="21"/>
      <c r="I10" s="21"/>
      <c r="L10" s="49"/>
      <c r="AD10" s="49"/>
      <c r="AE10" s="49"/>
      <c r="AH10" s="49"/>
      <c r="AI10" s="49"/>
      <c r="AJ10" s="49"/>
      <c r="AK10" s="49"/>
      <c r="AL10" s="49"/>
    </row>
    <row r="11" spans="1:60" s="50" customFormat="1" x14ac:dyDescent="0.25">
      <c r="A11" s="61" t="s">
        <v>341</v>
      </c>
      <c r="B11" s="61"/>
      <c r="C11" s="61"/>
      <c r="D11" s="61"/>
      <c r="E11" s="61"/>
      <c r="F11" s="21"/>
      <c r="I11" s="21"/>
      <c r="L11" s="49"/>
      <c r="AD11" s="49"/>
      <c r="AE11" s="49"/>
      <c r="AH11" s="49"/>
      <c r="AI11" s="49"/>
      <c r="AJ11" s="49"/>
      <c r="AK11" s="49"/>
      <c r="AL11" s="49"/>
    </row>
    <row r="12" spans="1:60" s="47" customFormat="1" x14ac:dyDescent="0.25">
      <c r="F12" s="1"/>
      <c r="H12" s="50"/>
      <c r="I12" s="21"/>
      <c r="L12" s="48"/>
      <c r="V12" s="50"/>
      <c r="AD12" s="48"/>
      <c r="AE12" s="48"/>
      <c r="AH12" s="48"/>
      <c r="AI12" s="48"/>
      <c r="AJ12" s="48"/>
      <c r="AK12" s="48"/>
      <c r="AL12" s="48"/>
    </row>
    <row r="13" spans="1:60" s="47" customFormat="1" ht="13.5" thickBot="1" x14ac:dyDescent="0.3">
      <c r="A13" s="51" t="s">
        <v>70</v>
      </c>
      <c r="B13" s="51"/>
      <c r="C13" s="51"/>
      <c r="D13" s="51"/>
      <c r="E13" s="51"/>
      <c r="F13" s="52"/>
      <c r="G13" s="51"/>
      <c r="H13" s="51"/>
      <c r="I13" s="52"/>
      <c r="J13" s="51"/>
      <c r="K13" s="51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3"/>
      <c r="AE13" s="53"/>
      <c r="AF13" s="51"/>
      <c r="AG13" s="51"/>
      <c r="AH13" s="53"/>
      <c r="AI13" s="53"/>
      <c r="AJ13" s="53"/>
      <c r="AK13" s="53"/>
      <c r="AL13" s="53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</row>
    <row r="14" spans="1:60" x14ac:dyDescent="0.25">
      <c r="A14" s="67" t="s">
        <v>51</v>
      </c>
      <c r="B14" s="58" t="s">
        <v>20</v>
      </c>
      <c r="C14" s="58"/>
      <c r="D14" s="58"/>
      <c r="E14" s="58"/>
      <c r="F14" s="58"/>
      <c r="G14" s="58"/>
      <c r="H14" s="58" t="s">
        <v>71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 t="s">
        <v>75</v>
      </c>
      <c r="AN14" s="58"/>
      <c r="AO14" s="58"/>
      <c r="AP14" s="58"/>
      <c r="AQ14" s="58" t="s">
        <v>92</v>
      </c>
      <c r="AR14" s="58"/>
      <c r="AS14" s="58"/>
      <c r="AT14" s="58"/>
      <c r="AU14" s="58"/>
      <c r="AV14" s="58"/>
      <c r="AW14" s="58" t="s">
        <v>72</v>
      </c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9"/>
    </row>
    <row r="15" spans="1:60" x14ac:dyDescent="0.25">
      <c r="A15" s="68"/>
      <c r="B15" s="60"/>
      <c r="C15" s="60"/>
      <c r="D15" s="60"/>
      <c r="E15" s="60"/>
      <c r="F15" s="60"/>
      <c r="G15" s="60"/>
      <c r="H15" s="60" t="s">
        <v>49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 t="s">
        <v>103</v>
      </c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 t="s">
        <v>95</v>
      </c>
      <c r="AG15" s="60"/>
      <c r="AH15" s="60"/>
      <c r="AI15" s="63" t="s">
        <v>50</v>
      </c>
      <c r="AJ15" s="63"/>
      <c r="AK15" s="63"/>
      <c r="AL15" s="63"/>
      <c r="AM15" s="60" t="s">
        <v>77</v>
      </c>
      <c r="AN15" s="60" t="s">
        <v>78</v>
      </c>
      <c r="AO15" s="60" t="s">
        <v>76</v>
      </c>
      <c r="AP15" s="60" t="s">
        <v>112</v>
      </c>
      <c r="AQ15" s="60" t="s">
        <v>82</v>
      </c>
      <c r="AR15" s="60" t="s">
        <v>83</v>
      </c>
      <c r="AS15" s="60" t="s">
        <v>84</v>
      </c>
      <c r="AT15" s="60" t="s">
        <v>86</v>
      </c>
      <c r="AU15" s="60" t="s">
        <v>85</v>
      </c>
      <c r="AV15" s="60" t="s">
        <v>86</v>
      </c>
      <c r="AW15" s="60" t="s">
        <v>1</v>
      </c>
      <c r="AX15" s="60" t="s">
        <v>56</v>
      </c>
      <c r="AY15" s="56" t="s">
        <v>59</v>
      </c>
      <c r="AZ15" s="56"/>
      <c r="BA15" s="56"/>
      <c r="BB15" s="56" t="s">
        <v>122</v>
      </c>
      <c r="BC15" s="56"/>
      <c r="BD15" s="60" t="s">
        <v>271</v>
      </c>
      <c r="BE15" s="60" t="s">
        <v>272</v>
      </c>
      <c r="BF15" s="56" t="s">
        <v>61</v>
      </c>
      <c r="BG15" s="56"/>
      <c r="BH15" s="57"/>
    </row>
    <row r="16" spans="1:60" x14ac:dyDescent="0.25">
      <c r="A16" s="68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 t="s">
        <v>94</v>
      </c>
      <c r="AA16" s="60"/>
      <c r="AB16" s="60" t="s">
        <v>97</v>
      </c>
      <c r="AC16" s="60"/>
      <c r="AD16" s="60"/>
      <c r="AE16" s="60"/>
      <c r="AF16" s="60" t="s">
        <v>96</v>
      </c>
      <c r="AG16" s="60"/>
      <c r="AH16" s="60"/>
      <c r="AI16" s="45"/>
      <c r="AJ16" s="63" t="s">
        <v>104</v>
      </c>
      <c r="AK16" s="63"/>
      <c r="AL16" s="63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56"/>
      <c r="AZ16" s="56"/>
      <c r="BA16" s="56"/>
      <c r="BB16" s="56"/>
      <c r="BC16" s="56"/>
      <c r="BD16" s="60"/>
      <c r="BE16" s="60"/>
      <c r="BF16" s="60" t="s">
        <v>120</v>
      </c>
      <c r="BG16" s="60" t="s">
        <v>121</v>
      </c>
      <c r="BH16" s="57" t="s">
        <v>60</v>
      </c>
    </row>
    <row r="17" spans="1:60" ht="51" x14ac:dyDescent="0.25">
      <c r="A17" s="68"/>
      <c r="B17" s="44" t="s">
        <v>6</v>
      </c>
      <c r="C17" s="44" t="s">
        <v>7</v>
      </c>
      <c r="D17" s="44" t="s">
        <v>0</v>
      </c>
      <c r="E17" s="44" t="s">
        <v>1</v>
      </c>
      <c r="F17" s="44" t="s">
        <v>2</v>
      </c>
      <c r="G17" s="44" t="s">
        <v>8</v>
      </c>
      <c r="H17" s="36" t="s">
        <v>118</v>
      </c>
      <c r="I17" s="44" t="s">
        <v>3</v>
      </c>
      <c r="J17" s="44" t="s">
        <v>18</v>
      </c>
      <c r="K17" s="44" t="s">
        <v>9</v>
      </c>
      <c r="L17" s="45" t="s">
        <v>47</v>
      </c>
      <c r="M17" s="44" t="s">
        <v>13</v>
      </c>
      <c r="N17" s="44" t="s">
        <v>12</v>
      </c>
      <c r="O17" s="44" t="s">
        <v>11</v>
      </c>
      <c r="P17" s="44" t="s">
        <v>4</v>
      </c>
      <c r="Q17" s="44" t="s">
        <v>270</v>
      </c>
      <c r="R17" s="44" t="s">
        <v>52</v>
      </c>
      <c r="S17" s="44" t="s">
        <v>53</v>
      </c>
      <c r="T17" s="44" t="s">
        <v>5</v>
      </c>
      <c r="U17" s="44" t="s">
        <v>1</v>
      </c>
      <c r="V17" s="44" t="s">
        <v>107</v>
      </c>
      <c r="W17" s="44" t="s">
        <v>9</v>
      </c>
      <c r="X17" s="44" t="s">
        <v>13</v>
      </c>
      <c r="Y17" s="44" t="s">
        <v>10</v>
      </c>
      <c r="Z17" s="44" t="s">
        <v>12</v>
      </c>
      <c r="AA17" s="44" t="s">
        <v>11</v>
      </c>
      <c r="AB17" s="44" t="s">
        <v>14</v>
      </c>
      <c r="AC17" s="44" t="s">
        <v>15</v>
      </c>
      <c r="AD17" s="45" t="s">
        <v>16</v>
      </c>
      <c r="AE17" s="45" t="s">
        <v>17</v>
      </c>
      <c r="AF17" s="44" t="s">
        <v>102</v>
      </c>
      <c r="AG17" s="44" t="s">
        <v>101</v>
      </c>
      <c r="AH17" s="45" t="s">
        <v>100</v>
      </c>
      <c r="AI17" s="45" t="s">
        <v>21</v>
      </c>
      <c r="AJ17" s="45" t="s">
        <v>130</v>
      </c>
      <c r="AK17" s="45" t="s">
        <v>131</v>
      </c>
      <c r="AL17" s="45" t="s">
        <v>19</v>
      </c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46" t="s">
        <v>57</v>
      </c>
      <c r="AZ17" s="46" t="s">
        <v>58</v>
      </c>
      <c r="BA17" s="44" t="s">
        <v>119</v>
      </c>
      <c r="BB17" s="44" t="s">
        <v>123</v>
      </c>
      <c r="BC17" s="44" t="s">
        <v>124</v>
      </c>
      <c r="BD17" s="60"/>
      <c r="BE17" s="60"/>
      <c r="BF17" s="60"/>
      <c r="BG17" s="60"/>
      <c r="BH17" s="57"/>
    </row>
    <row r="18" spans="1:60" ht="13.5" thickBot="1" x14ac:dyDescent="0.3">
      <c r="A18" s="69"/>
      <c r="B18" s="17" t="s">
        <v>22</v>
      </c>
      <c r="C18" s="17" t="s">
        <v>23</v>
      </c>
      <c r="D18" s="18" t="s">
        <v>46</v>
      </c>
      <c r="E18" s="17" t="s">
        <v>24</v>
      </c>
      <c r="F18" s="17" t="s">
        <v>25</v>
      </c>
      <c r="G18" s="17" t="s">
        <v>26</v>
      </c>
      <c r="H18" s="18" t="s">
        <v>27</v>
      </c>
      <c r="I18" s="17" t="s">
        <v>28</v>
      </c>
      <c r="J18" s="17" t="s">
        <v>29</v>
      </c>
      <c r="K18" s="17" t="s">
        <v>30</v>
      </c>
      <c r="L18" s="29" t="s">
        <v>31</v>
      </c>
      <c r="M18" s="17" t="s">
        <v>32</v>
      </c>
      <c r="N18" s="17" t="s">
        <v>33</v>
      </c>
      <c r="O18" s="17" t="s">
        <v>34</v>
      </c>
      <c r="P18" s="17" t="s">
        <v>35</v>
      </c>
      <c r="Q18" s="17" t="s">
        <v>36</v>
      </c>
      <c r="R18" s="17" t="s">
        <v>37</v>
      </c>
      <c r="S18" s="17" t="s">
        <v>48</v>
      </c>
      <c r="T18" s="17" t="s">
        <v>38</v>
      </c>
      <c r="U18" s="17" t="s">
        <v>106</v>
      </c>
      <c r="V18" s="17" t="s">
        <v>39</v>
      </c>
      <c r="W18" s="17" t="s">
        <v>40</v>
      </c>
      <c r="X18" s="17" t="s">
        <v>41</v>
      </c>
      <c r="Y18" s="17" t="s">
        <v>42</v>
      </c>
      <c r="Z18" s="17" t="s">
        <v>43</v>
      </c>
      <c r="AA18" s="17" t="s">
        <v>44</v>
      </c>
      <c r="AB18" s="17" t="s">
        <v>54</v>
      </c>
      <c r="AC18" s="17" t="s">
        <v>45</v>
      </c>
      <c r="AD18" s="29" t="s">
        <v>73</v>
      </c>
      <c r="AE18" s="29" t="s">
        <v>98</v>
      </c>
      <c r="AF18" s="17" t="s">
        <v>55</v>
      </c>
      <c r="AG18" s="17" t="s">
        <v>99</v>
      </c>
      <c r="AH18" s="29" t="s">
        <v>108</v>
      </c>
      <c r="AI18" s="29" t="s">
        <v>109</v>
      </c>
      <c r="AJ18" s="29" t="s">
        <v>62</v>
      </c>
      <c r="AK18" s="29" t="s">
        <v>110</v>
      </c>
      <c r="AL18" s="29" t="s">
        <v>111</v>
      </c>
      <c r="AM18" s="17" t="s">
        <v>63</v>
      </c>
      <c r="AN18" s="17" t="s">
        <v>64</v>
      </c>
      <c r="AO18" s="17" t="s">
        <v>65</v>
      </c>
      <c r="AP18" s="19" t="s">
        <v>66</v>
      </c>
      <c r="AQ18" s="19" t="s">
        <v>67</v>
      </c>
      <c r="AR18" s="19" t="s">
        <v>68</v>
      </c>
      <c r="AS18" s="19" t="s">
        <v>69</v>
      </c>
      <c r="AT18" s="19" t="s">
        <v>74</v>
      </c>
      <c r="AU18" s="19" t="s">
        <v>79</v>
      </c>
      <c r="AV18" s="19" t="s">
        <v>80</v>
      </c>
      <c r="AW18" s="19" t="s">
        <v>113</v>
      </c>
      <c r="AX18" s="19" t="s">
        <v>81</v>
      </c>
      <c r="AY18" s="19" t="s">
        <v>87</v>
      </c>
      <c r="AZ18" s="19" t="s">
        <v>88</v>
      </c>
      <c r="BA18" s="19" t="s">
        <v>89</v>
      </c>
      <c r="BB18" s="19" t="s">
        <v>90</v>
      </c>
      <c r="BC18" s="19" t="s">
        <v>91</v>
      </c>
      <c r="BD18" s="19" t="s">
        <v>105</v>
      </c>
      <c r="BE18" s="19" t="s">
        <v>114</v>
      </c>
      <c r="BF18" s="19" t="s">
        <v>115</v>
      </c>
      <c r="BG18" s="19" t="s">
        <v>116</v>
      </c>
      <c r="BH18" s="20" t="s">
        <v>117</v>
      </c>
    </row>
    <row r="19" spans="1:60" ht="51" x14ac:dyDescent="0.25">
      <c r="A19" s="4">
        <v>1</v>
      </c>
      <c r="B19" s="3" t="s">
        <v>278</v>
      </c>
      <c r="C19" s="3" t="s">
        <v>132</v>
      </c>
      <c r="D19" s="6" t="s">
        <v>125</v>
      </c>
      <c r="E19" s="3" t="s">
        <v>126</v>
      </c>
      <c r="F19" s="54" t="s">
        <v>133</v>
      </c>
      <c r="G19" s="7">
        <v>11735</v>
      </c>
      <c r="H19" s="6" t="s">
        <v>276</v>
      </c>
      <c r="I19" s="22" t="s">
        <v>134</v>
      </c>
      <c r="J19" s="3" t="s">
        <v>135</v>
      </c>
      <c r="K19" s="8">
        <v>42452</v>
      </c>
      <c r="L19" s="31">
        <v>1919905.92</v>
      </c>
      <c r="M19" s="7">
        <v>11772</v>
      </c>
      <c r="N19" s="8">
        <v>42452</v>
      </c>
      <c r="O19" s="8">
        <v>42817</v>
      </c>
      <c r="P19" s="3">
        <v>1</v>
      </c>
      <c r="Q19" s="3"/>
      <c r="R19" s="3"/>
      <c r="S19" s="3"/>
      <c r="T19" s="3" t="s">
        <v>127</v>
      </c>
      <c r="U19" s="3" t="s">
        <v>136</v>
      </c>
      <c r="V19" s="3" t="s">
        <v>279</v>
      </c>
      <c r="W19" s="8">
        <v>43917</v>
      </c>
      <c r="X19" s="3" t="s">
        <v>137</v>
      </c>
      <c r="Y19" s="3" t="s">
        <v>129</v>
      </c>
      <c r="Z19" s="8">
        <v>44653</v>
      </c>
      <c r="AA19" s="8">
        <v>45017</v>
      </c>
      <c r="AB19" s="9">
        <v>0</v>
      </c>
      <c r="AC19" s="9">
        <v>0</v>
      </c>
      <c r="AD19" s="32"/>
      <c r="AE19" s="32"/>
      <c r="AF19" s="3"/>
      <c r="AG19" s="9">
        <v>0</v>
      </c>
      <c r="AH19" s="32"/>
      <c r="AI19" s="30">
        <f>L19-AE19+AD19+AH19</f>
        <v>1919905.92</v>
      </c>
      <c r="AJ19" s="32">
        <v>56996.55</v>
      </c>
      <c r="AK19" s="32">
        <v>58006.2</v>
      </c>
      <c r="AL19" s="30">
        <f>AJ19+AK19</f>
        <v>115002.75</v>
      </c>
      <c r="AM19" s="3"/>
      <c r="AN19" s="3"/>
      <c r="AO19" s="3"/>
      <c r="AP19" s="3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10">
        <v>0</v>
      </c>
      <c r="BB19" s="4"/>
      <c r="BC19" s="4"/>
      <c r="BD19" s="4"/>
      <c r="BE19" s="4"/>
      <c r="BF19" s="4"/>
      <c r="BG19" s="4"/>
      <c r="BH19" s="4"/>
    </row>
    <row r="20" spans="1:60" ht="38.25" x14ac:dyDescent="0.25">
      <c r="A20" s="4">
        <v>2</v>
      </c>
      <c r="B20" s="3" t="s">
        <v>249</v>
      </c>
      <c r="C20" s="3" t="s">
        <v>250</v>
      </c>
      <c r="D20" s="6" t="s">
        <v>125</v>
      </c>
      <c r="E20" s="3" t="s">
        <v>126</v>
      </c>
      <c r="F20" s="54" t="s">
        <v>251</v>
      </c>
      <c r="G20" s="7">
        <v>11981</v>
      </c>
      <c r="H20" s="6" t="s">
        <v>277</v>
      </c>
      <c r="I20" s="22" t="s">
        <v>252</v>
      </c>
      <c r="J20" s="3" t="s">
        <v>253</v>
      </c>
      <c r="K20" s="8">
        <v>42907</v>
      </c>
      <c r="L20" s="32">
        <v>69600</v>
      </c>
      <c r="M20" s="7">
        <v>12079</v>
      </c>
      <c r="N20" s="8">
        <v>42907</v>
      </c>
      <c r="O20" s="8">
        <v>43272</v>
      </c>
      <c r="P20" s="3">
        <v>1</v>
      </c>
      <c r="Q20" s="3"/>
      <c r="R20" s="3"/>
      <c r="S20" s="3"/>
      <c r="T20" s="3" t="s">
        <v>127</v>
      </c>
      <c r="U20" s="3" t="s">
        <v>136</v>
      </c>
      <c r="V20" s="3" t="s">
        <v>280</v>
      </c>
      <c r="W20" s="8">
        <v>44001</v>
      </c>
      <c r="X20" s="3" t="s">
        <v>254</v>
      </c>
      <c r="Y20" s="3" t="s">
        <v>129</v>
      </c>
      <c r="Z20" s="8">
        <v>44731</v>
      </c>
      <c r="AA20" s="8">
        <v>45096</v>
      </c>
      <c r="AB20" s="9">
        <v>0</v>
      </c>
      <c r="AC20" s="9">
        <v>0</v>
      </c>
      <c r="AD20" s="32"/>
      <c r="AE20" s="32"/>
      <c r="AF20" s="3"/>
      <c r="AG20" s="9">
        <v>0</v>
      </c>
      <c r="AH20" s="32"/>
      <c r="AI20" s="30">
        <f t="shared" ref="AI20:AI54" si="0">L20-AE20+AD20+AH20</f>
        <v>69600</v>
      </c>
      <c r="AJ20" s="32">
        <v>5000</v>
      </c>
      <c r="AK20" s="32">
        <v>5000</v>
      </c>
      <c r="AL20" s="30">
        <f t="shared" ref="AL20:AL54" si="1">AJ20+AK20</f>
        <v>10000</v>
      </c>
      <c r="AM20" s="3" t="s">
        <v>255</v>
      </c>
      <c r="AN20" s="7">
        <v>12079</v>
      </c>
      <c r="AO20" s="3" t="s">
        <v>256</v>
      </c>
      <c r="AP20" s="7">
        <v>12079</v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10">
        <v>0</v>
      </c>
      <c r="BB20" s="4"/>
      <c r="BC20" s="4"/>
      <c r="BD20" s="4"/>
      <c r="BE20" s="4"/>
      <c r="BF20" s="4"/>
      <c r="BG20" s="4"/>
      <c r="BH20" s="4"/>
    </row>
    <row r="21" spans="1:60" ht="38.25" x14ac:dyDescent="0.25">
      <c r="A21" s="15">
        <v>3</v>
      </c>
      <c r="B21" s="3" t="s">
        <v>206</v>
      </c>
      <c r="C21" s="3" t="s">
        <v>200</v>
      </c>
      <c r="D21" s="6" t="s">
        <v>147</v>
      </c>
      <c r="E21" s="3" t="s">
        <v>126</v>
      </c>
      <c r="F21" s="54" t="s">
        <v>201</v>
      </c>
      <c r="G21" s="3" t="s">
        <v>202</v>
      </c>
      <c r="H21" s="6" t="s">
        <v>220</v>
      </c>
      <c r="I21" s="22" t="s">
        <v>317</v>
      </c>
      <c r="J21" s="3" t="s">
        <v>318</v>
      </c>
      <c r="K21" s="8">
        <v>44784</v>
      </c>
      <c r="L21" s="31">
        <v>35500</v>
      </c>
      <c r="M21" s="7">
        <v>13350</v>
      </c>
      <c r="N21" s="8">
        <v>44784</v>
      </c>
      <c r="O21" s="8">
        <v>45027</v>
      </c>
      <c r="P21" s="3">
        <v>1</v>
      </c>
      <c r="Q21" s="3"/>
      <c r="R21" s="3"/>
      <c r="S21" s="3"/>
      <c r="T21" s="3" t="s">
        <v>127</v>
      </c>
      <c r="U21" s="3" t="s">
        <v>136</v>
      </c>
      <c r="V21" s="3" t="s">
        <v>283</v>
      </c>
      <c r="W21" s="8">
        <v>44784</v>
      </c>
      <c r="X21" s="7">
        <v>13350</v>
      </c>
      <c r="Y21" s="3"/>
      <c r="Z21" s="8">
        <v>45149</v>
      </c>
      <c r="AA21" s="8">
        <v>45393</v>
      </c>
      <c r="AB21" s="9">
        <v>0</v>
      </c>
      <c r="AC21" s="9">
        <v>0</v>
      </c>
      <c r="AD21" s="32"/>
      <c r="AE21" s="32"/>
      <c r="AF21" s="3"/>
      <c r="AG21" s="9">
        <v>0</v>
      </c>
      <c r="AH21" s="32"/>
      <c r="AI21" s="30">
        <f t="shared" si="0"/>
        <v>35500</v>
      </c>
      <c r="AJ21" s="32">
        <v>4437.5</v>
      </c>
      <c r="AK21" s="32">
        <f>4437.5+2218.86</f>
        <v>6656.3600000000006</v>
      </c>
      <c r="AL21" s="30">
        <f t="shared" si="1"/>
        <v>11093.86</v>
      </c>
      <c r="AM21" s="3" t="s">
        <v>207</v>
      </c>
      <c r="AN21" s="7">
        <v>13350</v>
      </c>
      <c r="AO21" s="3"/>
      <c r="AP21" s="7">
        <v>13350</v>
      </c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6">
        <v>0</v>
      </c>
      <c r="BB21" s="15"/>
      <c r="BC21" s="15"/>
      <c r="BD21" s="15"/>
      <c r="BE21" s="15"/>
      <c r="BF21" s="15"/>
      <c r="BG21" s="15"/>
      <c r="BH21" s="15"/>
    </row>
    <row r="22" spans="1:60" ht="38.25" x14ac:dyDescent="0.25">
      <c r="A22" s="4">
        <v>4</v>
      </c>
      <c r="B22" s="3" t="s">
        <v>282</v>
      </c>
      <c r="C22" s="3" t="s">
        <v>138</v>
      </c>
      <c r="D22" s="6" t="s">
        <v>125</v>
      </c>
      <c r="E22" s="3" t="s">
        <v>126</v>
      </c>
      <c r="F22" s="54" t="s">
        <v>139</v>
      </c>
      <c r="G22" s="7">
        <v>12944</v>
      </c>
      <c r="H22" s="6" t="s">
        <v>275</v>
      </c>
      <c r="I22" s="22" t="s">
        <v>140</v>
      </c>
      <c r="J22" s="3" t="s">
        <v>141</v>
      </c>
      <c r="K22" s="8">
        <v>44180</v>
      </c>
      <c r="L22" s="31">
        <v>1820575.61</v>
      </c>
      <c r="M22" s="7">
        <v>12944</v>
      </c>
      <c r="N22" s="8">
        <v>44910</v>
      </c>
      <c r="O22" s="8">
        <v>45275</v>
      </c>
      <c r="P22" s="3">
        <v>1</v>
      </c>
      <c r="Q22" s="3"/>
      <c r="R22" s="3"/>
      <c r="S22" s="3"/>
      <c r="T22" s="3" t="s">
        <v>127</v>
      </c>
      <c r="U22" s="3" t="s">
        <v>136</v>
      </c>
      <c r="V22" s="3" t="s">
        <v>280</v>
      </c>
      <c r="W22" s="8">
        <v>44180</v>
      </c>
      <c r="X22" s="3" t="s">
        <v>142</v>
      </c>
      <c r="Y22" s="3" t="s">
        <v>129</v>
      </c>
      <c r="Z22" s="8">
        <v>44910</v>
      </c>
      <c r="AA22" s="8">
        <v>45275</v>
      </c>
      <c r="AB22" s="9">
        <v>0</v>
      </c>
      <c r="AC22" s="9">
        <v>0</v>
      </c>
      <c r="AD22" s="32"/>
      <c r="AE22" s="32"/>
      <c r="AF22" s="3"/>
      <c r="AG22" s="9">
        <v>0</v>
      </c>
      <c r="AH22" s="32"/>
      <c r="AI22" s="30">
        <f t="shared" si="0"/>
        <v>1820575.61</v>
      </c>
      <c r="AJ22" s="32">
        <v>143613.12</v>
      </c>
      <c r="AK22" s="32">
        <v>171865.65</v>
      </c>
      <c r="AL22" s="30">
        <f t="shared" si="1"/>
        <v>315478.77</v>
      </c>
      <c r="AM22" s="3" t="s">
        <v>143</v>
      </c>
      <c r="AN22" s="7">
        <v>12994</v>
      </c>
      <c r="AO22" s="3" t="s">
        <v>144</v>
      </c>
      <c r="AP22" s="7">
        <v>12944</v>
      </c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10">
        <v>0</v>
      </c>
      <c r="BB22" s="4"/>
      <c r="BC22" s="4"/>
      <c r="BD22" s="4"/>
      <c r="BE22" s="4"/>
      <c r="BF22" s="4"/>
      <c r="BG22" s="4"/>
      <c r="BH22" s="4"/>
    </row>
    <row r="23" spans="1:60" ht="38.25" x14ac:dyDescent="0.25">
      <c r="A23" s="4">
        <v>5</v>
      </c>
      <c r="B23" s="3" t="s">
        <v>257</v>
      </c>
      <c r="C23" s="3" t="s">
        <v>162</v>
      </c>
      <c r="D23" s="6" t="s">
        <v>147</v>
      </c>
      <c r="E23" s="3" t="s">
        <v>126</v>
      </c>
      <c r="F23" s="54" t="s">
        <v>258</v>
      </c>
      <c r="G23" s="3" t="s">
        <v>259</v>
      </c>
      <c r="H23" s="6" t="s">
        <v>274</v>
      </c>
      <c r="I23" s="22" t="s">
        <v>260</v>
      </c>
      <c r="J23" s="3" t="s">
        <v>261</v>
      </c>
      <c r="K23" s="8">
        <v>44915</v>
      </c>
      <c r="L23" s="31">
        <v>203340</v>
      </c>
      <c r="M23" s="7">
        <v>13438</v>
      </c>
      <c r="N23" s="8">
        <v>44925</v>
      </c>
      <c r="O23" s="8">
        <v>45290</v>
      </c>
      <c r="P23" s="3">
        <v>1</v>
      </c>
      <c r="Q23" s="3"/>
      <c r="R23" s="3"/>
      <c r="S23" s="3"/>
      <c r="T23" s="3" t="s">
        <v>128</v>
      </c>
      <c r="U23" s="3" t="s">
        <v>136</v>
      </c>
      <c r="V23" s="3" t="s">
        <v>283</v>
      </c>
      <c r="W23" s="8">
        <v>44915</v>
      </c>
      <c r="X23" s="7">
        <v>13438</v>
      </c>
      <c r="Y23" s="3"/>
      <c r="Z23" s="8">
        <v>44925</v>
      </c>
      <c r="AA23" s="8">
        <v>45290</v>
      </c>
      <c r="AB23" s="9">
        <v>0</v>
      </c>
      <c r="AC23" s="9">
        <v>0</v>
      </c>
      <c r="AD23" s="32"/>
      <c r="AE23" s="32"/>
      <c r="AF23" s="3"/>
      <c r="AG23" s="9">
        <v>0</v>
      </c>
      <c r="AH23" s="32"/>
      <c r="AI23" s="30">
        <f t="shared" si="0"/>
        <v>203340</v>
      </c>
      <c r="AJ23" s="32">
        <v>15090</v>
      </c>
      <c r="AK23" s="32">
        <v>16945</v>
      </c>
      <c r="AL23" s="30">
        <f t="shared" si="1"/>
        <v>32035</v>
      </c>
      <c r="AM23" s="3" t="s">
        <v>262</v>
      </c>
      <c r="AN23" s="7">
        <v>13438</v>
      </c>
      <c r="AO23" s="3"/>
      <c r="AP23" s="7">
        <v>13438</v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10">
        <v>0</v>
      </c>
      <c r="BB23" s="4"/>
      <c r="BC23" s="4"/>
      <c r="BD23" s="4"/>
      <c r="BE23" s="4"/>
      <c r="BF23" s="4"/>
      <c r="BG23" s="4"/>
      <c r="BH23" s="4"/>
    </row>
    <row r="24" spans="1:60" ht="38.25" x14ac:dyDescent="0.25">
      <c r="A24" s="4">
        <v>6</v>
      </c>
      <c r="B24" s="3" t="s">
        <v>206</v>
      </c>
      <c r="C24" s="3" t="s">
        <v>200</v>
      </c>
      <c r="D24" s="6" t="s">
        <v>147</v>
      </c>
      <c r="E24" s="3" t="s">
        <v>126</v>
      </c>
      <c r="F24" s="54" t="s">
        <v>201</v>
      </c>
      <c r="G24" s="3" t="s">
        <v>221</v>
      </c>
      <c r="H24" s="6" t="s">
        <v>273</v>
      </c>
      <c r="I24" s="22" t="s">
        <v>231</v>
      </c>
      <c r="J24" s="3" t="s">
        <v>232</v>
      </c>
      <c r="K24" s="8">
        <v>44815</v>
      </c>
      <c r="L24" s="32">
        <v>2053600</v>
      </c>
      <c r="M24" s="7">
        <v>13350</v>
      </c>
      <c r="N24" s="8">
        <v>44815</v>
      </c>
      <c r="O24" s="8">
        <v>45057</v>
      </c>
      <c r="P24" s="3">
        <v>1</v>
      </c>
      <c r="Q24" s="3"/>
      <c r="R24" s="3"/>
      <c r="S24" s="3"/>
      <c r="T24" s="3" t="s">
        <v>245</v>
      </c>
      <c r="U24" s="3" t="s">
        <v>136</v>
      </c>
      <c r="V24" s="3" t="s">
        <v>283</v>
      </c>
      <c r="W24" s="8">
        <v>44815</v>
      </c>
      <c r="X24" s="7">
        <v>13350</v>
      </c>
      <c r="Y24" s="3"/>
      <c r="Z24" s="8">
        <v>44815</v>
      </c>
      <c r="AA24" s="8">
        <v>45057</v>
      </c>
      <c r="AB24" s="9">
        <v>0</v>
      </c>
      <c r="AC24" s="9">
        <v>0</v>
      </c>
      <c r="AD24" s="32"/>
      <c r="AE24" s="32"/>
      <c r="AF24" s="3"/>
      <c r="AG24" s="9">
        <v>0</v>
      </c>
      <c r="AH24" s="32"/>
      <c r="AI24" s="30">
        <f t="shared" si="0"/>
        <v>2053600</v>
      </c>
      <c r="AJ24" s="32">
        <v>167509.94</v>
      </c>
      <c r="AK24" s="32">
        <v>231699.3</v>
      </c>
      <c r="AL24" s="30">
        <f t="shared" si="1"/>
        <v>399209.24</v>
      </c>
      <c r="AM24" s="3" t="s">
        <v>207</v>
      </c>
      <c r="AN24" s="7">
        <v>13350</v>
      </c>
      <c r="AO24" s="3"/>
      <c r="AP24" s="7">
        <v>13350</v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10">
        <v>0</v>
      </c>
      <c r="BB24" s="4"/>
      <c r="BC24" s="4"/>
      <c r="BD24" s="4"/>
      <c r="BE24" s="4"/>
      <c r="BF24" s="4"/>
      <c r="BG24" s="4"/>
      <c r="BH24" s="4"/>
    </row>
    <row r="25" spans="1:60" ht="38.25" x14ac:dyDescent="0.25">
      <c r="A25" s="15">
        <v>7</v>
      </c>
      <c r="B25" s="3" t="s">
        <v>284</v>
      </c>
      <c r="C25" s="3" t="s">
        <v>176</v>
      </c>
      <c r="D25" s="6" t="s">
        <v>125</v>
      </c>
      <c r="E25" s="3" t="s">
        <v>126</v>
      </c>
      <c r="F25" s="54" t="s">
        <v>177</v>
      </c>
      <c r="G25" s="3" t="s">
        <v>178</v>
      </c>
      <c r="H25" s="6" t="s">
        <v>179</v>
      </c>
      <c r="I25" s="22" t="s">
        <v>180</v>
      </c>
      <c r="J25" s="3" t="s">
        <v>181</v>
      </c>
      <c r="K25" s="8">
        <v>44589</v>
      </c>
      <c r="L25" s="31">
        <v>147200</v>
      </c>
      <c r="M25" s="7">
        <v>13219</v>
      </c>
      <c r="N25" s="8">
        <v>44923</v>
      </c>
      <c r="O25" s="8">
        <v>45288</v>
      </c>
      <c r="P25" s="3">
        <v>1</v>
      </c>
      <c r="Q25" s="3"/>
      <c r="R25" s="3"/>
      <c r="S25" s="3"/>
      <c r="T25" s="3" t="s">
        <v>127</v>
      </c>
      <c r="U25" s="3" t="s">
        <v>136</v>
      </c>
      <c r="V25" s="3" t="s">
        <v>283</v>
      </c>
      <c r="W25" s="8">
        <v>44589</v>
      </c>
      <c r="X25" s="7">
        <v>13219</v>
      </c>
      <c r="Y25" s="3"/>
      <c r="Z25" s="8">
        <v>45288</v>
      </c>
      <c r="AA25" s="8">
        <v>45654</v>
      </c>
      <c r="AB25" s="9">
        <v>0</v>
      </c>
      <c r="AC25" s="9">
        <v>0</v>
      </c>
      <c r="AD25" s="32"/>
      <c r="AE25" s="32"/>
      <c r="AF25" s="3"/>
      <c r="AG25" s="9">
        <v>0</v>
      </c>
      <c r="AH25" s="32"/>
      <c r="AI25" s="30">
        <f t="shared" si="0"/>
        <v>147200</v>
      </c>
      <c r="AJ25" s="32">
        <v>5225.6000000000004</v>
      </c>
      <c r="AK25" s="32">
        <v>3900.8</v>
      </c>
      <c r="AL25" s="30">
        <f t="shared" si="1"/>
        <v>9126.4000000000015</v>
      </c>
      <c r="AM25" s="3" t="s">
        <v>182</v>
      </c>
      <c r="AN25" s="7">
        <v>13219</v>
      </c>
      <c r="AO25" s="3" t="s">
        <v>183</v>
      </c>
      <c r="AP25" s="7">
        <v>13219</v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10">
        <v>0</v>
      </c>
      <c r="BB25" s="4"/>
      <c r="BC25" s="4"/>
      <c r="BD25" s="4"/>
      <c r="BE25" s="4"/>
      <c r="BF25" s="4"/>
      <c r="BG25" s="4"/>
      <c r="BH25" s="4"/>
    </row>
    <row r="26" spans="1:60" ht="51" x14ac:dyDescent="0.25">
      <c r="A26" s="4">
        <v>8</v>
      </c>
      <c r="B26" s="3" t="s">
        <v>145</v>
      </c>
      <c r="C26" s="3" t="s">
        <v>146</v>
      </c>
      <c r="D26" s="6" t="s">
        <v>147</v>
      </c>
      <c r="E26" s="3" t="s">
        <v>126</v>
      </c>
      <c r="F26" s="54" t="s">
        <v>148</v>
      </c>
      <c r="G26" s="3" t="s">
        <v>149</v>
      </c>
      <c r="H26" s="6" t="s">
        <v>150</v>
      </c>
      <c r="I26" s="22" t="s">
        <v>151</v>
      </c>
      <c r="J26" s="3" t="s">
        <v>152</v>
      </c>
      <c r="K26" s="8">
        <v>44627</v>
      </c>
      <c r="L26" s="31">
        <v>738720</v>
      </c>
      <c r="M26" s="7">
        <v>13240</v>
      </c>
      <c r="N26" s="8">
        <v>44627</v>
      </c>
      <c r="O26" s="8">
        <v>44992</v>
      </c>
      <c r="P26" s="3">
        <v>1</v>
      </c>
      <c r="Q26" s="3"/>
      <c r="R26" s="3"/>
      <c r="S26" s="3"/>
      <c r="T26" s="3" t="s">
        <v>128</v>
      </c>
      <c r="U26" s="3" t="s">
        <v>136</v>
      </c>
      <c r="V26" s="3" t="s">
        <v>283</v>
      </c>
      <c r="W26" s="8">
        <v>44627</v>
      </c>
      <c r="X26" s="7">
        <v>13240</v>
      </c>
      <c r="Y26" s="3"/>
      <c r="Z26" s="8">
        <v>44992</v>
      </c>
      <c r="AA26" s="8">
        <v>45358</v>
      </c>
      <c r="AB26" s="9">
        <v>0</v>
      </c>
      <c r="AC26" s="9">
        <v>0</v>
      </c>
      <c r="AD26" s="32"/>
      <c r="AE26" s="32"/>
      <c r="AF26" s="3"/>
      <c r="AG26" s="9">
        <v>0</v>
      </c>
      <c r="AH26" s="32"/>
      <c r="AI26" s="30">
        <f t="shared" si="0"/>
        <v>738720</v>
      </c>
      <c r="AJ26" s="32">
        <v>68594.8</v>
      </c>
      <c r="AK26" s="32">
        <v>78107.199999999997</v>
      </c>
      <c r="AL26" s="30">
        <f t="shared" si="1"/>
        <v>146702</v>
      </c>
      <c r="AM26" s="3" t="s">
        <v>153</v>
      </c>
      <c r="AN26" s="7">
        <v>13240</v>
      </c>
      <c r="AO26" s="3" t="s">
        <v>154</v>
      </c>
      <c r="AP26" s="7">
        <v>13240</v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10">
        <v>0</v>
      </c>
      <c r="BB26" s="4"/>
      <c r="BC26" s="4"/>
      <c r="BD26" s="4"/>
      <c r="BE26" s="4"/>
      <c r="BF26" s="4"/>
      <c r="BG26" s="4"/>
      <c r="BH26" s="4"/>
    </row>
    <row r="27" spans="1:60" ht="51" x14ac:dyDescent="0.25">
      <c r="A27" s="4">
        <v>9</v>
      </c>
      <c r="B27" s="3" t="s">
        <v>184</v>
      </c>
      <c r="C27" s="3" t="s">
        <v>185</v>
      </c>
      <c r="D27" s="6" t="s">
        <v>186</v>
      </c>
      <c r="E27" s="6" t="s">
        <v>186</v>
      </c>
      <c r="F27" s="54" t="s">
        <v>187</v>
      </c>
      <c r="G27" s="3" t="s">
        <v>188</v>
      </c>
      <c r="H27" s="6" t="s">
        <v>189</v>
      </c>
      <c r="I27" s="22" t="s">
        <v>190</v>
      </c>
      <c r="J27" s="3" t="s">
        <v>191</v>
      </c>
      <c r="K27" s="8">
        <v>44711</v>
      </c>
      <c r="L27" s="31">
        <v>96000</v>
      </c>
      <c r="M27" s="7">
        <v>13299</v>
      </c>
      <c r="N27" s="8">
        <v>44715</v>
      </c>
      <c r="O27" s="8">
        <v>45080</v>
      </c>
      <c r="P27" s="3">
        <v>1</v>
      </c>
      <c r="Q27" s="3"/>
      <c r="R27" s="3"/>
      <c r="S27" s="3"/>
      <c r="T27" s="3" t="s">
        <v>127</v>
      </c>
      <c r="U27" s="3" t="s">
        <v>136</v>
      </c>
      <c r="V27" s="3" t="s">
        <v>283</v>
      </c>
      <c r="W27" s="8">
        <v>44711</v>
      </c>
      <c r="X27" s="7">
        <v>13299</v>
      </c>
      <c r="Y27" s="3"/>
      <c r="Z27" s="8">
        <v>45080</v>
      </c>
      <c r="AA27" s="8">
        <v>45446</v>
      </c>
      <c r="AB27" s="9">
        <v>0</v>
      </c>
      <c r="AC27" s="9">
        <v>0</v>
      </c>
      <c r="AD27" s="32"/>
      <c r="AE27" s="32"/>
      <c r="AF27" s="3"/>
      <c r="AG27" s="9">
        <v>0</v>
      </c>
      <c r="AH27" s="32"/>
      <c r="AI27" s="30">
        <f t="shared" si="0"/>
        <v>96000</v>
      </c>
      <c r="AJ27" s="32">
        <v>8000</v>
      </c>
      <c r="AK27" s="32">
        <v>8000</v>
      </c>
      <c r="AL27" s="30">
        <f t="shared" si="1"/>
        <v>16000</v>
      </c>
      <c r="AM27" s="3" t="s">
        <v>185</v>
      </c>
      <c r="AN27" s="7">
        <v>13299</v>
      </c>
      <c r="AO27" s="3"/>
      <c r="AP27" s="7">
        <v>13299</v>
      </c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10">
        <v>0</v>
      </c>
      <c r="BB27" s="4"/>
      <c r="BC27" s="4"/>
      <c r="BD27" s="4"/>
      <c r="BE27" s="4"/>
      <c r="BF27" s="4"/>
      <c r="BG27" s="4"/>
      <c r="BH27" s="4"/>
    </row>
    <row r="28" spans="1:60" ht="38.25" x14ac:dyDescent="0.25">
      <c r="A28" s="4">
        <v>10</v>
      </c>
      <c r="B28" s="3" t="s">
        <v>192</v>
      </c>
      <c r="C28" s="3" t="s">
        <v>193</v>
      </c>
      <c r="D28" s="6" t="s">
        <v>125</v>
      </c>
      <c r="E28" s="3" t="s">
        <v>126</v>
      </c>
      <c r="F28" s="54" t="s">
        <v>194</v>
      </c>
      <c r="G28" s="3" t="s">
        <v>195</v>
      </c>
      <c r="H28" s="6" t="s">
        <v>196</v>
      </c>
      <c r="I28" s="22" t="s">
        <v>197</v>
      </c>
      <c r="J28" s="3" t="s">
        <v>198</v>
      </c>
      <c r="K28" s="8">
        <v>44754</v>
      </c>
      <c r="L28" s="31">
        <v>236700</v>
      </c>
      <c r="M28" s="7">
        <v>13327</v>
      </c>
      <c r="N28" s="8">
        <v>44757</v>
      </c>
      <c r="O28" s="8">
        <v>45122</v>
      </c>
      <c r="P28" s="3">
        <v>1</v>
      </c>
      <c r="Q28" s="3"/>
      <c r="R28" s="3"/>
      <c r="S28" s="3"/>
      <c r="T28" s="3" t="s">
        <v>127</v>
      </c>
      <c r="U28" s="3" t="s">
        <v>136</v>
      </c>
      <c r="V28" s="3" t="s">
        <v>283</v>
      </c>
      <c r="W28" s="8">
        <v>44754</v>
      </c>
      <c r="X28" s="7">
        <v>13327</v>
      </c>
      <c r="Y28" s="3"/>
      <c r="Z28" s="8">
        <v>45122</v>
      </c>
      <c r="AA28" s="8">
        <v>45488</v>
      </c>
      <c r="AB28" s="9">
        <v>0</v>
      </c>
      <c r="AC28" s="9">
        <v>0</v>
      </c>
      <c r="AD28" s="32"/>
      <c r="AE28" s="32"/>
      <c r="AF28" s="3"/>
      <c r="AG28" s="9">
        <v>0</v>
      </c>
      <c r="AH28" s="32"/>
      <c r="AI28" s="30">
        <f t="shared" si="0"/>
        <v>236700</v>
      </c>
      <c r="AJ28" s="32">
        <f>19725+20848.73</f>
        <v>40573.729999999996</v>
      </c>
      <c r="AK28" s="32">
        <f>19725+25010.31</f>
        <v>44735.31</v>
      </c>
      <c r="AL28" s="30">
        <f t="shared" si="1"/>
        <v>85309.04</v>
      </c>
      <c r="AM28" s="3" t="s">
        <v>199</v>
      </c>
      <c r="AN28" s="7">
        <v>13327</v>
      </c>
      <c r="AO28" s="3"/>
      <c r="AP28" s="7">
        <v>13327</v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10">
        <v>0</v>
      </c>
      <c r="BB28" s="4"/>
      <c r="BC28" s="4"/>
      <c r="BD28" s="4"/>
      <c r="BE28" s="4"/>
      <c r="BF28" s="4"/>
      <c r="BG28" s="4"/>
      <c r="BH28" s="4"/>
    </row>
    <row r="29" spans="1:60" ht="38.25" x14ac:dyDescent="0.25">
      <c r="A29" s="4">
        <v>11</v>
      </c>
      <c r="B29" s="3" t="s">
        <v>233</v>
      </c>
      <c r="C29" s="3" t="s">
        <v>234</v>
      </c>
      <c r="D29" s="6" t="s">
        <v>147</v>
      </c>
      <c r="E29" s="3" t="s">
        <v>126</v>
      </c>
      <c r="F29" s="54" t="s">
        <v>235</v>
      </c>
      <c r="G29" s="3" t="s">
        <v>236</v>
      </c>
      <c r="H29" s="6" t="s">
        <v>237</v>
      </c>
      <c r="I29" s="22" t="s">
        <v>231</v>
      </c>
      <c r="J29" s="3" t="s">
        <v>232</v>
      </c>
      <c r="K29" s="8">
        <v>44754</v>
      </c>
      <c r="L29" s="31">
        <v>316200</v>
      </c>
      <c r="M29" s="7">
        <v>13327</v>
      </c>
      <c r="N29" s="8">
        <v>44754</v>
      </c>
      <c r="O29" s="8">
        <v>45119</v>
      </c>
      <c r="P29" s="3">
        <v>1</v>
      </c>
      <c r="Q29" s="3"/>
      <c r="R29" s="3"/>
      <c r="S29" s="3"/>
      <c r="T29" s="3" t="s">
        <v>245</v>
      </c>
      <c r="U29" s="3" t="s">
        <v>136</v>
      </c>
      <c r="V29" s="3" t="s">
        <v>283</v>
      </c>
      <c r="W29" s="8">
        <v>44754</v>
      </c>
      <c r="X29" s="7">
        <v>13327</v>
      </c>
      <c r="Y29" s="3"/>
      <c r="Z29" s="8">
        <v>45119</v>
      </c>
      <c r="AA29" s="8">
        <v>45485</v>
      </c>
      <c r="AB29" s="9">
        <v>0</v>
      </c>
      <c r="AC29" s="9">
        <v>0</v>
      </c>
      <c r="AD29" s="32"/>
      <c r="AE29" s="32"/>
      <c r="AF29" s="3"/>
      <c r="AG29" s="9">
        <v>0</v>
      </c>
      <c r="AH29" s="32"/>
      <c r="AI29" s="30">
        <f t="shared" si="0"/>
        <v>316200</v>
      </c>
      <c r="AJ29" s="32">
        <v>26350</v>
      </c>
      <c r="AK29" s="32">
        <v>26349.599999999999</v>
      </c>
      <c r="AL29" s="30">
        <f t="shared" si="1"/>
        <v>52699.6</v>
      </c>
      <c r="AM29" s="3" t="s">
        <v>246</v>
      </c>
      <c r="AN29" s="7">
        <v>13327</v>
      </c>
      <c r="AO29" s="3" t="s">
        <v>248</v>
      </c>
      <c r="AP29" s="7">
        <v>13327</v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10">
        <v>0</v>
      </c>
      <c r="BB29" s="4"/>
      <c r="BC29" s="4"/>
      <c r="BD29" s="4"/>
      <c r="BE29" s="4"/>
      <c r="BF29" s="4"/>
      <c r="BG29" s="4"/>
      <c r="BH29" s="4"/>
    </row>
    <row r="30" spans="1:60" ht="38.25" x14ac:dyDescent="0.25">
      <c r="A30" s="15">
        <v>12</v>
      </c>
      <c r="B30" s="3" t="s">
        <v>206</v>
      </c>
      <c r="C30" s="3" t="s">
        <v>200</v>
      </c>
      <c r="D30" s="6" t="s">
        <v>147</v>
      </c>
      <c r="E30" s="3" t="s">
        <v>126</v>
      </c>
      <c r="F30" s="54" t="s">
        <v>201</v>
      </c>
      <c r="G30" s="3" t="s">
        <v>202</v>
      </c>
      <c r="H30" s="6" t="s">
        <v>208</v>
      </c>
      <c r="I30" s="22" t="s">
        <v>209</v>
      </c>
      <c r="J30" s="3" t="s">
        <v>210</v>
      </c>
      <c r="K30" s="8">
        <v>44784</v>
      </c>
      <c r="L30" s="31">
        <v>2058478.96</v>
      </c>
      <c r="M30" s="7">
        <v>13350</v>
      </c>
      <c r="N30" s="8">
        <v>44784</v>
      </c>
      <c r="O30" s="8">
        <v>45027</v>
      </c>
      <c r="P30" s="3">
        <v>1</v>
      </c>
      <c r="Q30" s="3"/>
      <c r="R30" s="3"/>
      <c r="S30" s="3"/>
      <c r="T30" s="3" t="s">
        <v>127</v>
      </c>
      <c r="U30" s="3" t="s">
        <v>136</v>
      </c>
      <c r="V30" s="3" t="s">
        <v>283</v>
      </c>
      <c r="W30" s="8">
        <v>44784</v>
      </c>
      <c r="X30" s="7">
        <v>13350</v>
      </c>
      <c r="Y30" s="3"/>
      <c r="Z30" s="8">
        <v>45149</v>
      </c>
      <c r="AA30" s="8">
        <v>45393</v>
      </c>
      <c r="AB30" s="9">
        <v>0</v>
      </c>
      <c r="AC30" s="9">
        <v>0</v>
      </c>
      <c r="AD30" s="32"/>
      <c r="AE30" s="32"/>
      <c r="AF30" s="3"/>
      <c r="AG30" s="9">
        <v>0</v>
      </c>
      <c r="AH30" s="32"/>
      <c r="AI30" s="30">
        <f t="shared" si="0"/>
        <v>2058478.96</v>
      </c>
      <c r="AJ30" s="32">
        <v>237310</v>
      </c>
      <c r="AK30" s="32">
        <v>287109.5</v>
      </c>
      <c r="AL30" s="30">
        <f t="shared" si="1"/>
        <v>524419.5</v>
      </c>
      <c r="AM30" s="3" t="s">
        <v>207</v>
      </c>
      <c r="AN30" s="7">
        <v>13350</v>
      </c>
      <c r="AO30" s="3"/>
      <c r="AP30" s="7">
        <v>13350</v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10">
        <v>0</v>
      </c>
      <c r="BB30" s="4"/>
      <c r="BC30" s="4"/>
      <c r="BD30" s="4"/>
      <c r="BE30" s="4"/>
      <c r="BF30" s="4"/>
      <c r="BG30" s="4"/>
      <c r="BH30" s="4"/>
    </row>
    <row r="31" spans="1:60" ht="38.25" x14ac:dyDescent="0.25">
      <c r="A31" s="4">
        <v>13</v>
      </c>
      <c r="B31" s="3" t="s">
        <v>206</v>
      </c>
      <c r="C31" s="3" t="s">
        <v>200</v>
      </c>
      <c r="D31" s="6" t="s">
        <v>147</v>
      </c>
      <c r="E31" s="3" t="s">
        <v>126</v>
      </c>
      <c r="F31" s="54" t="s">
        <v>201</v>
      </c>
      <c r="G31" s="3" t="s">
        <v>221</v>
      </c>
      <c r="H31" s="6" t="s">
        <v>222</v>
      </c>
      <c r="I31" s="22" t="s">
        <v>223</v>
      </c>
      <c r="J31" s="3" t="s">
        <v>224</v>
      </c>
      <c r="K31" s="8">
        <v>44815</v>
      </c>
      <c r="L31" s="31">
        <v>135000</v>
      </c>
      <c r="M31" s="7">
        <v>13350</v>
      </c>
      <c r="N31" s="8">
        <v>44815</v>
      </c>
      <c r="O31" s="8">
        <v>45057</v>
      </c>
      <c r="P31" s="3">
        <v>1</v>
      </c>
      <c r="Q31" s="3"/>
      <c r="R31" s="3"/>
      <c r="S31" s="3"/>
      <c r="T31" s="3" t="s">
        <v>127</v>
      </c>
      <c r="U31" s="3" t="s">
        <v>136</v>
      </c>
      <c r="V31" s="3" t="s">
        <v>283</v>
      </c>
      <c r="W31" s="8">
        <v>44815</v>
      </c>
      <c r="X31" s="7">
        <v>13350</v>
      </c>
      <c r="Y31" s="3"/>
      <c r="Z31" s="8">
        <v>45180</v>
      </c>
      <c r="AA31" s="8">
        <v>45423</v>
      </c>
      <c r="AB31" s="9">
        <v>0</v>
      </c>
      <c r="AC31" s="9">
        <v>0</v>
      </c>
      <c r="AD31" s="32"/>
      <c r="AE31" s="32"/>
      <c r="AF31" s="3"/>
      <c r="AG31" s="9">
        <v>0</v>
      </c>
      <c r="AH31" s="32"/>
      <c r="AI31" s="30">
        <f t="shared" si="0"/>
        <v>135000</v>
      </c>
      <c r="AJ31" s="32">
        <v>16875</v>
      </c>
      <c r="AK31" s="32">
        <v>16875</v>
      </c>
      <c r="AL31" s="30">
        <f t="shared" si="1"/>
        <v>33750</v>
      </c>
      <c r="AM31" s="3" t="s">
        <v>207</v>
      </c>
      <c r="AN31" s="7">
        <v>13350</v>
      </c>
      <c r="AO31" s="3"/>
      <c r="AP31" s="7">
        <v>13350</v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10">
        <v>0</v>
      </c>
      <c r="BB31" s="4"/>
      <c r="BC31" s="4"/>
      <c r="BD31" s="4"/>
      <c r="BE31" s="4"/>
      <c r="BF31" s="4"/>
      <c r="BG31" s="4"/>
      <c r="BH31" s="4"/>
    </row>
    <row r="32" spans="1:60" ht="38.25" x14ac:dyDescent="0.25">
      <c r="A32" s="4">
        <v>14</v>
      </c>
      <c r="B32" s="3" t="s">
        <v>227</v>
      </c>
      <c r="C32" s="3" t="s">
        <v>200</v>
      </c>
      <c r="D32" s="6" t="s">
        <v>147</v>
      </c>
      <c r="E32" s="3" t="s">
        <v>126</v>
      </c>
      <c r="F32" s="54" t="s">
        <v>201</v>
      </c>
      <c r="G32" s="3" t="s">
        <v>221</v>
      </c>
      <c r="H32" s="6" t="s">
        <v>228</v>
      </c>
      <c r="I32" s="22" t="s">
        <v>229</v>
      </c>
      <c r="J32" s="3" t="s">
        <v>230</v>
      </c>
      <c r="K32" s="8">
        <v>44815</v>
      </c>
      <c r="L32" s="31">
        <v>717992</v>
      </c>
      <c r="M32" s="7">
        <v>13350</v>
      </c>
      <c r="N32" s="8">
        <v>44815</v>
      </c>
      <c r="O32" s="8">
        <v>45057</v>
      </c>
      <c r="P32" s="3">
        <v>1</v>
      </c>
      <c r="Q32" s="3"/>
      <c r="R32" s="3"/>
      <c r="S32" s="3"/>
      <c r="T32" s="3" t="s">
        <v>127</v>
      </c>
      <c r="U32" s="3" t="s">
        <v>136</v>
      </c>
      <c r="V32" s="3" t="s">
        <v>283</v>
      </c>
      <c r="W32" s="8">
        <v>44815</v>
      </c>
      <c r="X32" s="7">
        <v>13350</v>
      </c>
      <c r="Y32" s="3"/>
      <c r="Z32" s="8">
        <v>45180</v>
      </c>
      <c r="AA32" s="8">
        <v>45423</v>
      </c>
      <c r="AB32" s="9">
        <v>0</v>
      </c>
      <c r="AC32" s="9">
        <v>0</v>
      </c>
      <c r="AD32" s="32"/>
      <c r="AE32" s="32"/>
      <c r="AF32" s="3"/>
      <c r="AG32" s="9">
        <v>0</v>
      </c>
      <c r="AH32" s="32"/>
      <c r="AI32" s="30">
        <f t="shared" si="0"/>
        <v>717992</v>
      </c>
      <c r="AJ32" s="32">
        <v>89749</v>
      </c>
      <c r="AK32" s="32">
        <v>89749</v>
      </c>
      <c r="AL32" s="30">
        <f t="shared" si="1"/>
        <v>179498</v>
      </c>
      <c r="AM32" s="3" t="s">
        <v>207</v>
      </c>
      <c r="AN32" s="7">
        <v>13350</v>
      </c>
      <c r="AO32" s="3"/>
      <c r="AP32" s="7">
        <v>13350</v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10">
        <v>0</v>
      </c>
      <c r="BB32" s="4"/>
      <c r="BC32" s="4"/>
      <c r="BD32" s="4"/>
      <c r="BE32" s="4"/>
      <c r="BF32" s="4"/>
      <c r="BG32" s="4"/>
      <c r="BH32" s="4"/>
    </row>
    <row r="33" spans="1:60" ht="25.5" x14ac:dyDescent="0.25">
      <c r="A33" s="4">
        <v>15</v>
      </c>
      <c r="B33" s="3"/>
      <c r="C33" s="3"/>
      <c r="D33" s="6"/>
      <c r="E33" s="3"/>
      <c r="F33" s="54"/>
      <c r="G33" s="3" t="s">
        <v>202</v>
      </c>
      <c r="H33" s="6" t="s">
        <v>214</v>
      </c>
      <c r="I33" s="22" t="s">
        <v>215</v>
      </c>
      <c r="J33" s="3" t="s">
        <v>216</v>
      </c>
      <c r="K33" s="8">
        <v>44784</v>
      </c>
      <c r="L33" s="31">
        <v>135200</v>
      </c>
      <c r="M33" s="7">
        <v>13350</v>
      </c>
      <c r="N33" s="8">
        <v>44784</v>
      </c>
      <c r="O33" s="8">
        <v>45027</v>
      </c>
      <c r="P33" s="3">
        <v>1</v>
      </c>
      <c r="Q33" s="3"/>
      <c r="R33" s="3"/>
      <c r="S33" s="3"/>
      <c r="T33" s="3" t="s">
        <v>127</v>
      </c>
      <c r="U33" s="3" t="s">
        <v>136</v>
      </c>
      <c r="V33" s="3" t="s">
        <v>283</v>
      </c>
      <c r="W33" s="8">
        <v>44784</v>
      </c>
      <c r="X33" s="7">
        <v>13350</v>
      </c>
      <c r="Y33" s="3"/>
      <c r="Z33" s="8">
        <v>45149</v>
      </c>
      <c r="AA33" s="8">
        <v>45393</v>
      </c>
      <c r="AB33" s="9">
        <v>0</v>
      </c>
      <c r="AC33" s="9">
        <v>0</v>
      </c>
      <c r="AD33" s="32"/>
      <c r="AE33" s="32"/>
      <c r="AF33" s="3"/>
      <c r="AG33" s="9">
        <v>0</v>
      </c>
      <c r="AH33" s="32"/>
      <c r="AI33" s="30">
        <f t="shared" si="0"/>
        <v>135200</v>
      </c>
      <c r="AJ33" s="32">
        <v>16900</v>
      </c>
      <c r="AK33" s="32">
        <v>16900</v>
      </c>
      <c r="AL33" s="30">
        <f t="shared" si="1"/>
        <v>33800</v>
      </c>
      <c r="AM33" s="3" t="s">
        <v>207</v>
      </c>
      <c r="AN33" s="7">
        <v>13350</v>
      </c>
      <c r="AO33" s="3"/>
      <c r="AP33" s="7">
        <v>13350</v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10">
        <v>0</v>
      </c>
      <c r="BB33" s="4"/>
      <c r="BC33" s="4"/>
      <c r="BD33" s="4"/>
      <c r="BE33" s="4"/>
      <c r="BF33" s="4"/>
      <c r="BG33" s="4"/>
      <c r="BH33" s="4"/>
    </row>
    <row r="34" spans="1:60" ht="38.25" x14ac:dyDescent="0.25">
      <c r="A34" s="4">
        <v>16</v>
      </c>
      <c r="B34" s="3" t="s">
        <v>206</v>
      </c>
      <c r="C34" s="3" t="s">
        <v>200</v>
      </c>
      <c r="D34" s="6" t="s">
        <v>147</v>
      </c>
      <c r="E34" s="3" t="s">
        <v>126</v>
      </c>
      <c r="F34" s="54" t="s">
        <v>201</v>
      </c>
      <c r="G34" s="3" t="s">
        <v>202</v>
      </c>
      <c r="H34" s="6" t="s">
        <v>217</v>
      </c>
      <c r="I34" s="22" t="s">
        <v>218</v>
      </c>
      <c r="J34" s="3" t="s">
        <v>219</v>
      </c>
      <c r="K34" s="8">
        <v>44784</v>
      </c>
      <c r="L34" s="31">
        <v>253984</v>
      </c>
      <c r="M34" s="7">
        <v>13350</v>
      </c>
      <c r="N34" s="8">
        <v>44784</v>
      </c>
      <c r="O34" s="8">
        <v>45027</v>
      </c>
      <c r="P34" s="3">
        <v>1</v>
      </c>
      <c r="Q34" s="3"/>
      <c r="R34" s="3"/>
      <c r="S34" s="3"/>
      <c r="T34" s="3" t="s">
        <v>127</v>
      </c>
      <c r="U34" s="3" t="s">
        <v>136</v>
      </c>
      <c r="V34" s="3" t="s">
        <v>283</v>
      </c>
      <c r="W34" s="8">
        <v>44784</v>
      </c>
      <c r="X34" s="7">
        <v>13350</v>
      </c>
      <c r="Y34" s="3"/>
      <c r="Z34" s="8">
        <v>45149</v>
      </c>
      <c r="AA34" s="8">
        <v>45393</v>
      </c>
      <c r="AB34" s="9">
        <v>0</v>
      </c>
      <c r="AC34" s="9">
        <v>0</v>
      </c>
      <c r="AD34" s="32"/>
      <c r="AE34" s="32"/>
      <c r="AF34" s="3"/>
      <c r="AG34" s="9">
        <v>0</v>
      </c>
      <c r="AH34" s="32"/>
      <c r="AI34" s="30">
        <f t="shared" si="0"/>
        <v>253984</v>
      </c>
      <c r="AJ34" s="32">
        <v>31748</v>
      </c>
      <c r="AK34" s="32">
        <v>31748</v>
      </c>
      <c r="AL34" s="30">
        <f t="shared" si="1"/>
        <v>63496</v>
      </c>
      <c r="AM34" s="3" t="s">
        <v>207</v>
      </c>
      <c r="AN34" s="7">
        <v>13350</v>
      </c>
      <c r="AO34" s="3"/>
      <c r="AP34" s="7">
        <v>13350</v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10">
        <v>0</v>
      </c>
      <c r="BB34" s="4"/>
      <c r="BC34" s="4"/>
      <c r="BD34" s="4"/>
      <c r="BE34" s="4"/>
      <c r="BF34" s="4"/>
      <c r="BG34" s="4"/>
      <c r="BH34" s="4"/>
    </row>
    <row r="35" spans="1:60" ht="38.25" x14ac:dyDescent="0.25">
      <c r="A35" s="15">
        <v>17</v>
      </c>
      <c r="B35" s="3" t="s">
        <v>206</v>
      </c>
      <c r="C35" s="3" t="s">
        <v>200</v>
      </c>
      <c r="D35" s="6" t="s">
        <v>147</v>
      </c>
      <c r="E35" s="3" t="s">
        <v>126</v>
      </c>
      <c r="F35" s="54" t="s">
        <v>201</v>
      </c>
      <c r="G35" s="3" t="s">
        <v>202</v>
      </c>
      <c r="H35" s="6" t="s">
        <v>211</v>
      </c>
      <c r="I35" s="22" t="s">
        <v>212</v>
      </c>
      <c r="J35" s="3" t="s">
        <v>213</v>
      </c>
      <c r="K35" s="8">
        <v>44784</v>
      </c>
      <c r="L35" s="31">
        <v>168000</v>
      </c>
      <c r="M35" s="7">
        <v>13350</v>
      </c>
      <c r="N35" s="8">
        <v>44784</v>
      </c>
      <c r="O35" s="8">
        <v>45027</v>
      </c>
      <c r="P35" s="3">
        <v>1</v>
      </c>
      <c r="Q35" s="3"/>
      <c r="R35" s="3"/>
      <c r="S35" s="3"/>
      <c r="T35" s="3" t="s">
        <v>127</v>
      </c>
      <c r="U35" s="3" t="s">
        <v>136</v>
      </c>
      <c r="V35" s="3" t="s">
        <v>283</v>
      </c>
      <c r="W35" s="8">
        <v>44784</v>
      </c>
      <c r="X35" s="7">
        <v>13350</v>
      </c>
      <c r="Y35" s="3"/>
      <c r="Z35" s="8">
        <v>45149</v>
      </c>
      <c r="AA35" s="8">
        <v>45393</v>
      </c>
      <c r="AB35" s="9">
        <v>0</v>
      </c>
      <c r="AC35" s="9">
        <v>0</v>
      </c>
      <c r="AD35" s="32"/>
      <c r="AE35" s="32"/>
      <c r="AF35" s="3"/>
      <c r="AG35" s="9">
        <v>0</v>
      </c>
      <c r="AH35" s="32"/>
      <c r="AI35" s="30">
        <f t="shared" si="0"/>
        <v>168000</v>
      </c>
      <c r="AJ35" s="32">
        <v>21000</v>
      </c>
      <c r="AK35" s="32">
        <v>21000</v>
      </c>
      <c r="AL35" s="30">
        <f t="shared" si="1"/>
        <v>42000</v>
      </c>
      <c r="AM35" s="3" t="s">
        <v>207</v>
      </c>
      <c r="AN35" s="7">
        <v>13350</v>
      </c>
      <c r="AO35" s="3"/>
      <c r="AP35" s="7">
        <v>13350</v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10">
        <v>0</v>
      </c>
      <c r="BB35" s="4"/>
      <c r="BC35" s="4"/>
      <c r="BD35" s="4"/>
      <c r="BE35" s="4"/>
      <c r="BF35" s="4"/>
      <c r="BG35" s="4"/>
      <c r="BH35" s="4"/>
    </row>
    <row r="36" spans="1:60" ht="38.25" x14ac:dyDescent="0.25">
      <c r="A36" s="4">
        <v>18</v>
      </c>
      <c r="B36" s="3" t="s">
        <v>206</v>
      </c>
      <c r="C36" s="3" t="s">
        <v>200</v>
      </c>
      <c r="D36" s="6" t="s">
        <v>147</v>
      </c>
      <c r="E36" s="3" t="s">
        <v>126</v>
      </c>
      <c r="F36" s="54" t="s">
        <v>201</v>
      </c>
      <c r="G36" s="3" t="s">
        <v>202</v>
      </c>
      <c r="H36" s="6" t="s">
        <v>203</v>
      </c>
      <c r="I36" s="22" t="s">
        <v>204</v>
      </c>
      <c r="J36" s="3" t="s">
        <v>205</v>
      </c>
      <c r="K36" s="8">
        <v>44784</v>
      </c>
      <c r="L36" s="31">
        <v>100000</v>
      </c>
      <c r="M36" s="7">
        <v>13350</v>
      </c>
      <c r="N36" s="8">
        <v>44784</v>
      </c>
      <c r="O36" s="8">
        <v>45027</v>
      </c>
      <c r="P36" s="3">
        <v>1</v>
      </c>
      <c r="Q36" s="3"/>
      <c r="R36" s="3"/>
      <c r="S36" s="3"/>
      <c r="T36" s="3" t="s">
        <v>127</v>
      </c>
      <c r="U36" s="3" t="s">
        <v>136</v>
      </c>
      <c r="V36" s="3" t="s">
        <v>283</v>
      </c>
      <c r="W36" s="8">
        <v>44784</v>
      </c>
      <c r="X36" s="7">
        <v>13350</v>
      </c>
      <c r="Y36" s="3"/>
      <c r="Z36" s="8">
        <v>45149</v>
      </c>
      <c r="AA36" s="8">
        <v>45393</v>
      </c>
      <c r="AB36" s="9">
        <v>0</v>
      </c>
      <c r="AC36" s="9">
        <v>0</v>
      </c>
      <c r="AD36" s="32"/>
      <c r="AE36" s="32"/>
      <c r="AF36" s="3"/>
      <c r="AG36" s="9">
        <v>0</v>
      </c>
      <c r="AH36" s="32"/>
      <c r="AI36" s="30">
        <f t="shared" si="0"/>
        <v>100000</v>
      </c>
      <c r="AJ36" s="32">
        <v>12500</v>
      </c>
      <c r="AK36" s="32">
        <v>12500</v>
      </c>
      <c r="AL36" s="30">
        <f t="shared" si="1"/>
        <v>25000</v>
      </c>
      <c r="AM36" s="3" t="s">
        <v>207</v>
      </c>
      <c r="AN36" s="7">
        <v>13350</v>
      </c>
      <c r="AO36" s="3"/>
      <c r="AP36" s="7">
        <v>13350</v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10">
        <v>0</v>
      </c>
      <c r="BB36" s="4"/>
      <c r="BC36" s="4"/>
      <c r="BD36" s="4"/>
      <c r="BE36" s="4"/>
      <c r="BF36" s="4"/>
      <c r="BG36" s="4"/>
      <c r="BH36" s="4"/>
    </row>
    <row r="37" spans="1:60" ht="38.25" x14ac:dyDescent="0.25">
      <c r="A37" s="4">
        <v>19</v>
      </c>
      <c r="B37" s="3" t="s">
        <v>206</v>
      </c>
      <c r="C37" s="3" t="s">
        <v>200</v>
      </c>
      <c r="D37" s="6" t="s">
        <v>147</v>
      </c>
      <c r="E37" s="3" t="s">
        <v>126</v>
      </c>
      <c r="F37" s="54" t="s">
        <v>201</v>
      </c>
      <c r="G37" s="3" t="s">
        <v>221</v>
      </c>
      <c r="H37" s="6" t="s">
        <v>220</v>
      </c>
      <c r="I37" s="22" t="s">
        <v>225</v>
      </c>
      <c r="J37" s="3" t="s">
        <v>226</v>
      </c>
      <c r="K37" s="8">
        <v>44815</v>
      </c>
      <c r="L37" s="31">
        <v>477300</v>
      </c>
      <c r="M37" s="7">
        <v>13350</v>
      </c>
      <c r="N37" s="8">
        <v>44815</v>
      </c>
      <c r="O37" s="8">
        <v>45057</v>
      </c>
      <c r="P37" s="3">
        <v>1</v>
      </c>
      <c r="Q37" s="3"/>
      <c r="R37" s="3"/>
      <c r="S37" s="3"/>
      <c r="T37" s="3" t="s">
        <v>127</v>
      </c>
      <c r="U37" s="3" t="s">
        <v>136</v>
      </c>
      <c r="V37" s="3" t="s">
        <v>283</v>
      </c>
      <c r="W37" s="8">
        <v>44815</v>
      </c>
      <c r="X37" s="7">
        <v>13350</v>
      </c>
      <c r="Y37" s="3"/>
      <c r="Z37" s="8">
        <v>45180</v>
      </c>
      <c r="AA37" s="8">
        <v>45423</v>
      </c>
      <c r="AB37" s="9">
        <v>0</v>
      </c>
      <c r="AC37" s="9">
        <v>0</v>
      </c>
      <c r="AD37" s="32"/>
      <c r="AE37" s="32"/>
      <c r="AF37" s="3"/>
      <c r="AG37" s="9">
        <v>0</v>
      </c>
      <c r="AH37" s="32"/>
      <c r="AI37" s="30">
        <f t="shared" si="0"/>
        <v>477300</v>
      </c>
      <c r="AJ37" s="32">
        <v>59362.5</v>
      </c>
      <c r="AK37" s="32">
        <v>59362.5</v>
      </c>
      <c r="AL37" s="30">
        <f t="shared" si="1"/>
        <v>118725</v>
      </c>
      <c r="AM37" s="3" t="s">
        <v>207</v>
      </c>
      <c r="AN37" s="7">
        <v>13350</v>
      </c>
      <c r="AO37" s="3"/>
      <c r="AP37" s="7">
        <v>13350</v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10">
        <v>0</v>
      </c>
      <c r="BB37" s="4"/>
      <c r="BC37" s="4"/>
      <c r="BD37" s="4"/>
      <c r="BE37" s="4"/>
      <c r="BF37" s="4"/>
      <c r="BG37" s="4"/>
      <c r="BH37" s="4"/>
    </row>
    <row r="38" spans="1:60" ht="38.25" x14ac:dyDescent="0.25">
      <c r="A38" s="4">
        <v>20</v>
      </c>
      <c r="B38" s="3" t="s">
        <v>238</v>
      </c>
      <c r="C38" s="3" t="s">
        <v>239</v>
      </c>
      <c r="D38" s="6" t="s">
        <v>147</v>
      </c>
      <c r="E38" s="3" t="s">
        <v>126</v>
      </c>
      <c r="F38" s="54" t="s">
        <v>240</v>
      </c>
      <c r="G38" s="3" t="s">
        <v>241</v>
      </c>
      <c r="H38" s="6" t="s">
        <v>242</v>
      </c>
      <c r="I38" s="22" t="s">
        <v>243</v>
      </c>
      <c r="J38" s="3" t="s">
        <v>244</v>
      </c>
      <c r="K38" s="8">
        <v>44852</v>
      </c>
      <c r="L38" s="31">
        <v>273240</v>
      </c>
      <c r="M38" s="7">
        <v>13394</v>
      </c>
      <c r="N38" s="8">
        <v>44852</v>
      </c>
      <c r="O38" s="8">
        <v>45217</v>
      </c>
      <c r="P38" s="3">
        <v>1</v>
      </c>
      <c r="Q38" s="3"/>
      <c r="R38" s="3"/>
      <c r="S38" s="3"/>
      <c r="T38" s="3" t="s">
        <v>245</v>
      </c>
      <c r="U38" s="3" t="s">
        <v>136</v>
      </c>
      <c r="V38" s="3" t="s">
        <v>283</v>
      </c>
      <c r="W38" s="8">
        <v>44854</v>
      </c>
      <c r="X38" s="7">
        <v>13394</v>
      </c>
      <c r="Y38" s="3"/>
      <c r="Z38" s="8">
        <v>45217</v>
      </c>
      <c r="AA38" s="8">
        <v>45583</v>
      </c>
      <c r="AB38" s="9">
        <v>0</v>
      </c>
      <c r="AC38" s="9">
        <v>0</v>
      </c>
      <c r="AD38" s="32"/>
      <c r="AE38" s="32"/>
      <c r="AF38" s="3"/>
      <c r="AG38" s="9">
        <v>0</v>
      </c>
      <c r="AH38" s="32"/>
      <c r="AI38" s="30">
        <f t="shared" si="0"/>
        <v>273240</v>
      </c>
      <c r="AJ38" s="32">
        <v>22770</v>
      </c>
      <c r="AK38" s="32">
        <v>31600</v>
      </c>
      <c r="AL38" s="30">
        <f t="shared" si="1"/>
        <v>54370</v>
      </c>
      <c r="AM38" s="3" t="s">
        <v>247</v>
      </c>
      <c r="AN38" s="7">
        <v>13394</v>
      </c>
      <c r="AO38" s="3" t="s">
        <v>144</v>
      </c>
      <c r="AP38" s="7">
        <v>13394</v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10">
        <v>0</v>
      </c>
      <c r="BB38" s="4"/>
      <c r="BC38" s="4"/>
      <c r="BD38" s="4"/>
      <c r="BE38" s="4"/>
      <c r="BF38" s="4"/>
      <c r="BG38" s="4"/>
      <c r="BH38" s="4"/>
    </row>
    <row r="39" spans="1:60" ht="38.25" x14ac:dyDescent="0.25">
      <c r="A39" s="15">
        <v>21</v>
      </c>
      <c r="B39" s="3" t="s">
        <v>286</v>
      </c>
      <c r="C39" s="3" t="s">
        <v>285</v>
      </c>
      <c r="D39" s="6" t="s">
        <v>147</v>
      </c>
      <c r="E39" s="3" t="s">
        <v>126</v>
      </c>
      <c r="F39" s="54" t="s">
        <v>263</v>
      </c>
      <c r="G39" s="3" t="s">
        <v>288</v>
      </c>
      <c r="H39" s="6" t="s">
        <v>287</v>
      </c>
      <c r="I39" s="22" t="s">
        <v>264</v>
      </c>
      <c r="J39" s="3" t="s">
        <v>265</v>
      </c>
      <c r="K39" s="8">
        <v>45119</v>
      </c>
      <c r="L39" s="31">
        <v>95748</v>
      </c>
      <c r="M39" s="7">
        <v>13610</v>
      </c>
      <c r="N39" s="8">
        <v>45089</v>
      </c>
      <c r="O39" s="8">
        <v>45455</v>
      </c>
      <c r="P39" s="3">
        <v>1</v>
      </c>
      <c r="Q39" s="3"/>
      <c r="R39" s="3"/>
      <c r="S39" s="3"/>
      <c r="T39" s="3" t="s">
        <v>127</v>
      </c>
      <c r="U39" s="3" t="s">
        <v>136</v>
      </c>
      <c r="V39" s="3" t="s">
        <v>175</v>
      </c>
      <c r="W39" s="8">
        <v>44974</v>
      </c>
      <c r="X39" s="7">
        <v>13610</v>
      </c>
      <c r="Y39" s="3"/>
      <c r="Z39" s="8">
        <v>45089</v>
      </c>
      <c r="AA39" s="3" t="s">
        <v>289</v>
      </c>
      <c r="AB39" s="9">
        <v>0</v>
      </c>
      <c r="AC39" s="9">
        <v>0</v>
      </c>
      <c r="AD39" s="32"/>
      <c r="AE39" s="32"/>
      <c r="AF39" s="3"/>
      <c r="AG39" s="9">
        <v>0</v>
      </c>
      <c r="AH39" s="32"/>
      <c r="AI39" s="30">
        <f t="shared" si="0"/>
        <v>95748</v>
      </c>
      <c r="AJ39" s="32"/>
      <c r="AK39" s="32">
        <v>6782.15</v>
      </c>
      <c r="AL39" s="30">
        <f t="shared" si="1"/>
        <v>6782.15</v>
      </c>
      <c r="AM39" s="3" t="s">
        <v>290</v>
      </c>
      <c r="AN39" s="7">
        <v>13610</v>
      </c>
      <c r="AO39" s="3"/>
      <c r="AP39" s="7">
        <v>13610</v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10">
        <v>0</v>
      </c>
      <c r="BB39" s="4"/>
      <c r="BC39" s="4"/>
      <c r="BD39" s="4"/>
      <c r="BE39" s="4"/>
      <c r="BF39" s="4"/>
      <c r="BG39" s="4"/>
      <c r="BH39" s="4"/>
    </row>
    <row r="40" spans="1:60" ht="63.75" x14ac:dyDescent="0.25">
      <c r="A40" s="4">
        <v>22</v>
      </c>
      <c r="B40" s="3" t="s">
        <v>155</v>
      </c>
      <c r="C40" s="3" t="s">
        <v>156</v>
      </c>
      <c r="D40" s="6" t="s">
        <v>125</v>
      </c>
      <c r="E40" s="3" t="s">
        <v>126</v>
      </c>
      <c r="F40" s="54" t="s">
        <v>157</v>
      </c>
      <c r="G40" s="3" t="s">
        <v>158</v>
      </c>
      <c r="H40" s="6" t="s">
        <v>159</v>
      </c>
      <c r="I40" s="22" t="s">
        <v>160</v>
      </c>
      <c r="J40" s="3" t="s">
        <v>161</v>
      </c>
      <c r="K40" s="8">
        <v>45121</v>
      </c>
      <c r="L40" s="32">
        <v>439061.28</v>
      </c>
      <c r="M40" s="7">
        <v>13577</v>
      </c>
      <c r="N40" s="8">
        <v>45128</v>
      </c>
      <c r="O40" s="8">
        <v>45494</v>
      </c>
      <c r="P40" s="3">
        <v>1</v>
      </c>
      <c r="Q40" s="3"/>
      <c r="R40" s="3"/>
      <c r="S40" s="3"/>
      <c r="T40" s="3" t="s">
        <v>128</v>
      </c>
      <c r="U40" s="3" t="s">
        <v>136</v>
      </c>
      <c r="V40" s="3" t="s">
        <v>175</v>
      </c>
      <c r="W40" s="8">
        <v>45121</v>
      </c>
      <c r="X40" s="7">
        <v>13577</v>
      </c>
      <c r="Y40" s="3"/>
      <c r="Z40" s="8">
        <v>45128</v>
      </c>
      <c r="AA40" s="8">
        <v>45494</v>
      </c>
      <c r="AB40" s="9">
        <v>0</v>
      </c>
      <c r="AC40" s="9">
        <v>0</v>
      </c>
      <c r="AD40" s="32"/>
      <c r="AE40" s="32"/>
      <c r="AF40" s="3"/>
      <c r="AG40" s="9">
        <v>0</v>
      </c>
      <c r="AH40" s="32"/>
      <c r="AI40" s="30">
        <f t="shared" si="0"/>
        <v>439061.28</v>
      </c>
      <c r="AJ40" s="32"/>
      <c r="AK40" s="32">
        <v>36588.44</v>
      </c>
      <c r="AL40" s="30">
        <f t="shared" si="1"/>
        <v>36588.44</v>
      </c>
      <c r="AM40" s="3" t="s">
        <v>162</v>
      </c>
      <c r="AN40" s="7">
        <v>13577</v>
      </c>
      <c r="AO40" s="3"/>
      <c r="AP40" s="7">
        <v>13577</v>
      </c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10">
        <v>0</v>
      </c>
      <c r="BB40" s="4"/>
      <c r="BC40" s="4"/>
      <c r="BD40" s="4"/>
      <c r="BE40" s="4"/>
      <c r="BF40" s="4"/>
      <c r="BG40" s="4"/>
      <c r="BH40" s="4"/>
    </row>
    <row r="41" spans="1:60" ht="51" x14ac:dyDescent="0.25">
      <c r="A41" s="4">
        <v>23</v>
      </c>
      <c r="B41" s="3" t="s">
        <v>166</v>
      </c>
      <c r="C41" s="3" t="s">
        <v>167</v>
      </c>
      <c r="D41" s="6" t="s">
        <v>125</v>
      </c>
      <c r="E41" s="3" t="s">
        <v>126</v>
      </c>
      <c r="F41" s="54" t="s">
        <v>168</v>
      </c>
      <c r="G41" s="3" t="s">
        <v>169</v>
      </c>
      <c r="H41" s="6" t="s">
        <v>170</v>
      </c>
      <c r="I41" s="22" t="s">
        <v>171</v>
      </c>
      <c r="J41" s="3" t="s">
        <v>172</v>
      </c>
      <c r="K41" s="8">
        <v>45239</v>
      </c>
      <c r="L41" s="32">
        <v>5901536.1600000001</v>
      </c>
      <c r="M41" s="7">
        <v>13655</v>
      </c>
      <c r="N41" s="8">
        <v>45239</v>
      </c>
      <c r="O41" s="8">
        <v>45605</v>
      </c>
      <c r="P41" s="3">
        <v>1</v>
      </c>
      <c r="Q41" s="3"/>
      <c r="R41" s="3"/>
      <c r="S41" s="3"/>
      <c r="T41" s="3" t="s">
        <v>127</v>
      </c>
      <c r="U41" s="3" t="s">
        <v>136</v>
      </c>
      <c r="V41" s="3" t="s">
        <v>175</v>
      </c>
      <c r="W41" s="8">
        <v>45239</v>
      </c>
      <c r="X41" s="7">
        <v>13655</v>
      </c>
      <c r="Y41" s="3"/>
      <c r="Z41" s="8">
        <v>45239</v>
      </c>
      <c r="AA41" s="8">
        <v>45605</v>
      </c>
      <c r="AB41" s="9">
        <v>0</v>
      </c>
      <c r="AC41" s="9">
        <v>0</v>
      </c>
      <c r="AD41" s="32"/>
      <c r="AE41" s="32"/>
      <c r="AF41" s="3"/>
      <c r="AG41" s="9">
        <v>0</v>
      </c>
      <c r="AH41" s="32"/>
      <c r="AI41" s="30">
        <f t="shared" si="0"/>
        <v>5901536.1600000001</v>
      </c>
      <c r="AJ41" s="32"/>
      <c r="AK41" s="32">
        <v>491794.68</v>
      </c>
      <c r="AL41" s="30">
        <f t="shared" si="1"/>
        <v>491794.68</v>
      </c>
      <c r="AM41" s="3" t="s">
        <v>173</v>
      </c>
      <c r="AN41" s="7">
        <v>13655</v>
      </c>
      <c r="AO41" s="3" t="s">
        <v>174</v>
      </c>
      <c r="AP41" s="7">
        <v>13655</v>
      </c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10">
        <v>0</v>
      </c>
      <c r="BB41" s="4"/>
      <c r="BC41" s="4"/>
      <c r="BD41" s="4"/>
      <c r="BE41" s="4"/>
      <c r="BF41" s="4"/>
      <c r="BG41" s="4"/>
      <c r="BH41" s="4"/>
    </row>
    <row r="42" spans="1:60" ht="38.25" x14ac:dyDescent="0.25">
      <c r="A42" s="4">
        <v>24</v>
      </c>
      <c r="B42" s="3" t="s">
        <v>299</v>
      </c>
      <c r="C42" s="3" t="s">
        <v>300</v>
      </c>
      <c r="D42" s="6" t="s">
        <v>125</v>
      </c>
      <c r="E42" s="3" t="s">
        <v>126</v>
      </c>
      <c r="F42" s="54" t="s">
        <v>301</v>
      </c>
      <c r="G42" s="3" t="s">
        <v>302</v>
      </c>
      <c r="H42" s="6" t="s">
        <v>308</v>
      </c>
      <c r="I42" s="22" t="s">
        <v>303</v>
      </c>
      <c r="J42" s="3" t="s">
        <v>304</v>
      </c>
      <c r="K42" s="8">
        <v>44293</v>
      </c>
      <c r="L42" s="31">
        <v>405815.03999999998</v>
      </c>
      <c r="M42" s="7">
        <v>13021</v>
      </c>
      <c r="N42" s="8">
        <v>45023</v>
      </c>
      <c r="O42" s="8">
        <v>45389</v>
      </c>
      <c r="P42" s="3">
        <v>1</v>
      </c>
      <c r="Q42" s="3"/>
      <c r="R42" s="3"/>
      <c r="S42" s="3"/>
      <c r="T42" s="3" t="s">
        <v>128</v>
      </c>
      <c r="U42" s="3" t="s">
        <v>136</v>
      </c>
      <c r="V42" s="3" t="s">
        <v>283</v>
      </c>
      <c r="W42" s="8">
        <v>44293</v>
      </c>
      <c r="X42" s="3" t="s">
        <v>305</v>
      </c>
      <c r="Y42" s="3"/>
      <c r="Z42" s="8">
        <v>45023</v>
      </c>
      <c r="AA42" s="8">
        <v>45389</v>
      </c>
      <c r="AB42" s="9">
        <v>0</v>
      </c>
      <c r="AC42" s="9">
        <v>0</v>
      </c>
      <c r="AD42" s="3"/>
      <c r="AE42" s="3"/>
      <c r="AF42" s="3"/>
      <c r="AG42" s="9">
        <v>0</v>
      </c>
      <c r="AH42" s="3"/>
      <c r="AI42" s="30">
        <f t="shared" si="0"/>
        <v>405815.03999999998</v>
      </c>
      <c r="AJ42" s="32">
        <v>48214.35</v>
      </c>
      <c r="AK42" s="32">
        <f>48214.35+41834.4</f>
        <v>90048.75</v>
      </c>
      <c r="AL42" s="30">
        <f t="shared" si="1"/>
        <v>138263.1</v>
      </c>
      <c r="AM42" s="3" t="s">
        <v>306</v>
      </c>
      <c r="AN42" s="7">
        <v>13021</v>
      </c>
      <c r="AO42" s="3" t="s">
        <v>307</v>
      </c>
      <c r="AP42" s="7">
        <v>13021</v>
      </c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10">
        <v>0</v>
      </c>
      <c r="BB42" s="4"/>
      <c r="BC42" s="4"/>
      <c r="BD42" s="4"/>
      <c r="BE42" s="4"/>
      <c r="BF42" s="4"/>
      <c r="BG42" s="4"/>
      <c r="BH42" s="4"/>
    </row>
    <row r="43" spans="1:60" ht="89.25" x14ac:dyDescent="0.25">
      <c r="A43" s="4">
        <v>25</v>
      </c>
      <c r="B43" s="3" t="s">
        <v>291</v>
      </c>
      <c r="C43" s="3" t="s">
        <v>292</v>
      </c>
      <c r="D43" s="6" t="s">
        <v>147</v>
      </c>
      <c r="E43" s="3" t="s">
        <v>126</v>
      </c>
      <c r="F43" s="54" t="s">
        <v>293</v>
      </c>
      <c r="G43" s="3" t="s">
        <v>294</v>
      </c>
      <c r="H43" s="70" t="s">
        <v>295</v>
      </c>
      <c r="I43" s="22" t="s">
        <v>296</v>
      </c>
      <c r="J43" s="3" t="s">
        <v>297</v>
      </c>
      <c r="K43" s="8">
        <v>44755</v>
      </c>
      <c r="L43" s="32">
        <v>1965431.91</v>
      </c>
      <c r="M43" s="7">
        <v>13308</v>
      </c>
      <c r="N43" s="8">
        <v>45127</v>
      </c>
      <c r="O43" s="8">
        <v>45493</v>
      </c>
      <c r="P43" s="3">
        <v>1</v>
      </c>
      <c r="Q43" s="3"/>
      <c r="R43" s="3"/>
      <c r="S43" s="3"/>
      <c r="T43" s="3" t="s">
        <v>128</v>
      </c>
      <c r="U43" s="3" t="s">
        <v>136</v>
      </c>
      <c r="V43" s="3" t="s">
        <v>283</v>
      </c>
      <c r="W43" s="8">
        <v>44755</v>
      </c>
      <c r="X43" s="7">
        <v>13308</v>
      </c>
      <c r="Y43" s="3"/>
      <c r="Z43" s="8">
        <v>45127</v>
      </c>
      <c r="AA43" s="8">
        <v>45493</v>
      </c>
      <c r="AB43" s="9">
        <v>0</v>
      </c>
      <c r="AC43" s="9">
        <v>0</v>
      </c>
      <c r="AD43" s="3"/>
      <c r="AE43" s="3"/>
      <c r="AF43" s="3"/>
      <c r="AG43" s="9">
        <v>0</v>
      </c>
      <c r="AH43" s="3"/>
      <c r="AI43" s="30">
        <f t="shared" si="0"/>
        <v>1965431.91</v>
      </c>
      <c r="AJ43" s="32">
        <f>336381.26+130317.93+68534.04</f>
        <v>535233.23</v>
      </c>
      <c r="AK43" s="32">
        <f>358258.75+335053.59</f>
        <v>693312.34000000008</v>
      </c>
      <c r="AL43" s="30">
        <f t="shared" si="1"/>
        <v>1228545.57</v>
      </c>
      <c r="AM43" s="3" t="s">
        <v>298</v>
      </c>
      <c r="AN43" s="7">
        <v>13308</v>
      </c>
      <c r="AO43" s="3"/>
      <c r="AP43" s="7">
        <v>13308</v>
      </c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10">
        <v>0</v>
      </c>
      <c r="BB43" s="4"/>
      <c r="BC43" s="4"/>
      <c r="BD43" s="4"/>
      <c r="BE43" s="4"/>
      <c r="BF43" s="4"/>
      <c r="BG43" s="4"/>
      <c r="BH43" s="4"/>
    </row>
    <row r="44" spans="1:60" ht="51" x14ac:dyDescent="0.25">
      <c r="A44" s="5">
        <v>26</v>
      </c>
      <c r="B44" s="3" t="s">
        <v>309</v>
      </c>
      <c r="C44" s="71" t="s">
        <v>313</v>
      </c>
      <c r="D44" s="6" t="s">
        <v>147</v>
      </c>
      <c r="E44" s="3" t="s">
        <v>126</v>
      </c>
      <c r="F44" s="72" t="s">
        <v>311</v>
      </c>
      <c r="G44" s="3" t="s">
        <v>314</v>
      </c>
      <c r="H44" s="70" t="s">
        <v>310</v>
      </c>
      <c r="I44" s="73" t="s">
        <v>315</v>
      </c>
      <c r="J44" s="71" t="s">
        <v>316</v>
      </c>
      <c r="K44" s="74">
        <v>45383</v>
      </c>
      <c r="L44" s="75">
        <v>30800</v>
      </c>
      <c r="M44" s="76">
        <v>13744</v>
      </c>
      <c r="N44" s="74">
        <v>45383</v>
      </c>
      <c r="O44" s="74">
        <v>45657</v>
      </c>
      <c r="P44" s="3">
        <v>1</v>
      </c>
      <c r="Q44" s="71"/>
      <c r="R44" s="71"/>
      <c r="S44" s="71"/>
      <c r="T44" s="3" t="s">
        <v>128</v>
      </c>
      <c r="U44" s="3" t="s">
        <v>136</v>
      </c>
      <c r="V44" s="3" t="s">
        <v>175</v>
      </c>
      <c r="W44" s="74">
        <v>45383</v>
      </c>
      <c r="X44" s="76">
        <v>13744</v>
      </c>
      <c r="Y44" s="71"/>
      <c r="Z44" s="74">
        <v>45383</v>
      </c>
      <c r="AA44" s="74">
        <v>45657</v>
      </c>
      <c r="AB44" s="9">
        <v>0</v>
      </c>
      <c r="AC44" s="9">
        <v>0</v>
      </c>
      <c r="AD44" s="71"/>
      <c r="AE44" s="71"/>
      <c r="AF44" s="71"/>
      <c r="AG44" s="9">
        <v>0</v>
      </c>
      <c r="AH44" s="71"/>
      <c r="AI44" s="30">
        <f t="shared" si="0"/>
        <v>30800</v>
      </c>
      <c r="AJ44" s="75"/>
      <c r="AK44" s="75">
        <v>1469</v>
      </c>
      <c r="AL44" s="30">
        <f t="shared" si="1"/>
        <v>1469</v>
      </c>
      <c r="AM44" s="71" t="s">
        <v>312</v>
      </c>
      <c r="AN44" s="76">
        <v>13744</v>
      </c>
      <c r="AO44" s="71"/>
      <c r="AP44" s="76">
        <v>13744</v>
      </c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10">
        <v>0</v>
      </c>
      <c r="BB44" s="5"/>
      <c r="BC44" s="5"/>
      <c r="BD44" s="5"/>
      <c r="BE44" s="5"/>
      <c r="BF44" s="5"/>
      <c r="BG44" s="5"/>
      <c r="BH44" s="5"/>
    </row>
    <row r="45" spans="1:60" ht="38.25" x14ac:dyDescent="0.25">
      <c r="A45" s="5">
        <v>27</v>
      </c>
      <c r="B45" s="3" t="s">
        <v>343</v>
      </c>
      <c r="C45" s="39" t="s">
        <v>344</v>
      </c>
      <c r="D45" s="40" t="s">
        <v>125</v>
      </c>
      <c r="E45" s="39" t="s">
        <v>126</v>
      </c>
      <c r="F45" s="55" t="s">
        <v>345</v>
      </c>
      <c r="G45" s="42">
        <v>12113</v>
      </c>
      <c r="H45" s="40" t="s">
        <v>346</v>
      </c>
      <c r="I45" s="41" t="s">
        <v>347</v>
      </c>
      <c r="J45" s="39" t="s">
        <v>348</v>
      </c>
      <c r="K45" s="43">
        <v>43643</v>
      </c>
      <c r="L45" s="30">
        <v>871240.8</v>
      </c>
      <c r="M45" s="42">
        <v>12583</v>
      </c>
      <c r="N45" s="43">
        <v>45104</v>
      </c>
      <c r="O45" s="43">
        <v>45470</v>
      </c>
      <c r="P45" s="39">
        <v>1</v>
      </c>
      <c r="Q45" s="71"/>
      <c r="R45" s="71"/>
      <c r="S45" s="71"/>
      <c r="T45" s="39" t="s">
        <v>127</v>
      </c>
      <c r="U45" s="39" t="s">
        <v>349</v>
      </c>
      <c r="V45" s="39" t="s">
        <v>281</v>
      </c>
      <c r="W45" s="43">
        <v>44008</v>
      </c>
      <c r="X45" s="39" t="s">
        <v>350</v>
      </c>
      <c r="Y45" s="39" t="s">
        <v>129</v>
      </c>
      <c r="Z45" s="43">
        <v>44373</v>
      </c>
      <c r="AA45" s="43">
        <v>44738</v>
      </c>
      <c r="AB45" s="9">
        <v>0</v>
      </c>
      <c r="AC45" s="9">
        <v>0</v>
      </c>
      <c r="AD45" s="71"/>
      <c r="AE45" s="71"/>
      <c r="AF45" s="71"/>
      <c r="AG45" s="9">
        <v>0</v>
      </c>
      <c r="AH45" s="71"/>
      <c r="AI45" s="30">
        <f t="shared" si="0"/>
        <v>871240.8</v>
      </c>
      <c r="AJ45" s="30">
        <v>405860.19</v>
      </c>
      <c r="AK45" s="30">
        <v>80108.41</v>
      </c>
      <c r="AL45" s="30">
        <f t="shared" si="1"/>
        <v>485968.6</v>
      </c>
      <c r="AM45" s="39" t="s">
        <v>351</v>
      </c>
      <c r="AN45" s="42">
        <v>12412</v>
      </c>
      <c r="AO45" s="39" t="s">
        <v>352</v>
      </c>
      <c r="AP45" s="42">
        <v>12412</v>
      </c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10">
        <v>0</v>
      </c>
      <c r="BB45" s="5"/>
      <c r="BC45" s="5"/>
      <c r="BD45" s="5"/>
      <c r="BE45" s="5"/>
      <c r="BF45" s="5"/>
      <c r="BG45" s="5"/>
      <c r="BH45" s="5"/>
    </row>
    <row r="46" spans="1:60" ht="51" x14ac:dyDescent="0.25">
      <c r="A46" s="5">
        <v>28</v>
      </c>
      <c r="B46" s="3" t="s">
        <v>319</v>
      </c>
      <c r="C46" s="3" t="s">
        <v>298</v>
      </c>
      <c r="D46" s="6" t="s">
        <v>125</v>
      </c>
      <c r="E46" s="3" t="s">
        <v>126</v>
      </c>
      <c r="F46" s="54" t="s">
        <v>320</v>
      </c>
      <c r="G46" s="3" t="s">
        <v>340</v>
      </c>
      <c r="H46" s="6" t="s">
        <v>321</v>
      </c>
      <c r="I46" s="22" t="s">
        <v>322</v>
      </c>
      <c r="J46" s="3" t="s">
        <v>323</v>
      </c>
      <c r="K46" s="8">
        <v>45411</v>
      </c>
      <c r="L46" s="32">
        <v>197326.23</v>
      </c>
      <c r="M46" s="7">
        <v>13788</v>
      </c>
      <c r="N46" s="8">
        <v>45441</v>
      </c>
      <c r="O46" s="8">
        <v>45806</v>
      </c>
      <c r="P46" s="3">
        <v>1</v>
      </c>
      <c r="Q46" s="3"/>
      <c r="R46" s="3"/>
      <c r="S46" s="3"/>
      <c r="T46" s="3" t="s">
        <v>127</v>
      </c>
      <c r="U46" s="3" t="s">
        <v>136</v>
      </c>
      <c r="V46" s="3" t="s">
        <v>339</v>
      </c>
      <c r="W46" s="8">
        <v>45076</v>
      </c>
      <c r="X46" s="7">
        <v>13788</v>
      </c>
      <c r="Y46" s="3"/>
      <c r="Z46" s="8">
        <v>45441</v>
      </c>
      <c r="AA46" s="8">
        <v>45806</v>
      </c>
      <c r="AB46" s="9">
        <v>0</v>
      </c>
      <c r="AC46" s="9">
        <v>0</v>
      </c>
      <c r="AD46" s="3"/>
      <c r="AE46" s="3"/>
      <c r="AF46" s="3"/>
      <c r="AG46" s="9">
        <v>0</v>
      </c>
      <c r="AH46" s="3"/>
      <c r="AI46" s="30">
        <f t="shared" si="0"/>
        <v>197326.23</v>
      </c>
      <c r="AJ46" s="77"/>
      <c r="AK46" s="32">
        <v>49253.18</v>
      </c>
      <c r="AL46" s="30">
        <f t="shared" si="1"/>
        <v>49253.18</v>
      </c>
      <c r="AM46" s="38">
        <v>44562</v>
      </c>
      <c r="AN46" s="7">
        <v>13788</v>
      </c>
      <c r="AO46" s="3"/>
      <c r="AP46" s="7">
        <v>13788</v>
      </c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10">
        <v>0</v>
      </c>
      <c r="BB46" s="5"/>
      <c r="BC46" s="5"/>
      <c r="BD46" s="5"/>
      <c r="BE46" s="5"/>
      <c r="BF46" s="5"/>
      <c r="BG46" s="5"/>
      <c r="BH46" s="5"/>
    </row>
    <row r="47" spans="1:60" ht="51" x14ac:dyDescent="0.25">
      <c r="A47" s="5">
        <v>29</v>
      </c>
      <c r="B47" s="3" t="s">
        <v>324</v>
      </c>
      <c r="C47" s="3" t="s">
        <v>292</v>
      </c>
      <c r="D47" s="6" t="s">
        <v>147</v>
      </c>
      <c r="E47" s="3" t="s">
        <v>126</v>
      </c>
      <c r="F47" s="54" t="s">
        <v>325</v>
      </c>
      <c r="G47" s="3" t="s">
        <v>326</v>
      </c>
      <c r="H47" s="6" t="s">
        <v>327</v>
      </c>
      <c r="I47" s="22" t="s">
        <v>328</v>
      </c>
      <c r="J47" s="3" t="s">
        <v>329</v>
      </c>
      <c r="K47" s="8">
        <v>45058</v>
      </c>
      <c r="L47" s="32">
        <v>144000</v>
      </c>
      <c r="M47" s="7">
        <v>13534</v>
      </c>
      <c r="N47" s="8">
        <v>45058</v>
      </c>
      <c r="O47" s="8">
        <v>45424</v>
      </c>
      <c r="P47" s="3">
        <v>1</v>
      </c>
      <c r="Q47" s="3"/>
      <c r="R47" s="3"/>
      <c r="S47" s="3"/>
      <c r="T47" s="3" t="s">
        <v>128</v>
      </c>
      <c r="U47" s="3" t="s">
        <v>136</v>
      </c>
      <c r="V47" s="3" t="s">
        <v>283</v>
      </c>
      <c r="W47" s="8">
        <v>45058</v>
      </c>
      <c r="X47" s="7">
        <v>13534</v>
      </c>
      <c r="Y47" s="3"/>
      <c r="Z47" s="8">
        <v>45058</v>
      </c>
      <c r="AA47" s="8">
        <v>45424</v>
      </c>
      <c r="AB47" s="9">
        <v>0</v>
      </c>
      <c r="AC47" s="9">
        <v>0</v>
      </c>
      <c r="AD47" s="3"/>
      <c r="AE47" s="3"/>
      <c r="AF47" s="3"/>
      <c r="AG47" s="9">
        <v>0</v>
      </c>
      <c r="AH47" s="3"/>
      <c r="AI47" s="30">
        <f t="shared" si="0"/>
        <v>144000</v>
      </c>
      <c r="AJ47" s="77"/>
      <c r="AK47" s="32">
        <f>34732.8+23184</f>
        <v>57916.800000000003</v>
      </c>
      <c r="AL47" s="30">
        <f t="shared" si="1"/>
        <v>57916.800000000003</v>
      </c>
      <c r="AM47" s="37" t="s">
        <v>330</v>
      </c>
      <c r="AN47" s="7">
        <v>13534</v>
      </c>
      <c r="AO47" s="3"/>
      <c r="AP47" s="7">
        <v>13534</v>
      </c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10">
        <v>0</v>
      </c>
      <c r="BB47" s="5"/>
      <c r="BC47" s="5"/>
      <c r="BD47" s="5"/>
      <c r="BE47" s="5"/>
      <c r="BF47" s="5"/>
      <c r="BG47" s="5"/>
      <c r="BH47" s="5"/>
    </row>
    <row r="48" spans="1:60" ht="38.25" x14ac:dyDescent="0.25">
      <c r="A48" s="5">
        <v>30</v>
      </c>
      <c r="B48" s="3" t="s">
        <v>331</v>
      </c>
      <c r="C48" s="3" t="s">
        <v>332</v>
      </c>
      <c r="D48" s="6" t="s">
        <v>186</v>
      </c>
      <c r="E48" s="3" t="s">
        <v>126</v>
      </c>
      <c r="F48" s="54" t="s">
        <v>333</v>
      </c>
      <c r="G48" s="3" t="s">
        <v>334</v>
      </c>
      <c r="H48" s="6" t="s">
        <v>335</v>
      </c>
      <c r="I48" s="54" t="s">
        <v>336</v>
      </c>
      <c r="J48" s="3" t="s">
        <v>337</v>
      </c>
      <c r="K48" s="8">
        <v>45128</v>
      </c>
      <c r="L48" s="32">
        <v>144000</v>
      </c>
      <c r="M48" s="7">
        <v>13602</v>
      </c>
      <c r="N48" s="8">
        <v>45128</v>
      </c>
      <c r="O48" s="8">
        <v>45494</v>
      </c>
      <c r="P48" s="3">
        <v>1</v>
      </c>
      <c r="Q48" s="3"/>
      <c r="R48" s="3"/>
      <c r="S48" s="3"/>
      <c r="T48" s="3" t="s">
        <v>128</v>
      </c>
      <c r="U48" s="3" t="s">
        <v>136</v>
      </c>
      <c r="V48" s="3" t="s">
        <v>175</v>
      </c>
      <c r="W48" s="8">
        <v>45128</v>
      </c>
      <c r="X48" s="7">
        <v>13602</v>
      </c>
      <c r="Y48" s="3"/>
      <c r="Z48" s="3"/>
      <c r="AA48" s="3"/>
      <c r="AB48" s="9">
        <v>0</v>
      </c>
      <c r="AC48" s="9">
        <v>0</v>
      </c>
      <c r="AD48" s="3"/>
      <c r="AE48" s="3"/>
      <c r="AF48" s="3"/>
      <c r="AG48" s="9">
        <v>0</v>
      </c>
      <c r="AH48" s="3"/>
      <c r="AI48" s="30">
        <f t="shared" si="0"/>
        <v>144000</v>
      </c>
      <c r="AJ48" s="77">
        <f>12000+12000+12000+12000+16000</f>
        <v>64000</v>
      </c>
      <c r="AK48" s="77">
        <f>12000+12000</f>
        <v>24000</v>
      </c>
      <c r="AL48" s="30">
        <f t="shared" si="1"/>
        <v>88000</v>
      </c>
      <c r="AM48" s="3" t="s">
        <v>338</v>
      </c>
      <c r="AN48" s="7">
        <v>13602</v>
      </c>
      <c r="AO48" s="3"/>
      <c r="AP48" s="7">
        <v>13602</v>
      </c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10">
        <v>0</v>
      </c>
      <c r="BB48" s="5"/>
      <c r="BC48" s="5"/>
      <c r="BD48" s="5"/>
      <c r="BE48" s="5"/>
      <c r="BF48" s="5"/>
      <c r="BG48" s="5"/>
      <c r="BH48" s="5"/>
    </row>
    <row r="49" spans="1:60" ht="63.75" x14ac:dyDescent="0.25">
      <c r="A49" s="5">
        <v>31</v>
      </c>
      <c r="B49" s="3" t="s">
        <v>353</v>
      </c>
      <c r="C49" s="3" t="s">
        <v>354</v>
      </c>
      <c r="D49" s="6" t="s">
        <v>147</v>
      </c>
      <c r="E49" s="3" t="s">
        <v>126</v>
      </c>
      <c r="F49" s="54" t="s">
        <v>355</v>
      </c>
      <c r="G49" s="3" t="s">
        <v>356</v>
      </c>
      <c r="H49" s="6" t="s">
        <v>357</v>
      </c>
      <c r="I49" s="22" t="s">
        <v>358</v>
      </c>
      <c r="J49" s="3" t="s">
        <v>359</v>
      </c>
      <c r="K49" s="8">
        <v>44732</v>
      </c>
      <c r="L49" s="31">
        <v>145000</v>
      </c>
      <c r="M49" s="7">
        <v>13316</v>
      </c>
      <c r="N49" s="8">
        <v>45097</v>
      </c>
      <c r="O49" s="8">
        <v>45463</v>
      </c>
      <c r="P49" s="3">
        <v>1</v>
      </c>
      <c r="Q49" s="3"/>
      <c r="R49" s="3"/>
      <c r="S49" s="3"/>
      <c r="T49" s="3" t="s">
        <v>128</v>
      </c>
      <c r="U49" s="3" t="s">
        <v>136</v>
      </c>
      <c r="V49" s="3" t="s">
        <v>283</v>
      </c>
      <c r="W49" s="8">
        <v>44732</v>
      </c>
      <c r="X49" s="7">
        <v>13316</v>
      </c>
      <c r="Y49" s="3"/>
      <c r="Z49" s="8">
        <v>45097</v>
      </c>
      <c r="AA49" s="8">
        <v>45463</v>
      </c>
      <c r="AB49" s="9">
        <v>0</v>
      </c>
      <c r="AC49" s="9">
        <v>0</v>
      </c>
      <c r="AD49" s="32"/>
      <c r="AE49" s="32"/>
      <c r="AF49" s="3"/>
      <c r="AG49" s="9">
        <v>0</v>
      </c>
      <c r="AH49" s="32"/>
      <c r="AI49" s="30">
        <f t="shared" si="0"/>
        <v>145000</v>
      </c>
      <c r="AJ49" s="32">
        <v>4019.6</v>
      </c>
      <c r="AK49" s="32">
        <v>2963</v>
      </c>
      <c r="AL49" s="30">
        <f t="shared" si="1"/>
        <v>6982.6</v>
      </c>
      <c r="AM49" s="3" t="s">
        <v>360</v>
      </c>
      <c r="AN49" s="7">
        <v>13316</v>
      </c>
      <c r="AO49" s="3" t="s">
        <v>361</v>
      </c>
      <c r="AP49" s="7">
        <v>13316</v>
      </c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10">
        <v>0</v>
      </c>
      <c r="BB49" s="5"/>
      <c r="BC49" s="5"/>
      <c r="BD49" s="5"/>
      <c r="BE49" s="5"/>
      <c r="BF49" s="5"/>
      <c r="BG49" s="5"/>
      <c r="BH49" s="5"/>
    </row>
    <row r="50" spans="1:60" ht="89.25" x14ac:dyDescent="0.25">
      <c r="A50" s="5">
        <v>32</v>
      </c>
      <c r="B50" s="3" t="s">
        <v>362</v>
      </c>
      <c r="C50" s="3" t="s">
        <v>363</v>
      </c>
      <c r="D50" s="6" t="s">
        <v>125</v>
      </c>
      <c r="E50" s="3" t="s">
        <v>126</v>
      </c>
      <c r="F50" s="54" t="s">
        <v>364</v>
      </c>
      <c r="G50" s="3" t="s">
        <v>365</v>
      </c>
      <c r="H50" s="6" t="s">
        <v>366</v>
      </c>
      <c r="I50" s="22" t="s">
        <v>367</v>
      </c>
      <c r="J50" s="3" t="s">
        <v>368</v>
      </c>
      <c r="K50" s="8">
        <v>44557</v>
      </c>
      <c r="L50" s="31">
        <v>1046359.89</v>
      </c>
      <c r="M50" s="7">
        <v>13200</v>
      </c>
      <c r="N50" s="8">
        <v>44557</v>
      </c>
      <c r="O50" s="8">
        <v>44739</v>
      </c>
      <c r="P50" s="3">
        <v>1</v>
      </c>
      <c r="Q50" s="3"/>
      <c r="R50" s="3"/>
      <c r="S50" s="3"/>
      <c r="T50" s="3" t="s">
        <v>127</v>
      </c>
      <c r="U50" s="3" t="s">
        <v>136</v>
      </c>
      <c r="V50" s="3" t="s">
        <v>283</v>
      </c>
      <c r="W50" s="8">
        <v>44557</v>
      </c>
      <c r="X50" s="7">
        <v>13200</v>
      </c>
      <c r="Y50" s="3"/>
      <c r="Z50" s="8">
        <v>44557</v>
      </c>
      <c r="AA50" s="8">
        <v>44739</v>
      </c>
      <c r="AB50" s="9">
        <v>0</v>
      </c>
      <c r="AC50" s="9">
        <v>0</v>
      </c>
      <c r="AD50" s="32"/>
      <c r="AE50" s="32"/>
      <c r="AF50" s="3"/>
      <c r="AG50" s="9">
        <v>0</v>
      </c>
      <c r="AH50" s="32"/>
      <c r="AI50" s="30">
        <f t="shared" si="0"/>
        <v>1046359.89</v>
      </c>
      <c r="AJ50" s="32">
        <v>206605.29</v>
      </c>
      <c r="AK50" s="32">
        <f>539617.06+419892.27+9751.37</f>
        <v>969260.70000000007</v>
      </c>
      <c r="AL50" s="30">
        <f t="shared" si="1"/>
        <v>1175865.99</v>
      </c>
      <c r="AM50" s="3" t="s">
        <v>369</v>
      </c>
      <c r="AN50" s="7">
        <v>13200</v>
      </c>
      <c r="AO50" s="3"/>
      <c r="AP50" s="7">
        <v>13200</v>
      </c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10">
        <v>0</v>
      </c>
      <c r="BB50" s="5"/>
      <c r="BC50" s="5"/>
      <c r="BD50" s="5"/>
      <c r="BE50" s="5"/>
      <c r="BF50" s="5"/>
      <c r="BG50" s="5"/>
      <c r="BH50" s="5"/>
    </row>
    <row r="51" spans="1:60" ht="38.25" x14ac:dyDescent="0.25">
      <c r="A51" s="5">
        <v>33</v>
      </c>
      <c r="B51" s="3" t="s">
        <v>370</v>
      </c>
      <c r="C51" s="3" t="s">
        <v>376</v>
      </c>
      <c r="D51" s="6" t="s">
        <v>186</v>
      </c>
      <c r="E51" s="3" t="s">
        <v>126</v>
      </c>
      <c r="F51" s="54" t="s">
        <v>372</v>
      </c>
      <c r="G51" s="3" t="s">
        <v>373</v>
      </c>
      <c r="H51" s="6" t="s">
        <v>371</v>
      </c>
      <c r="I51" s="54" t="s">
        <v>374</v>
      </c>
      <c r="J51" s="3" t="s">
        <v>375</v>
      </c>
      <c r="K51" s="8">
        <v>45253</v>
      </c>
      <c r="L51" s="32">
        <v>10000000</v>
      </c>
      <c r="M51" s="7">
        <v>13659</v>
      </c>
      <c r="N51" s="8">
        <v>45253</v>
      </c>
      <c r="O51" s="8">
        <v>45619</v>
      </c>
      <c r="P51" s="3">
        <v>1</v>
      </c>
      <c r="Q51" s="3"/>
      <c r="R51" s="3"/>
      <c r="S51" s="3"/>
      <c r="T51" s="3" t="s">
        <v>245</v>
      </c>
      <c r="U51" s="3" t="s">
        <v>136</v>
      </c>
      <c r="V51" s="3" t="s">
        <v>175</v>
      </c>
      <c r="W51" s="8">
        <v>45253</v>
      </c>
      <c r="X51" s="7">
        <v>13659</v>
      </c>
      <c r="Y51" s="3"/>
      <c r="Z51" s="8">
        <v>45253</v>
      </c>
      <c r="AA51" s="8">
        <v>45619</v>
      </c>
      <c r="AB51" s="9">
        <v>0</v>
      </c>
      <c r="AC51" s="9">
        <v>0</v>
      </c>
      <c r="AD51" s="3"/>
      <c r="AE51" s="3"/>
      <c r="AF51" s="3"/>
      <c r="AG51" s="9">
        <v>0</v>
      </c>
      <c r="AH51" s="3"/>
      <c r="AI51" s="30">
        <f t="shared" si="0"/>
        <v>10000000</v>
      </c>
      <c r="AJ51" s="77"/>
      <c r="AK51" s="32">
        <v>2496784.13</v>
      </c>
      <c r="AL51" s="30">
        <f t="shared" si="1"/>
        <v>2496784.13</v>
      </c>
      <c r="AM51" s="3"/>
      <c r="AN51" s="7">
        <v>13822</v>
      </c>
      <c r="AO51" s="3"/>
      <c r="AP51" s="7">
        <v>13822</v>
      </c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10">
        <v>0</v>
      </c>
      <c r="BB51" s="5"/>
      <c r="BC51" s="5"/>
      <c r="BD51" s="5"/>
      <c r="BE51" s="5"/>
      <c r="BF51" s="5"/>
      <c r="BG51" s="5"/>
      <c r="BH51" s="5"/>
    </row>
    <row r="52" spans="1:60" ht="63.75" x14ac:dyDescent="0.25">
      <c r="A52" s="5">
        <v>34</v>
      </c>
      <c r="B52" s="3" t="s">
        <v>377</v>
      </c>
      <c r="C52" s="3" t="s">
        <v>378</v>
      </c>
      <c r="D52" s="6" t="s">
        <v>125</v>
      </c>
      <c r="E52" s="3" t="s">
        <v>126</v>
      </c>
      <c r="F52" s="54" t="s">
        <v>379</v>
      </c>
      <c r="G52" s="3" t="s">
        <v>395</v>
      </c>
      <c r="H52" s="6" t="s">
        <v>380</v>
      </c>
      <c r="I52" s="54" t="s">
        <v>381</v>
      </c>
      <c r="J52" s="3" t="s">
        <v>382</v>
      </c>
      <c r="K52" s="8">
        <v>45147</v>
      </c>
      <c r="L52" s="32">
        <v>124375</v>
      </c>
      <c r="M52" s="7">
        <v>13595</v>
      </c>
      <c r="N52" s="8">
        <v>45179</v>
      </c>
      <c r="O52" s="8">
        <v>45545</v>
      </c>
      <c r="P52" s="3">
        <v>1</v>
      </c>
      <c r="Q52" s="3"/>
      <c r="R52" s="3"/>
      <c r="S52" s="3"/>
      <c r="T52" s="3" t="s">
        <v>128</v>
      </c>
      <c r="U52" s="3" t="s">
        <v>136</v>
      </c>
      <c r="V52" s="3" t="s">
        <v>283</v>
      </c>
      <c r="W52" s="8">
        <v>45147</v>
      </c>
      <c r="X52" s="7">
        <v>13595</v>
      </c>
      <c r="Y52" s="3"/>
      <c r="Z52" s="8">
        <v>45073</v>
      </c>
      <c r="AA52" s="8">
        <v>45439</v>
      </c>
      <c r="AB52" s="9">
        <v>0</v>
      </c>
      <c r="AC52" s="9">
        <v>0</v>
      </c>
      <c r="AD52" s="3"/>
      <c r="AE52" s="3"/>
      <c r="AF52" s="3"/>
      <c r="AG52" s="9">
        <v>0</v>
      </c>
      <c r="AH52" s="3"/>
      <c r="AI52" s="30">
        <f t="shared" si="0"/>
        <v>124375</v>
      </c>
      <c r="AJ52" s="77"/>
      <c r="AK52" s="32">
        <v>24875</v>
      </c>
      <c r="AL52" s="30">
        <f t="shared" si="1"/>
        <v>24875</v>
      </c>
      <c r="AM52" s="3" t="s">
        <v>383</v>
      </c>
      <c r="AN52" s="7">
        <v>13783</v>
      </c>
      <c r="AO52" s="3"/>
      <c r="AP52" s="7">
        <v>13783</v>
      </c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10">
        <v>0</v>
      </c>
      <c r="BB52" s="5"/>
      <c r="BC52" s="5"/>
      <c r="BD52" s="5"/>
      <c r="BE52" s="5"/>
      <c r="BF52" s="5"/>
      <c r="BG52" s="5"/>
      <c r="BH52" s="5"/>
    </row>
    <row r="53" spans="1:60" ht="38.25" x14ac:dyDescent="0.25">
      <c r="A53" s="5">
        <v>35</v>
      </c>
      <c r="B53" s="3" t="s">
        <v>384</v>
      </c>
      <c r="C53" s="3" t="s">
        <v>385</v>
      </c>
      <c r="D53" s="6" t="s">
        <v>147</v>
      </c>
      <c r="E53" s="3" t="s">
        <v>126</v>
      </c>
      <c r="F53" s="54" t="s">
        <v>386</v>
      </c>
      <c r="G53" s="3" t="s">
        <v>396</v>
      </c>
      <c r="H53" s="6" t="s">
        <v>387</v>
      </c>
      <c r="I53" s="54" t="s">
        <v>388</v>
      </c>
      <c r="J53" s="3" t="s">
        <v>389</v>
      </c>
      <c r="K53" s="8">
        <v>45219</v>
      </c>
      <c r="L53" s="32">
        <v>1167160</v>
      </c>
      <c r="M53" s="8">
        <v>13642</v>
      </c>
      <c r="N53" s="8">
        <v>45219</v>
      </c>
      <c r="O53" s="8">
        <v>45291</v>
      </c>
      <c r="P53" s="3">
        <v>1</v>
      </c>
      <c r="Q53" s="3"/>
      <c r="R53" s="3"/>
      <c r="S53" s="3"/>
      <c r="T53" s="3" t="s">
        <v>128</v>
      </c>
      <c r="U53" s="3" t="s">
        <v>136</v>
      </c>
      <c r="V53" s="3" t="s">
        <v>283</v>
      </c>
      <c r="W53" s="8">
        <v>45434</v>
      </c>
      <c r="X53" s="7">
        <v>13783</v>
      </c>
      <c r="Y53" s="3" t="s">
        <v>391</v>
      </c>
      <c r="Z53" s="8">
        <v>45475</v>
      </c>
      <c r="AA53" s="8">
        <v>45475</v>
      </c>
      <c r="AB53" s="9">
        <v>0</v>
      </c>
      <c r="AC53" s="9">
        <v>0</v>
      </c>
      <c r="AD53" s="3"/>
      <c r="AE53" s="3"/>
      <c r="AF53" s="3"/>
      <c r="AG53" s="9">
        <v>0</v>
      </c>
      <c r="AH53" s="3"/>
      <c r="AI53" s="30">
        <f t="shared" si="0"/>
        <v>1167160</v>
      </c>
      <c r="AJ53" s="3"/>
      <c r="AK53" s="32">
        <v>289738</v>
      </c>
      <c r="AL53" s="30">
        <f t="shared" si="1"/>
        <v>289738</v>
      </c>
      <c r="AM53" s="3" t="s">
        <v>390</v>
      </c>
      <c r="AN53" s="7">
        <v>13783</v>
      </c>
      <c r="AO53" s="3"/>
      <c r="AP53" s="7">
        <v>13783</v>
      </c>
      <c r="AQ53" s="78"/>
      <c r="AR53" s="4"/>
      <c r="AS53" s="4"/>
      <c r="AT53" s="4"/>
      <c r="AU53" s="4"/>
      <c r="AV53" s="4"/>
      <c r="AW53" s="4"/>
      <c r="AX53" s="4"/>
      <c r="AY53" s="4"/>
      <c r="AZ53" s="4"/>
      <c r="BA53" s="10">
        <v>0</v>
      </c>
      <c r="BB53" s="5"/>
      <c r="BC53" s="5"/>
      <c r="BD53" s="5"/>
      <c r="BE53" s="5"/>
      <c r="BF53" s="5"/>
      <c r="BG53" s="5"/>
      <c r="BH53" s="5"/>
    </row>
    <row r="54" spans="1:60" ht="39" thickBot="1" x14ac:dyDescent="0.3">
      <c r="A54" s="5">
        <v>36</v>
      </c>
      <c r="B54" s="3" t="s">
        <v>392</v>
      </c>
      <c r="C54" s="3" t="s">
        <v>393</v>
      </c>
      <c r="D54" s="6" t="s">
        <v>147</v>
      </c>
      <c r="E54" s="3" t="s">
        <v>126</v>
      </c>
      <c r="F54" s="54" t="s">
        <v>394</v>
      </c>
      <c r="G54" s="3" t="s">
        <v>397</v>
      </c>
      <c r="H54" s="6" t="s">
        <v>398</v>
      </c>
      <c r="I54" s="54" t="s">
        <v>399</v>
      </c>
      <c r="J54" s="3" t="s">
        <v>400</v>
      </c>
      <c r="K54" s="8">
        <v>45407</v>
      </c>
      <c r="L54" s="32">
        <v>4790461.91</v>
      </c>
      <c r="M54" s="7">
        <v>45463</v>
      </c>
      <c r="N54" s="8">
        <v>45407</v>
      </c>
      <c r="O54" s="8">
        <v>45535</v>
      </c>
      <c r="P54" s="3">
        <v>1</v>
      </c>
      <c r="Q54" s="3"/>
      <c r="R54" s="3"/>
      <c r="S54" s="3"/>
      <c r="T54" s="3" t="s">
        <v>401</v>
      </c>
      <c r="U54" s="3" t="s">
        <v>136</v>
      </c>
      <c r="V54" s="3" t="s">
        <v>175</v>
      </c>
      <c r="W54" s="8">
        <v>45407</v>
      </c>
      <c r="X54" s="7">
        <v>13800</v>
      </c>
      <c r="Y54" s="3"/>
      <c r="Z54" s="8">
        <v>45407</v>
      </c>
      <c r="AA54" s="8">
        <v>45535</v>
      </c>
      <c r="AB54" s="9">
        <v>0</v>
      </c>
      <c r="AC54" s="9">
        <v>0</v>
      </c>
      <c r="AD54" s="3"/>
      <c r="AE54" s="3"/>
      <c r="AF54" s="3"/>
      <c r="AG54" s="9">
        <v>0</v>
      </c>
      <c r="AH54" s="3"/>
      <c r="AI54" s="30">
        <f t="shared" si="0"/>
        <v>4790461.91</v>
      </c>
      <c r="AJ54" s="77"/>
      <c r="AK54" s="32">
        <v>44423.09</v>
      </c>
      <c r="AL54" s="30">
        <f t="shared" si="1"/>
        <v>44423.09</v>
      </c>
      <c r="AM54" s="3"/>
      <c r="AN54" s="7">
        <v>13800</v>
      </c>
      <c r="AO54" s="3"/>
      <c r="AP54" s="7">
        <v>13800</v>
      </c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10">
        <v>0</v>
      </c>
      <c r="BB54" s="5"/>
      <c r="BC54" s="5"/>
      <c r="BD54" s="5"/>
      <c r="BE54" s="5"/>
      <c r="BF54" s="5"/>
      <c r="BG54" s="5"/>
      <c r="BH54" s="5"/>
    </row>
    <row r="55" spans="1:60" ht="13.5" thickBot="1" x14ac:dyDescent="0.3">
      <c r="A55" s="64" t="s">
        <v>269</v>
      </c>
      <c r="B55" s="65"/>
      <c r="C55" s="65"/>
      <c r="D55" s="65"/>
      <c r="E55" s="65"/>
      <c r="F55" s="66"/>
      <c r="G55" s="23"/>
      <c r="H55" s="23"/>
      <c r="I55" s="23"/>
      <c r="J55" s="23"/>
      <c r="K55" s="23"/>
      <c r="L55" s="33">
        <f>SUM(L19:L54)</f>
        <v>39424852.709999993</v>
      </c>
      <c r="M55" s="23"/>
      <c r="N55" s="23"/>
      <c r="O55" s="23"/>
      <c r="P55" s="23"/>
      <c r="Q55" s="23"/>
      <c r="R55" s="33">
        <f>SUM(R19:R54)</f>
        <v>0</v>
      </c>
      <c r="S55" s="33">
        <f>SUM(S19:S54)</f>
        <v>0</v>
      </c>
      <c r="T55" s="23"/>
      <c r="U55" s="23"/>
      <c r="V55" s="23"/>
      <c r="W55" s="23"/>
      <c r="X55" s="23"/>
      <c r="Y55" s="23"/>
      <c r="Z55" s="23"/>
      <c r="AA55" s="23"/>
      <c r="AB55" s="23"/>
      <c r="AC55" s="24"/>
      <c r="AD55" s="33">
        <f>SUM(AD19:AD54)</f>
        <v>0</v>
      </c>
      <c r="AE55" s="33">
        <f>SUM(AE19:AE54)</f>
        <v>0</v>
      </c>
      <c r="AF55" s="25"/>
      <c r="AG55" s="25"/>
      <c r="AH55" s="33">
        <f>SUM(AH19:AH54)</f>
        <v>0</v>
      </c>
      <c r="AI55" s="33">
        <f>SUM(AI19:AI54)</f>
        <v>39424852.709999993</v>
      </c>
      <c r="AJ55" s="33">
        <f>SUM(AJ19:AJ54)</f>
        <v>2313538.4</v>
      </c>
      <c r="AK55" s="33">
        <f>SUM(AK19:AK54)</f>
        <v>6577427.0899999999</v>
      </c>
      <c r="AL55" s="33">
        <f>SUM(AL19:AL54)</f>
        <v>8890965.4899999984</v>
      </c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6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8"/>
    </row>
    <row r="56" spans="1:60" x14ac:dyDescent="0.25">
      <c r="A56" s="62"/>
      <c r="B56" s="62"/>
      <c r="C56" s="62"/>
      <c r="D56" s="62"/>
      <c r="E56" s="62"/>
      <c r="F56" s="12"/>
      <c r="G56" s="11"/>
      <c r="H56" s="11"/>
      <c r="I56" s="12"/>
      <c r="J56" s="11"/>
      <c r="K56" s="11"/>
      <c r="L56" s="34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34"/>
      <c r="AE56" s="34"/>
      <c r="AF56" s="13"/>
      <c r="AG56" s="13"/>
      <c r="AH56" s="34"/>
      <c r="AI56" s="34"/>
      <c r="AJ56" s="34"/>
      <c r="AK56" s="34"/>
      <c r="AL56" s="34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4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spans="1:60" x14ac:dyDescent="0.25">
      <c r="A57" s="11"/>
      <c r="B57" s="11"/>
      <c r="C57" s="11"/>
      <c r="D57" s="11"/>
      <c r="E57" s="11"/>
      <c r="F57" s="12"/>
      <c r="G57" s="11"/>
      <c r="H57" s="11"/>
      <c r="I57" s="12"/>
      <c r="J57" s="11"/>
      <c r="K57" s="11"/>
      <c r="L57" s="34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34"/>
      <c r="AE57" s="34"/>
      <c r="AF57" s="13"/>
      <c r="AG57" s="13"/>
      <c r="AH57" s="34"/>
      <c r="AI57" s="34"/>
      <c r="AJ57" s="34"/>
      <c r="AK57" s="34"/>
      <c r="AL57" s="34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4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1:60" x14ac:dyDescent="0.25">
      <c r="A58" s="61" t="s">
        <v>342</v>
      </c>
      <c r="B58" s="61"/>
      <c r="C58" s="61"/>
      <c r="D58" s="50"/>
      <c r="E58" s="50"/>
      <c r="F58" s="21"/>
      <c r="G58" s="50"/>
      <c r="H58" s="50"/>
      <c r="J58" s="50"/>
      <c r="K58" s="50"/>
      <c r="L58" s="49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49"/>
      <c r="AE58" s="49"/>
      <c r="AF58" s="50"/>
      <c r="AG58" s="50"/>
      <c r="AH58" s="49"/>
      <c r="AI58" s="49"/>
      <c r="AJ58" s="49"/>
      <c r="AK58" s="49"/>
      <c r="AL58" s="49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</row>
    <row r="59" spans="1:60" x14ac:dyDescent="0.25">
      <c r="A59" s="50" t="s">
        <v>164</v>
      </c>
      <c r="B59" s="50"/>
      <c r="C59" s="50"/>
      <c r="D59" s="50"/>
      <c r="E59" s="50"/>
      <c r="F59" s="21"/>
      <c r="G59" s="50"/>
      <c r="H59" s="50"/>
      <c r="J59" s="50"/>
      <c r="K59" s="50"/>
      <c r="L59" s="49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49"/>
      <c r="AE59" s="49"/>
      <c r="AF59" s="50"/>
      <c r="AG59" s="50"/>
      <c r="AH59" s="49"/>
      <c r="AI59" s="49"/>
      <c r="AJ59" s="49"/>
      <c r="AK59" s="49"/>
      <c r="AL59" s="49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</row>
    <row r="60" spans="1:60" x14ac:dyDescent="0.25">
      <c r="A60" s="50" t="s">
        <v>165</v>
      </c>
      <c r="B60" s="50"/>
      <c r="C60" s="50"/>
      <c r="D60" s="50"/>
      <c r="E60" s="50"/>
      <c r="F60" s="21"/>
      <c r="G60" s="50"/>
      <c r="H60" s="50"/>
      <c r="J60" s="50"/>
      <c r="K60" s="50"/>
      <c r="L60" s="49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49"/>
      <c r="AE60" s="49"/>
      <c r="AF60" s="50"/>
      <c r="AG60" s="50"/>
      <c r="AH60" s="49"/>
      <c r="AI60" s="49"/>
      <c r="AJ60" s="49"/>
      <c r="AK60" s="49"/>
      <c r="AL60" s="49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</row>
    <row r="64" spans="1:60" x14ac:dyDescent="0.25">
      <c r="A64" s="21"/>
    </row>
    <row r="65" spans="1:1" x14ac:dyDescent="0.25">
      <c r="A65" s="21"/>
    </row>
  </sheetData>
  <mergeCells count="39">
    <mergeCell ref="A11:E11"/>
    <mergeCell ref="A58:C58"/>
    <mergeCell ref="AU15:AU17"/>
    <mergeCell ref="AV15:AV17"/>
    <mergeCell ref="AQ15:AQ17"/>
    <mergeCell ref="A56:E56"/>
    <mergeCell ref="AI15:AL15"/>
    <mergeCell ref="U15:AE15"/>
    <mergeCell ref="AJ16:AL16"/>
    <mergeCell ref="B14:G16"/>
    <mergeCell ref="H15:T16"/>
    <mergeCell ref="U16:Y16"/>
    <mergeCell ref="A55:F55"/>
    <mergeCell ref="A14:A18"/>
    <mergeCell ref="H14:AL14"/>
    <mergeCell ref="AQ14:AV14"/>
    <mergeCell ref="AR15:AR17"/>
    <mergeCell ref="AO15:AO17"/>
    <mergeCell ref="AM15:AM17"/>
    <mergeCell ref="AN15:AN17"/>
    <mergeCell ref="AM14:AP14"/>
    <mergeCell ref="Z16:AA16"/>
    <mergeCell ref="AB16:AE16"/>
    <mergeCell ref="AF15:AH15"/>
    <mergeCell ref="AF16:AH16"/>
    <mergeCell ref="AP15:AP17"/>
    <mergeCell ref="AS15:AS17"/>
    <mergeCell ref="AT15:AT17"/>
    <mergeCell ref="BF15:BH15"/>
    <mergeCell ref="AW14:BH14"/>
    <mergeCell ref="AW15:AW17"/>
    <mergeCell ref="AX15:AX17"/>
    <mergeCell ref="BF16:BF17"/>
    <mergeCell ref="BG16:BG17"/>
    <mergeCell ref="BH16:BH17"/>
    <mergeCell ref="BD15:BD17"/>
    <mergeCell ref="AY15:BA16"/>
    <mergeCell ref="BB15:BC16"/>
    <mergeCell ref="BE15:BE17"/>
  </mergeCells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SEAGRO LICITAÇÕES 07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2017-12-11T21:41:57Z</cp:lastPrinted>
  <dcterms:created xsi:type="dcterms:W3CDTF">2013-10-11T22:10:57Z</dcterms:created>
  <dcterms:modified xsi:type="dcterms:W3CDTF">2024-08-19T19:13:53Z</dcterms:modified>
</cp:coreProperties>
</file>