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tabRatio="814"/>
  </bookViews>
  <sheets>
    <sheet name="SEAGRO LICITAÇÕES JAN 2023" sheetId="1" r:id="rId1"/>
  </sheets>
  <calcPr calcId="145621"/>
</workbook>
</file>

<file path=xl/calcChain.xml><?xml version="1.0" encoding="utf-8"?>
<calcChain xmlns="http://schemas.openxmlformats.org/spreadsheetml/2006/main">
  <c r="AL20" i="1" l="1"/>
  <c r="AL21" i="1"/>
  <c r="AL22" i="1"/>
  <c r="AL23" i="1"/>
  <c r="AL19" i="1"/>
  <c r="AL24" i="1" s="1"/>
  <c r="AK24" i="1"/>
  <c r="AJ24" i="1"/>
  <c r="AI24" i="1"/>
  <c r="AI20" i="1"/>
  <c r="AI21" i="1"/>
  <c r="AI22" i="1"/>
  <c r="AI23" i="1"/>
  <c r="AE24" i="1"/>
  <c r="AD24" i="1"/>
  <c r="AH24" i="1"/>
  <c r="AI19" i="1"/>
  <c r="L24" i="1"/>
  <c r="AK22" i="1" l="1"/>
  <c r="AK21" i="1"/>
  <c r="AK20" i="1"/>
</calcChain>
</file>

<file path=xl/sharedStrings.xml><?xml version="1.0" encoding="utf-8"?>
<sst xmlns="http://schemas.openxmlformats.org/spreadsheetml/2006/main" count="325" uniqueCount="189">
  <si>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</si>
  <si>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</si>
  <si>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</si>
  <si>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</si>
  <si>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</si>
  <si>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</si>
  <si>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</si>
  <si>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</si>
  <si>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</si>
  <si>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</si>
  <si>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</si>
  <si>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</si>
  <si>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</si>
  <si>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</si>
  <si>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</si>
  <si>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</si>
  <si>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</si>
  <si>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</si>
  <si>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</si>
  <si>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</si>
  <si>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</si>
  <si>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</si>
  <si>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</si>
  <si>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</si>
  <si>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</si>
  <si>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</si>
  <si>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</si>
  <si>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</si>
  <si>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</si>
  <si>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</si>
  <si>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</si>
  <si>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</si>
  <si>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</si>
  <si>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</si>
  <si>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</si>
  <si>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</si>
  <si>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</si>
  <si>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</si>
  <si>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</si>
  <si>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</si>
  <si>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</si>
  <si>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</si>
  <si>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</si>
  <si>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</si>
  <si>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</si>
  <si>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</si>
  <si>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</si>
  <si>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</si>
  <si>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</si>
  <si>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</si>
  <si>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</si>
  <si>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</si>
  <si>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</si>
  <si>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</si>
  <si>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</si>
  <si>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</si>
  <si>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</si>
  <si>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</si>
  <si>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</si>
  <si>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Prazo de execução</t>
  </si>
  <si>
    <t>Motivo</t>
  </si>
  <si>
    <t>Paralisações</t>
  </si>
  <si>
    <t>(aj)</t>
  </si>
  <si>
    <t>(am)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</si>
  <si>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</si>
  <si>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</si>
  <si>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</si>
  <si>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</si>
  <si>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</si>
  <si>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</si>
  <si>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</si>
  <si>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</si>
  <si>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</si>
  <si>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</si>
  <si>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>(at)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</si>
  <si>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</si>
  <si>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</si>
  <si>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</si>
  <si>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</si>
  <si>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</si>
  <si>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</si>
  <si>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</si>
  <si>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</si>
  <si>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</si>
  <si>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</si>
  <si>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</si>
  <si>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</si>
  <si>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</si>
  <si>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</si>
  <si>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</si>
  <si>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</si>
  <si>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</si>
  <si>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</si>
  <si>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</si>
  <si>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</si>
  <si>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</si>
  <si>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</si>
  <si>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</si>
  <si>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</si>
  <si>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</si>
  <si>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</si>
  <si>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</si>
  <si>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</si>
  <si>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</si>
  <si>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</si>
  <si>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(bf)</t>
  </si>
  <si>
    <t>(t)</t>
  </si>
  <si>
    <t xml:space="preserve">Nº do Termo </t>
  </si>
  <si>
    <t>(ah)</t>
  </si>
  <si>
    <t>(ai) = (k) - (ae) + (ad) + (ah)</t>
  </si>
  <si>
    <t xml:space="preserve">(ak) </t>
  </si>
  <si>
    <t>(al) = (aj) + (ak)</t>
  </si>
  <si>
    <t>Nº do DOE de publicação da adesão à Ata</t>
  </si>
  <si>
    <t>(aw)</t>
  </si>
  <si>
    <t>(bg)</t>
  </si>
  <si>
    <t>(bh)</t>
  </si>
  <si>
    <t>(bi)</t>
  </si>
  <si>
    <t>(bj)</t>
  </si>
  <si>
    <t>Nº Contrato formato TCE</t>
  </si>
  <si>
    <t>% de execução</t>
  </si>
  <si>
    <t>Concluída em 2021</t>
  </si>
  <si>
    <t>Data de Início</t>
  </si>
  <si>
    <t>Data de Reinício</t>
  </si>
  <si>
    <t>Medição</t>
  </si>
  <si>
    <t>Data da última medição</t>
  </si>
  <si>
    <t>Data do pagamento da última médição</t>
  </si>
  <si>
    <t>Não concluída em 2021</t>
  </si>
  <si>
    <t>Data da emissão: 31/01/2023</t>
  </si>
  <si>
    <t>Nome do responsável pela elaboração: Fábio de Oliveira França/ Nathan Almeida Costa</t>
  </si>
  <si>
    <t>Nome do titular do Órgão/Entidade/Fundo (no exercício do cargo): Eracides Caetano de Souza</t>
  </si>
  <si>
    <t>Executado até 2022</t>
  </si>
  <si>
    <t xml:space="preserve"> Executado no Exercício 2023</t>
  </si>
  <si>
    <t>0019920-3/2016</t>
  </si>
  <si>
    <t>703/2016</t>
  </si>
  <si>
    <t xml:space="preserve">Pregão Presencial </t>
  </si>
  <si>
    <t>Menor preço por item</t>
  </si>
  <si>
    <t>Contratação de Empresa para a prestação de serviços de limpeza de prédio, mobiliários e equipamentos públicos municipais (Mercados e CEASA)</t>
  </si>
  <si>
    <t>080/2018</t>
  </si>
  <si>
    <t xml:space="preserve">TEC NEWS EIRELI - EPP </t>
  </si>
  <si>
    <t>05.608.779/0001-46</t>
  </si>
  <si>
    <t>-</t>
  </si>
  <si>
    <t>33.90.39.00</t>
  </si>
  <si>
    <t>1º</t>
  </si>
  <si>
    <t>DOE nº 12.827 de 29/06/2020</t>
  </si>
  <si>
    <t xml:space="preserve">Prorrogação do prazo de vigência </t>
  </si>
  <si>
    <t>SECRETARIA DE ESTADO DA EDUCAÇÃO, CULTURA E ESPORTES (SEE)</t>
  </si>
  <si>
    <t>015/2016</t>
  </si>
  <si>
    <t>013/2016</t>
  </si>
  <si>
    <t>Contratação de empresa especializada para prestação de serviços de apoio técnico operacional (atividade meio), de natureza contínua: servente e / ou aux. De limpeza 13, auxiliar de serviços gerais 13, agente de portaria diurno 4, agente de portaria noturno 4, office boy 2, encarregado 10 e supervisor 8.</t>
  </si>
  <si>
    <t xml:space="preserve">009/2016 </t>
  </si>
  <si>
    <t>ISAO CONSULTORIA ORGANIZACIONAL LTDA - EPP.</t>
  </si>
  <si>
    <t>17.189.998/0001-17</t>
  </si>
  <si>
    <t>Aditivo</t>
  </si>
  <si>
    <t>4º</t>
  </si>
  <si>
    <t>DOE nº 12.772 de 02/04/2020</t>
  </si>
  <si>
    <t>199/2019</t>
  </si>
  <si>
    <t>115/2019</t>
  </si>
  <si>
    <t>Contratação de pessoa juridíca para prestação de serviços Terceirizados, de Apoio Técnico, Administrativo e Operacional.</t>
  </si>
  <si>
    <t>034/2020</t>
  </si>
  <si>
    <t>MAIA &amp; PIMENTEL SERVIÇOS E CONSULTORIA  LTDA - EPP</t>
  </si>
  <si>
    <t>11.661.499/0001-02</t>
  </si>
  <si>
    <t>DOE nº 12.944 de 15/12/2020</t>
  </si>
  <si>
    <t>002/2020</t>
  </si>
  <si>
    <t>SEMEIA</t>
  </si>
  <si>
    <t>158/2018</t>
  </si>
  <si>
    <t>364/2018</t>
  </si>
  <si>
    <t>Contratação de pessoa jurídica para prestação de serviços de  Apoio Técnico Administrativo e Operacional (Auxiliar de Serviços Diversos, Telefonista, Moto Boy, Recepcionista, Auxiliar de Escritório, Supervisor, Digitador, Agente de Portaria Diurno e Agente de Portaria Noturno), com dedicação exclusiva de mão de obra</t>
  </si>
  <si>
    <t>013/2019</t>
  </si>
  <si>
    <t>DOE nº 12.828 de 30/06/2020</t>
  </si>
  <si>
    <t>025/2018</t>
  </si>
  <si>
    <t xml:space="preserve">Instituto de Administração Penitenciária do Acre - IAPEN/AC </t>
  </si>
  <si>
    <t>PROCESSO ADMINISTRATIVO N°. 11/2022</t>
  </si>
  <si>
    <t>2518/2022</t>
  </si>
  <si>
    <t>PREGÃO ELETRÔNICO</t>
  </si>
  <si>
    <t>Contratação de empresa para prestação de serviços terceirizados de apoio administrativo, técnico e operacional( Agente de Portaria Noturno), para dar continuidade nos serviços de segurança da Secretaria Municipal de Agropecuária - SEAGRO</t>
  </si>
  <si>
    <t>DOE nº 13.240 de 10/03/2022</t>
  </si>
  <si>
    <t>01130011/2022</t>
  </si>
  <si>
    <t>SUATS SEGURANÇA - EIRELI</t>
  </si>
  <si>
    <t>02.197.190/0001-04</t>
  </si>
  <si>
    <t>33.90.30.00</t>
  </si>
  <si>
    <t>072/2021</t>
  </si>
  <si>
    <t>SEE</t>
  </si>
  <si>
    <t>PODER EXECUTIVO MUNICIPAL</t>
  </si>
  <si>
    <t>PRESTAÇÃO DE CONTAS - EXERCÍCIO 2023</t>
  </si>
  <si>
    <t>Manual de Referência - 9ª Edição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</si>
  <si>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SECRETARIA MUNICIPAL DE AGROPECUÁRIA - SEAGRO</t>
    </r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</si>
  <si>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JANEIRO/2023</t>
    </r>
  </si>
  <si>
    <t>TOTAL</t>
  </si>
  <si>
    <t>Nº do Convênio/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</si>
</sst>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86">
    <xf numFmtId="0" fontId="0" fillId="0" borderId="0" xfId="0"/>
    <xf numFmtId="43" fontId="3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center" vertical="center" wrapText="1"/>
    </xf>
    <xf numFmtId="43" fontId="3" fillId="0" borderId="7" xfId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43" fontId="3" fillId="0" borderId="11" xfId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2" fontId="4" fillId="0" borderId="16" xfId="0" applyNumberFormat="1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4" fontId="1" fillId="0" borderId="0" xfId="2" applyFont="1" applyFill="1" applyAlignment="1">
      <alignment horizontal="left" vertical="center"/>
    </xf>
    <xf numFmtId="44" fontId="5" fillId="0" borderId="0" xfId="2" applyFont="1" applyFill="1" applyBorder="1" applyAlignment="1">
      <alignment horizontal="left" vertical="center"/>
    </xf>
    <xf numFmtId="44" fontId="4" fillId="0" borderId="1" xfId="2" applyFont="1" applyFill="1" applyBorder="1" applyAlignment="1">
      <alignment horizontal="center" vertical="center" wrapText="1"/>
    </xf>
    <xf numFmtId="44" fontId="4" fillId="0" borderId="5" xfId="2" applyFont="1" applyFill="1" applyBorder="1" applyAlignment="1">
      <alignment horizontal="center" vertical="center" wrapText="1"/>
    </xf>
    <xf numFmtId="44" fontId="3" fillId="0" borderId="7" xfId="2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right" vertical="center" wrapText="1"/>
    </xf>
    <xf numFmtId="44" fontId="3" fillId="0" borderId="1" xfId="2" applyFont="1" applyFill="1" applyBorder="1" applyAlignment="1">
      <alignment horizontal="center" vertical="center" wrapText="1"/>
    </xf>
    <xf numFmtId="44" fontId="3" fillId="0" borderId="11" xfId="2" applyFont="1" applyFill="1" applyBorder="1" applyAlignment="1">
      <alignment horizontal="right" vertical="center" wrapText="1"/>
    </xf>
    <xf numFmtId="44" fontId="4" fillId="0" borderId="16" xfId="2" applyFont="1" applyFill="1" applyBorder="1" applyAlignment="1">
      <alignment vertical="center" wrapText="1"/>
    </xf>
    <xf numFmtId="44" fontId="4" fillId="0" borderId="0" xfId="2" applyFont="1" applyFill="1" applyAlignment="1">
      <alignment vertical="center"/>
    </xf>
    <xf numFmtId="44" fontId="3" fillId="0" borderId="0" xfId="2" applyFont="1" applyFill="1" applyAlignment="1">
      <alignment vertical="center"/>
    </xf>
    <xf numFmtId="43" fontId="1" fillId="0" borderId="0" xfId="1" applyFont="1" applyFill="1" applyAlignment="1">
      <alignment horizontal="left" vertical="center"/>
    </xf>
    <xf numFmtId="43" fontId="5" fillId="0" borderId="0" xfId="1" applyFont="1" applyFill="1" applyBorder="1" applyAlignment="1">
      <alignment horizontal="left" vertical="center"/>
    </xf>
    <xf numFmtId="43" fontId="4" fillId="0" borderId="1" xfId="1" applyFont="1" applyFill="1" applyBorder="1" applyAlignment="1">
      <alignment horizontal="center" vertical="center" wrapText="1"/>
    </xf>
    <xf numFmtId="43" fontId="4" fillId="0" borderId="5" xfId="1" applyFont="1" applyFill="1" applyBorder="1" applyAlignment="1">
      <alignment horizontal="center" vertical="center" wrapText="1"/>
    </xf>
    <xf numFmtId="43" fontId="4" fillId="0" borderId="0" xfId="1" applyFont="1" applyFill="1" applyAlignment="1">
      <alignment vertical="center"/>
    </xf>
    <xf numFmtId="43" fontId="3" fillId="0" borderId="0" xfId="1" applyFont="1" applyFill="1" applyAlignment="1">
      <alignment vertical="center"/>
    </xf>
    <xf numFmtId="44" fontId="4" fillId="0" borderId="1" xfId="2" applyFont="1" applyFill="1" applyBorder="1" applyAlignment="1">
      <alignment horizontal="center" vertical="center" wrapText="1"/>
    </xf>
    <xf numFmtId="44" fontId="3" fillId="0" borderId="7" xfId="2" applyFont="1" applyFill="1" applyBorder="1" applyAlignment="1">
      <alignment horizontal="right" vertical="center" wrapText="1"/>
    </xf>
    <xf numFmtId="44" fontId="3" fillId="0" borderId="11" xfId="2" applyFont="1" applyFill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2</xdr:row>
      <xdr:rowOff>161925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0</xdr:row>
      <xdr:rowOff>38099</xdr:rowOff>
    </xdr:from>
    <xdr:to>
      <xdr:col>1</xdr:col>
      <xdr:colOff>666750</xdr:colOff>
      <xdr:row>2</xdr:row>
      <xdr:rowOff>142874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38099"/>
          <a:ext cx="5048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8"/>
  <sheetViews>
    <sheetView tabSelected="1" topLeftCell="A10" zoomScaleNormal="100" workbookViewId="0">
      <selection activeCell="C20" sqref="C20"/>
    </sheetView>
  </sheetViews>
  <sheetFormatPr defaultRowHeight="12.75" x14ac:dyDescent="0.25"/>
  <cols>
    <col min="1" max="1" width="6.42578125" style="2" customWidth="1"/>
    <col min="2" max="2" width="13.28515625" style="2" bestFit="1" customWidth="1"/>
    <col min="3" max="3" width="9.7109375" style="2" bestFit="1" customWidth="1"/>
    <col min="4" max="4" width="17.5703125" style="2" bestFit="1" customWidth="1"/>
    <col min="5" max="5" width="11" style="2" bestFit="1" customWidth="1"/>
    <col min="6" max="6" width="55.7109375" style="2" customWidth="1"/>
    <col min="7" max="7" width="13.7109375" style="2" customWidth="1"/>
    <col min="8" max="8" width="14" style="2" customWidth="1"/>
    <col min="9" max="9" width="46.28515625" style="2" bestFit="1" customWidth="1"/>
    <col min="10" max="10" width="17.42578125" style="2" bestFit="1" customWidth="1"/>
    <col min="11" max="11" width="10.42578125" style="2" bestFit="1" customWidth="1"/>
    <col min="12" max="12" width="14.7109375" style="76" bestFit="1" customWidth="1"/>
    <col min="13" max="13" width="10.5703125" style="2" customWidth="1"/>
    <col min="14" max="15" width="10.42578125" style="2" bestFit="1" customWidth="1"/>
    <col min="16" max="16" width="8" style="2" bestFit="1" customWidth="1"/>
    <col min="17" max="17" width="9.140625" style="2" bestFit="1" customWidth="1"/>
    <col min="18" max="18" width="10.42578125" style="2" bestFit="1" customWidth="1"/>
    <col min="19" max="19" width="12.140625" style="2" customWidth="1"/>
    <col min="20" max="20" width="13" style="2" customWidth="1"/>
    <col min="21" max="21" width="8.5703125" style="2" customWidth="1"/>
    <col min="22" max="23" width="10.5703125" style="2" customWidth="1"/>
    <col min="24" max="24" width="13.5703125" style="2" customWidth="1"/>
    <col min="25" max="25" width="28" style="2" bestFit="1" customWidth="1"/>
    <col min="26" max="27" width="10.42578125" style="2" bestFit="1" customWidth="1"/>
    <col min="28" max="29" width="8.7109375" style="2" bestFit="1" customWidth="1"/>
    <col min="30" max="31" width="10.5703125" style="82" customWidth="1"/>
    <col min="32" max="33" width="10.5703125" style="2" customWidth="1"/>
    <col min="34" max="34" width="8" style="76" bestFit="1" customWidth="1"/>
    <col min="35" max="35" width="21.42578125" style="76" customWidth="1"/>
    <col min="36" max="36" width="14.7109375" style="76" bestFit="1" customWidth="1"/>
    <col min="37" max="37" width="13.28515625" style="76" bestFit="1" customWidth="1"/>
    <col min="38" max="38" width="14.7109375" style="76" bestFit="1" customWidth="1"/>
    <col min="39" max="39" width="11.5703125" style="2" customWidth="1"/>
    <col min="40" max="40" width="13.85546875" style="2" customWidth="1"/>
    <col min="41" max="41" width="31.42578125" style="2" bestFit="1" customWidth="1"/>
    <col min="42" max="42" width="13.140625" style="2" customWidth="1"/>
    <col min="43" max="43" width="14.5703125" style="2" customWidth="1"/>
    <col min="44" max="44" width="14.42578125" style="2" customWidth="1"/>
    <col min="45" max="45" width="13.85546875" style="2" customWidth="1"/>
    <col min="46" max="46" width="10.7109375" style="2" bestFit="1" customWidth="1"/>
    <col min="47" max="47" width="13.42578125" style="2" customWidth="1"/>
    <col min="48" max="48" width="10.7109375" style="2" bestFit="1" customWidth="1"/>
    <col min="49" max="49" width="4.42578125" style="2" bestFit="1" customWidth="1"/>
    <col min="50" max="54" width="9.140625" style="2"/>
    <col min="55" max="55" width="11.140625" style="2" bestFit="1" customWidth="1"/>
    <col min="56" max="56" width="12.140625" style="2" customWidth="1"/>
    <col min="57" max="57" width="10.140625" style="2" customWidth="1"/>
    <col min="58" max="59" width="9.140625" style="2"/>
    <col min="60" max="60" width="6.5703125" style="2" bestFit="1" customWidth="1"/>
    <col min="61" max="16384" width="9.140625" style="2"/>
  </cols>
  <sheetData>
    <row r="1" spans="1:60" s="18" customFormat="1" ht="15" x14ac:dyDescent="0.25">
      <c r="L1" s="66"/>
      <c r="AD1" s="77"/>
      <c r="AE1" s="77"/>
      <c r="AH1" s="66"/>
      <c r="AI1" s="66"/>
      <c r="AJ1" s="66"/>
      <c r="AK1" s="66"/>
      <c r="AL1" s="66"/>
    </row>
    <row r="2" spans="1:60" s="18" customFormat="1" ht="15" x14ac:dyDescent="0.25">
      <c r="L2" s="66"/>
      <c r="AD2" s="77"/>
      <c r="AE2" s="77"/>
      <c r="AH2" s="66"/>
      <c r="AI2" s="66"/>
      <c r="AJ2" s="66"/>
      <c r="AK2" s="66"/>
      <c r="AL2" s="66"/>
    </row>
    <row r="3" spans="1:60" s="18" customFormat="1" ht="15" x14ac:dyDescent="0.25">
      <c r="L3" s="66"/>
      <c r="AD3" s="77"/>
      <c r="AE3" s="77"/>
      <c r="AH3" s="66"/>
      <c r="AI3" s="66"/>
      <c r="AJ3" s="66"/>
      <c r="AK3" s="66"/>
      <c r="AL3" s="66"/>
    </row>
    <row r="4" spans="1:60" s="18" customFormat="1" ht="15" x14ac:dyDescent="0.25">
      <c r="A4" s="19" t="s">
        <v>182</v>
      </c>
      <c r="L4" s="66"/>
      <c r="AD4" s="77"/>
      <c r="AE4" s="77"/>
      <c r="AH4" s="66"/>
      <c r="AI4" s="66"/>
      <c r="AJ4" s="66"/>
      <c r="AK4" s="66"/>
      <c r="AL4" s="66"/>
    </row>
    <row r="5" spans="1:60" s="18" customFormat="1" ht="15" x14ac:dyDescent="0.25">
      <c r="L5" s="66"/>
      <c r="AD5" s="77"/>
      <c r="AE5" s="77"/>
      <c r="AH5" s="66"/>
      <c r="AI5" s="66"/>
      <c r="AJ5" s="66"/>
      <c r="AK5" s="66"/>
      <c r="AL5" s="66"/>
    </row>
    <row r="6" spans="1:60" s="18" customFormat="1" ht="15" x14ac:dyDescent="0.25">
      <c r="A6" s="19" t="s">
        <v>183</v>
      </c>
      <c r="L6" s="66"/>
      <c r="AD6" s="77"/>
      <c r="AE6" s="77"/>
      <c r="AH6" s="66"/>
      <c r="AI6" s="66"/>
      <c r="AJ6" s="66"/>
      <c r="AK6" s="66"/>
      <c r="AL6" s="66"/>
    </row>
    <row r="7" spans="1:60" s="18" customFormat="1" ht="15" x14ac:dyDescent="0.25">
      <c r="A7" s="18" t="s">
        <v>93</v>
      </c>
      <c r="L7" s="66"/>
      <c r="AD7" s="77"/>
      <c r="AE7" s="77"/>
      <c r="AH7" s="66"/>
      <c r="AI7" s="66"/>
      <c r="AJ7" s="66"/>
      <c r="AK7" s="66"/>
      <c r="AL7" s="66"/>
    </row>
    <row r="8" spans="1:60" s="18" customFormat="1" ht="15" x14ac:dyDescent="0.25">
      <c r="A8" s="18" t="s">
        <v>184</v>
      </c>
      <c r="L8" s="66"/>
      <c r="AD8" s="77"/>
      <c r="AE8" s="77"/>
      <c r="AH8" s="66"/>
      <c r="AI8" s="66"/>
      <c r="AJ8" s="66"/>
      <c r="AK8" s="66"/>
      <c r="AL8" s="66"/>
    </row>
    <row r="9" spans="1:60" s="18" customFormat="1" ht="15" x14ac:dyDescent="0.25">
      <c r="L9" s="66"/>
      <c r="AD9" s="77"/>
      <c r="AE9" s="77"/>
      <c r="AH9" s="66"/>
      <c r="AI9" s="66"/>
      <c r="AJ9" s="66"/>
      <c r="AK9" s="66"/>
      <c r="AL9" s="66"/>
    </row>
    <row r="10" spans="1:60" s="18" customFormat="1" ht="15" x14ac:dyDescent="0.25">
      <c r="A10" s="18" t="s">
        <v>185</v>
      </c>
      <c r="L10" s="66"/>
      <c r="AD10" s="77"/>
      <c r="AE10" s="77"/>
      <c r="AH10" s="66"/>
      <c r="AI10" s="66"/>
      <c r="AJ10" s="66"/>
      <c r="AK10" s="66"/>
      <c r="AL10" s="66"/>
    </row>
    <row r="11" spans="1:60" s="18" customFormat="1" ht="15" x14ac:dyDescent="0.25">
      <c r="A11" s="18" t="s">
        <v>186</v>
      </c>
      <c r="L11" s="66"/>
      <c r="AD11" s="77"/>
      <c r="AE11" s="77"/>
      <c r="AH11" s="66"/>
      <c r="AI11" s="66"/>
      <c r="AJ11" s="66"/>
      <c r="AK11" s="66"/>
      <c r="AL11" s="66"/>
    </row>
    <row r="12" spans="1:60" s="18" customFormat="1" ht="15" x14ac:dyDescent="0.25">
      <c r="L12" s="66"/>
      <c r="AD12" s="77"/>
      <c r="AE12" s="77"/>
      <c r="AH12" s="66"/>
      <c r="AI12" s="66"/>
      <c r="AJ12" s="66"/>
      <c r="AK12" s="66"/>
      <c r="AL12" s="66"/>
    </row>
    <row r="13" spans="1:60" s="18" customFormat="1" ht="15.75" customHeight="1" thickBot="1" x14ac:dyDescent="0.3">
      <c r="A13" s="20" t="s">
        <v>70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67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78"/>
      <c r="AE13" s="78"/>
      <c r="AF13" s="20"/>
      <c r="AG13" s="20"/>
      <c r="AH13" s="67"/>
      <c r="AI13" s="67"/>
      <c r="AJ13" s="67"/>
      <c r="AK13" s="67"/>
      <c r="AL13" s="67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</row>
    <row r="14" spans="1:60" ht="15.75" customHeight="1" x14ac:dyDescent="0.25">
      <c r="A14" s="34" t="s">
        <v>51</v>
      </c>
      <c r="B14" s="4" t="s">
        <v>20</v>
      </c>
      <c r="C14" s="4"/>
      <c r="D14" s="4"/>
      <c r="E14" s="4"/>
      <c r="F14" s="4"/>
      <c r="G14" s="4"/>
      <c r="H14" s="4" t="s">
        <v>71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 t="s">
        <v>75</v>
      </c>
      <c r="AN14" s="4"/>
      <c r="AO14" s="4"/>
      <c r="AP14" s="4"/>
      <c r="AQ14" s="4" t="s">
        <v>92</v>
      </c>
      <c r="AR14" s="4"/>
      <c r="AS14" s="4"/>
      <c r="AT14" s="4"/>
      <c r="AU14" s="4"/>
      <c r="AV14" s="4"/>
      <c r="AW14" s="4" t="s">
        <v>72</v>
      </c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5"/>
    </row>
    <row r="15" spans="1:60" ht="15.75" customHeight="1" x14ac:dyDescent="0.25">
      <c r="A15" s="35"/>
      <c r="B15" s="6"/>
      <c r="C15" s="6"/>
      <c r="D15" s="6"/>
      <c r="E15" s="6"/>
      <c r="F15" s="6"/>
      <c r="G15" s="6"/>
      <c r="H15" s="6" t="s">
        <v>49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 t="s">
        <v>103</v>
      </c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 t="s">
        <v>95</v>
      </c>
      <c r="AG15" s="6"/>
      <c r="AH15" s="6"/>
      <c r="AI15" s="83" t="s">
        <v>50</v>
      </c>
      <c r="AJ15" s="83"/>
      <c r="AK15" s="83"/>
      <c r="AL15" s="83"/>
      <c r="AM15" s="6" t="s">
        <v>77</v>
      </c>
      <c r="AN15" s="6" t="s">
        <v>78</v>
      </c>
      <c r="AO15" s="6" t="s">
        <v>76</v>
      </c>
      <c r="AP15" s="6" t="s">
        <v>112</v>
      </c>
      <c r="AQ15" s="6" t="s">
        <v>82</v>
      </c>
      <c r="AR15" s="6" t="s">
        <v>83</v>
      </c>
      <c r="AS15" s="6" t="s">
        <v>84</v>
      </c>
      <c r="AT15" s="6" t="s">
        <v>86</v>
      </c>
      <c r="AU15" s="6" t="s">
        <v>85</v>
      </c>
      <c r="AV15" s="6" t="s">
        <v>86</v>
      </c>
      <c r="AW15" s="6" t="s">
        <v>1</v>
      </c>
      <c r="AX15" s="6" t="s">
        <v>56</v>
      </c>
      <c r="AY15" s="22" t="s">
        <v>59</v>
      </c>
      <c r="AZ15" s="22"/>
      <c r="BA15" s="22"/>
      <c r="BB15" s="22" t="s">
        <v>123</v>
      </c>
      <c r="BC15" s="22"/>
      <c r="BD15" s="6" t="s">
        <v>120</v>
      </c>
      <c r="BE15" s="6" t="s">
        <v>126</v>
      </c>
      <c r="BF15" s="22" t="s">
        <v>61</v>
      </c>
      <c r="BG15" s="22"/>
      <c r="BH15" s="36"/>
    </row>
    <row r="16" spans="1:60" ht="15.75" customHeight="1" x14ac:dyDescent="0.25">
      <c r="A16" s="3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 t="s">
        <v>94</v>
      </c>
      <c r="AA16" s="6"/>
      <c r="AB16" s="6" t="s">
        <v>97</v>
      </c>
      <c r="AC16" s="6"/>
      <c r="AD16" s="6"/>
      <c r="AE16" s="6"/>
      <c r="AF16" s="6" t="s">
        <v>96</v>
      </c>
      <c r="AG16" s="6"/>
      <c r="AH16" s="6"/>
      <c r="AI16" s="68"/>
      <c r="AJ16" s="83" t="s">
        <v>104</v>
      </c>
      <c r="AK16" s="83"/>
      <c r="AL16" s="83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22"/>
      <c r="AZ16" s="22"/>
      <c r="BA16" s="22"/>
      <c r="BB16" s="22"/>
      <c r="BC16" s="22"/>
      <c r="BD16" s="6"/>
      <c r="BE16" s="6"/>
      <c r="BF16" s="6" t="s">
        <v>121</v>
      </c>
      <c r="BG16" s="6" t="s">
        <v>122</v>
      </c>
      <c r="BH16" s="36" t="s">
        <v>60</v>
      </c>
    </row>
    <row r="17" spans="1:60" ht="51" x14ac:dyDescent="0.25">
      <c r="A17" s="35"/>
      <c r="B17" s="21" t="s">
        <v>6</v>
      </c>
      <c r="C17" s="21" t="s">
        <v>7</v>
      </c>
      <c r="D17" s="21" t="s">
        <v>0</v>
      </c>
      <c r="E17" s="21" t="s">
        <v>1</v>
      </c>
      <c r="F17" s="21" t="s">
        <v>2</v>
      </c>
      <c r="G17" s="21" t="s">
        <v>8</v>
      </c>
      <c r="H17" s="23" t="s">
        <v>118</v>
      </c>
      <c r="I17" s="21" t="s">
        <v>3</v>
      </c>
      <c r="J17" s="21" t="s">
        <v>18</v>
      </c>
      <c r="K17" s="21" t="s">
        <v>9</v>
      </c>
      <c r="L17" s="68" t="s">
        <v>47</v>
      </c>
      <c r="M17" s="21" t="s">
        <v>13</v>
      </c>
      <c r="N17" s="21" t="s">
        <v>12</v>
      </c>
      <c r="O17" s="21" t="s">
        <v>11</v>
      </c>
      <c r="P17" s="21" t="s">
        <v>4</v>
      </c>
      <c r="Q17" s="21" t="s">
        <v>188</v>
      </c>
      <c r="R17" s="21" t="s">
        <v>52</v>
      </c>
      <c r="S17" s="21" t="s">
        <v>53</v>
      </c>
      <c r="T17" s="21" t="s">
        <v>5</v>
      </c>
      <c r="U17" s="21" t="s">
        <v>1</v>
      </c>
      <c r="V17" s="21" t="s">
        <v>107</v>
      </c>
      <c r="W17" s="21" t="s">
        <v>9</v>
      </c>
      <c r="X17" s="21" t="s">
        <v>13</v>
      </c>
      <c r="Y17" s="21" t="s">
        <v>10</v>
      </c>
      <c r="Z17" s="21" t="s">
        <v>12</v>
      </c>
      <c r="AA17" s="21" t="s">
        <v>11</v>
      </c>
      <c r="AB17" s="21" t="s">
        <v>14</v>
      </c>
      <c r="AC17" s="21" t="s">
        <v>15</v>
      </c>
      <c r="AD17" s="79" t="s">
        <v>16</v>
      </c>
      <c r="AE17" s="79" t="s">
        <v>17</v>
      </c>
      <c r="AF17" s="21" t="s">
        <v>102</v>
      </c>
      <c r="AG17" s="21" t="s">
        <v>101</v>
      </c>
      <c r="AH17" s="68" t="s">
        <v>100</v>
      </c>
      <c r="AI17" s="68" t="s">
        <v>21</v>
      </c>
      <c r="AJ17" s="68" t="s">
        <v>130</v>
      </c>
      <c r="AK17" s="68" t="s">
        <v>131</v>
      </c>
      <c r="AL17" s="68" t="s">
        <v>19</v>
      </c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24" t="s">
        <v>57</v>
      </c>
      <c r="AZ17" s="24" t="s">
        <v>58</v>
      </c>
      <c r="BA17" s="21" t="s">
        <v>119</v>
      </c>
      <c r="BB17" s="21" t="s">
        <v>124</v>
      </c>
      <c r="BC17" s="21" t="s">
        <v>125</v>
      </c>
      <c r="BD17" s="6"/>
      <c r="BE17" s="6"/>
      <c r="BF17" s="6"/>
      <c r="BG17" s="6"/>
      <c r="BH17" s="36"/>
    </row>
    <row r="18" spans="1:60" ht="26.25" thickBot="1" x14ac:dyDescent="0.3">
      <c r="A18" s="37"/>
      <c r="B18" s="38" t="s">
        <v>22</v>
      </c>
      <c r="C18" s="38" t="s">
        <v>23</v>
      </c>
      <c r="D18" s="39" t="s">
        <v>46</v>
      </c>
      <c r="E18" s="38" t="s">
        <v>24</v>
      </c>
      <c r="F18" s="38" t="s">
        <v>25</v>
      </c>
      <c r="G18" s="38" t="s">
        <v>26</v>
      </c>
      <c r="H18" s="39" t="s">
        <v>27</v>
      </c>
      <c r="I18" s="38" t="s">
        <v>28</v>
      </c>
      <c r="J18" s="38" t="s">
        <v>29</v>
      </c>
      <c r="K18" s="38" t="s">
        <v>30</v>
      </c>
      <c r="L18" s="69" t="s">
        <v>31</v>
      </c>
      <c r="M18" s="38" t="s">
        <v>32</v>
      </c>
      <c r="N18" s="38" t="s">
        <v>33</v>
      </c>
      <c r="O18" s="38" t="s">
        <v>34</v>
      </c>
      <c r="P18" s="38" t="s">
        <v>35</v>
      </c>
      <c r="Q18" s="38" t="s">
        <v>36</v>
      </c>
      <c r="R18" s="38" t="s">
        <v>37</v>
      </c>
      <c r="S18" s="38" t="s">
        <v>48</v>
      </c>
      <c r="T18" s="38" t="s">
        <v>38</v>
      </c>
      <c r="U18" s="38" t="s">
        <v>106</v>
      </c>
      <c r="V18" s="38" t="s">
        <v>39</v>
      </c>
      <c r="W18" s="38" t="s">
        <v>40</v>
      </c>
      <c r="X18" s="38" t="s">
        <v>41</v>
      </c>
      <c r="Y18" s="38" t="s">
        <v>42</v>
      </c>
      <c r="Z18" s="38" t="s">
        <v>43</v>
      </c>
      <c r="AA18" s="38" t="s">
        <v>44</v>
      </c>
      <c r="AB18" s="38" t="s">
        <v>54</v>
      </c>
      <c r="AC18" s="38" t="s">
        <v>45</v>
      </c>
      <c r="AD18" s="80" t="s">
        <v>73</v>
      </c>
      <c r="AE18" s="80" t="s">
        <v>98</v>
      </c>
      <c r="AF18" s="38" t="s">
        <v>55</v>
      </c>
      <c r="AG18" s="38" t="s">
        <v>99</v>
      </c>
      <c r="AH18" s="69" t="s">
        <v>108</v>
      </c>
      <c r="AI18" s="69" t="s">
        <v>109</v>
      </c>
      <c r="AJ18" s="69" t="s">
        <v>62</v>
      </c>
      <c r="AK18" s="69" t="s">
        <v>110</v>
      </c>
      <c r="AL18" s="69" t="s">
        <v>111</v>
      </c>
      <c r="AM18" s="38" t="s">
        <v>63</v>
      </c>
      <c r="AN18" s="38" t="s">
        <v>64</v>
      </c>
      <c r="AO18" s="38" t="s">
        <v>65</v>
      </c>
      <c r="AP18" s="40" t="s">
        <v>66</v>
      </c>
      <c r="AQ18" s="40" t="s">
        <v>67</v>
      </c>
      <c r="AR18" s="40" t="s">
        <v>68</v>
      </c>
      <c r="AS18" s="40" t="s">
        <v>69</v>
      </c>
      <c r="AT18" s="40" t="s">
        <v>74</v>
      </c>
      <c r="AU18" s="40" t="s">
        <v>79</v>
      </c>
      <c r="AV18" s="40" t="s">
        <v>80</v>
      </c>
      <c r="AW18" s="40" t="s">
        <v>113</v>
      </c>
      <c r="AX18" s="40" t="s">
        <v>81</v>
      </c>
      <c r="AY18" s="40" t="s">
        <v>87</v>
      </c>
      <c r="AZ18" s="40" t="s">
        <v>88</v>
      </c>
      <c r="BA18" s="40" t="s">
        <v>89</v>
      </c>
      <c r="BB18" s="40" t="s">
        <v>90</v>
      </c>
      <c r="BC18" s="40" t="s">
        <v>91</v>
      </c>
      <c r="BD18" s="40" t="s">
        <v>105</v>
      </c>
      <c r="BE18" s="40" t="s">
        <v>114</v>
      </c>
      <c r="BF18" s="40" t="s">
        <v>115</v>
      </c>
      <c r="BG18" s="40" t="s">
        <v>116</v>
      </c>
      <c r="BH18" s="41" t="s">
        <v>117</v>
      </c>
    </row>
    <row r="19" spans="1:60" ht="38.25" x14ac:dyDescent="0.25">
      <c r="A19" s="25">
        <v>1</v>
      </c>
      <c r="B19" s="26" t="s">
        <v>132</v>
      </c>
      <c r="C19" s="26" t="s">
        <v>133</v>
      </c>
      <c r="D19" s="27" t="s">
        <v>134</v>
      </c>
      <c r="E19" s="26" t="s">
        <v>135</v>
      </c>
      <c r="F19" s="28" t="s">
        <v>136</v>
      </c>
      <c r="G19" s="29">
        <v>12113</v>
      </c>
      <c r="H19" s="61" t="s">
        <v>137</v>
      </c>
      <c r="I19" s="63" t="s">
        <v>138</v>
      </c>
      <c r="J19" s="26" t="s">
        <v>139</v>
      </c>
      <c r="K19" s="30">
        <v>43643</v>
      </c>
      <c r="L19" s="70">
        <v>871240.8</v>
      </c>
      <c r="M19" s="29">
        <v>12583</v>
      </c>
      <c r="N19" s="30">
        <v>43643</v>
      </c>
      <c r="O19" s="30">
        <v>44009</v>
      </c>
      <c r="P19" s="26">
        <v>1</v>
      </c>
      <c r="Q19" s="26" t="s">
        <v>140</v>
      </c>
      <c r="R19" s="26" t="s">
        <v>140</v>
      </c>
      <c r="S19" s="26" t="s">
        <v>140</v>
      </c>
      <c r="T19" s="26" t="s">
        <v>141</v>
      </c>
      <c r="U19" s="26" t="s">
        <v>140</v>
      </c>
      <c r="V19" s="26" t="s">
        <v>142</v>
      </c>
      <c r="W19" s="30">
        <v>44008</v>
      </c>
      <c r="X19" s="26" t="s">
        <v>143</v>
      </c>
      <c r="Y19" s="26" t="s">
        <v>144</v>
      </c>
      <c r="Z19" s="30">
        <v>44373</v>
      </c>
      <c r="AA19" s="30">
        <v>44738</v>
      </c>
      <c r="AB19" s="32">
        <v>0</v>
      </c>
      <c r="AC19" s="32">
        <v>0</v>
      </c>
      <c r="AD19" s="31"/>
      <c r="AE19" s="31"/>
      <c r="AF19" s="26"/>
      <c r="AG19" s="32">
        <v>0</v>
      </c>
      <c r="AH19" s="70"/>
      <c r="AI19" s="70">
        <f>L19-AE19+AD19+AH19</f>
        <v>871240.8</v>
      </c>
      <c r="AJ19" s="84">
        <v>405860.19</v>
      </c>
      <c r="AK19" s="84">
        <v>405860.19</v>
      </c>
      <c r="AL19" s="84">
        <f>AJ19+AK19</f>
        <v>811720.38</v>
      </c>
      <c r="AM19" s="26" t="s">
        <v>137</v>
      </c>
      <c r="AN19" s="29">
        <v>12412</v>
      </c>
      <c r="AO19" s="28" t="s">
        <v>145</v>
      </c>
      <c r="AP19" s="29">
        <v>12412</v>
      </c>
      <c r="AQ19" s="25" t="s">
        <v>140</v>
      </c>
      <c r="AR19" s="25" t="s">
        <v>140</v>
      </c>
      <c r="AS19" s="25" t="s">
        <v>140</v>
      </c>
      <c r="AT19" s="25" t="s">
        <v>140</v>
      </c>
      <c r="AU19" s="25" t="s">
        <v>140</v>
      </c>
      <c r="AV19" s="25" t="s">
        <v>140</v>
      </c>
      <c r="AW19" s="25" t="s">
        <v>140</v>
      </c>
      <c r="AX19" s="25" t="s">
        <v>140</v>
      </c>
      <c r="AY19" s="25" t="s">
        <v>140</v>
      </c>
      <c r="AZ19" s="25" t="s">
        <v>140</v>
      </c>
      <c r="BA19" s="33">
        <v>0</v>
      </c>
      <c r="BB19" s="25" t="s">
        <v>140</v>
      </c>
      <c r="BC19" s="25" t="s">
        <v>140</v>
      </c>
      <c r="BD19" s="25" t="s">
        <v>140</v>
      </c>
      <c r="BE19" s="25" t="s">
        <v>140</v>
      </c>
      <c r="BF19" s="25" t="s">
        <v>140</v>
      </c>
      <c r="BG19" s="25" t="s">
        <v>140</v>
      </c>
      <c r="BH19" s="25" t="s">
        <v>140</v>
      </c>
    </row>
    <row r="20" spans="1:60" ht="63.75" x14ac:dyDescent="0.25">
      <c r="A20" s="8">
        <v>2</v>
      </c>
      <c r="B20" s="7" t="s">
        <v>146</v>
      </c>
      <c r="C20" s="7" t="s">
        <v>147</v>
      </c>
      <c r="D20" s="12" t="s">
        <v>134</v>
      </c>
      <c r="E20" s="7" t="s">
        <v>135</v>
      </c>
      <c r="F20" s="13" t="s">
        <v>148</v>
      </c>
      <c r="G20" s="14">
        <v>11735</v>
      </c>
      <c r="H20" s="23" t="s">
        <v>149</v>
      </c>
      <c r="I20" s="64" t="s">
        <v>150</v>
      </c>
      <c r="J20" s="7" t="s">
        <v>151</v>
      </c>
      <c r="K20" s="15">
        <v>42452</v>
      </c>
      <c r="L20" s="71">
        <v>1919905.92</v>
      </c>
      <c r="M20" s="14">
        <v>11772</v>
      </c>
      <c r="N20" s="15">
        <v>42452</v>
      </c>
      <c r="O20" s="15">
        <v>42817</v>
      </c>
      <c r="P20" s="7">
        <v>1</v>
      </c>
      <c r="Q20" s="7" t="s">
        <v>140</v>
      </c>
      <c r="R20" s="7" t="s">
        <v>140</v>
      </c>
      <c r="S20" s="7" t="s">
        <v>140</v>
      </c>
      <c r="T20" s="7" t="s">
        <v>141</v>
      </c>
      <c r="U20" s="7" t="s">
        <v>152</v>
      </c>
      <c r="V20" s="7" t="s">
        <v>153</v>
      </c>
      <c r="W20" s="15">
        <v>43917</v>
      </c>
      <c r="X20" s="7" t="s">
        <v>154</v>
      </c>
      <c r="Y20" s="7" t="s">
        <v>144</v>
      </c>
      <c r="Z20" s="15">
        <v>44653</v>
      </c>
      <c r="AA20" s="15">
        <v>45017</v>
      </c>
      <c r="AB20" s="16">
        <v>0</v>
      </c>
      <c r="AC20" s="16">
        <v>0</v>
      </c>
      <c r="AD20" s="1"/>
      <c r="AE20" s="1"/>
      <c r="AF20" s="7"/>
      <c r="AG20" s="16">
        <v>0</v>
      </c>
      <c r="AH20" s="72"/>
      <c r="AI20" s="70">
        <f t="shared" ref="AI20:AI23" si="0">L20-AE20+AD20+AH20</f>
        <v>1919905.92</v>
      </c>
      <c r="AJ20" s="72">
        <v>5735935.3099999996</v>
      </c>
      <c r="AK20" s="72">
        <f>56996.55</f>
        <v>56996.55</v>
      </c>
      <c r="AL20" s="84">
        <f t="shared" ref="AL20:AL23" si="1">AJ20+AK20</f>
        <v>5792931.8599999994</v>
      </c>
      <c r="AM20" s="7" t="s">
        <v>140</v>
      </c>
      <c r="AN20" s="7" t="s">
        <v>140</v>
      </c>
      <c r="AO20" s="13" t="s">
        <v>140</v>
      </c>
      <c r="AP20" s="7" t="s">
        <v>140</v>
      </c>
      <c r="AQ20" s="7" t="s">
        <v>140</v>
      </c>
      <c r="AR20" s="7" t="s">
        <v>140</v>
      </c>
      <c r="AS20" s="7" t="s">
        <v>140</v>
      </c>
      <c r="AT20" s="7" t="s">
        <v>140</v>
      </c>
      <c r="AU20" s="7" t="s">
        <v>140</v>
      </c>
      <c r="AV20" s="7" t="s">
        <v>140</v>
      </c>
      <c r="AW20" s="7" t="s">
        <v>140</v>
      </c>
      <c r="AX20" s="7" t="s">
        <v>140</v>
      </c>
      <c r="AY20" s="7" t="s">
        <v>140</v>
      </c>
      <c r="AZ20" s="7" t="s">
        <v>140</v>
      </c>
      <c r="BA20" s="17">
        <v>0</v>
      </c>
      <c r="BB20" s="8" t="s">
        <v>140</v>
      </c>
      <c r="BC20" s="8" t="s">
        <v>140</v>
      </c>
      <c r="BD20" s="8" t="s">
        <v>140</v>
      </c>
      <c r="BE20" s="8" t="s">
        <v>140</v>
      </c>
      <c r="BF20" s="8" t="s">
        <v>140</v>
      </c>
      <c r="BG20" s="8" t="s">
        <v>140</v>
      </c>
      <c r="BH20" s="8" t="s">
        <v>140</v>
      </c>
    </row>
    <row r="21" spans="1:60" ht="25.5" x14ac:dyDescent="0.25">
      <c r="A21" s="8">
        <v>3</v>
      </c>
      <c r="B21" s="7" t="s">
        <v>155</v>
      </c>
      <c r="C21" s="7" t="s">
        <v>156</v>
      </c>
      <c r="D21" s="12" t="s">
        <v>134</v>
      </c>
      <c r="E21" s="7" t="s">
        <v>135</v>
      </c>
      <c r="F21" s="13" t="s">
        <v>157</v>
      </c>
      <c r="G21" s="14">
        <v>12944</v>
      </c>
      <c r="H21" s="23" t="s">
        <v>158</v>
      </c>
      <c r="I21" s="64" t="s">
        <v>159</v>
      </c>
      <c r="J21" s="7" t="s">
        <v>160</v>
      </c>
      <c r="K21" s="15">
        <v>44180</v>
      </c>
      <c r="L21" s="71">
        <v>1820575.61</v>
      </c>
      <c r="M21" s="14">
        <v>12944</v>
      </c>
      <c r="N21" s="15">
        <v>44910</v>
      </c>
      <c r="O21" s="15">
        <v>45275</v>
      </c>
      <c r="P21" s="7">
        <v>1</v>
      </c>
      <c r="Q21" s="7" t="s">
        <v>140</v>
      </c>
      <c r="R21" s="7" t="s">
        <v>140</v>
      </c>
      <c r="S21" s="7" t="s">
        <v>140</v>
      </c>
      <c r="T21" s="7" t="s">
        <v>141</v>
      </c>
      <c r="U21" s="7" t="s">
        <v>140</v>
      </c>
      <c r="V21" s="7" t="s">
        <v>140</v>
      </c>
      <c r="W21" s="15">
        <v>44180</v>
      </c>
      <c r="X21" s="7" t="s">
        <v>161</v>
      </c>
      <c r="Y21" s="7" t="s">
        <v>144</v>
      </c>
      <c r="Z21" s="15">
        <v>44910</v>
      </c>
      <c r="AA21" s="15">
        <v>45275</v>
      </c>
      <c r="AB21" s="16">
        <v>0</v>
      </c>
      <c r="AC21" s="16">
        <v>0</v>
      </c>
      <c r="AD21" s="1"/>
      <c r="AE21" s="1"/>
      <c r="AF21" s="7"/>
      <c r="AG21" s="16">
        <v>0</v>
      </c>
      <c r="AH21" s="72"/>
      <c r="AI21" s="70">
        <f t="shared" si="0"/>
        <v>1820575.61</v>
      </c>
      <c r="AJ21" s="71">
        <v>16539.3</v>
      </c>
      <c r="AK21" s="72">
        <f>143613.12</f>
        <v>143613.12</v>
      </c>
      <c r="AL21" s="84">
        <f t="shared" si="1"/>
        <v>160152.41999999998</v>
      </c>
      <c r="AM21" s="7" t="s">
        <v>162</v>
      </c>
      <c r="AN21" s="14">
        <v>12994</v>
      </c>
      <c r="AO21" s="13" t="s">
        <v>163</v>
      </c>
      <c r="AP21" s="14">
        <v>12944</v>
      </c>
      <c r="AQ21" s="7" t="s">
        <v>140</v>
      </c>
      <c r="AR21" s="7" t="s">
        <v>140</v>
      </c>
      <c r="AS21" s="7" t="s">
        <v>140</v>
      </c>
      <c r="AT21" s="7" t="s">
        <v>140</v>
      </c>
      <c r="AU21" s="7" t="s">
        <v>140</v>
      </c>
      <c r="AV21" s="7" t="s">
        <v>140</v>
      </c>
      <c r="AW21" s="7" t="s">
        <v>140</v>
      </c>
      <c r="AX21" s="7" t="s">
        <v>140</v>
      </c>
      <c r="AY21" s="7" t="s">
        <v>140</v>
      </c>
      <c r="AZ21" s="7" t="s">
        <v>140</v>
      </c>
      <c r="BA21" s="17">
        <v>0</v>
      </c>
      <c r="BB21" s="8" t="s">
        <v>140</v>
      </c>
      <c r="BC21" s="8" t="s">
        <v>140</v>
      </c>
      <c r="BD21" s="8" t="s">
        <v>140</v>
      </c>
      <c r="BE21" s="8" t="s">
        <v>140</v>
      </c>
      <c r="BF21" s="8" t="s">
        <v>140</v>
      </c>
      <c r="BG21" s="8" t="s">
        <v>140</v>
      </c>
      <c r="BH21" s="8" t="s">
        <v>140</v>
      </c>
    </row>
    <row r="22" spans="1:60" ht="76.5" x14ac:dyDescent="0.25">
      <c r="A22" s="8">
        <v>4</v>
      </c>
      <c r="B22" s="7" t="s">
        <v>164</v>
      </c>
      <c r="C22" s="7" t="s">
        <v>165</v>
      </c>
      <c r="D22" s="12" t="s">
        <v>134</v>
      </c>
      <c r="E22" s="7" t="s">
        <v>135</v>
      </c>
      <c r="F22" s="13" t="s">
        <v>166</v>
      </c>
      <c r="G22" s="14">
        <v>12427</v>
      </c>
      <c r="H22" s="23" t="s">
        <v>167</v>
      </c>
      <c r="I22" s="64" t="s">
        <v>159</v>
      </c>
      <c r="J22" s="7" t="s">
        <v>160</v>
      </c>
      <c r="K22" s="15">
        <v>43644</v>
      </c>
      <c r="L22" s="72">
        <v>2562713.04</v>
      </c>
      <c r="M22" s="14">
        <v>12583</v>
      </c>
      <c r="N22" s="15">
        <v>44740</v>
      </c>
      <c r="O22" s="15">
        <v>45105</v>
      </c>
      <c r="P22" s="7">
        <v>1</v>
      </c>
      <c r="Q22" s="7" t="s">
        <v>140</v>
      </c>
      <c r="R22" s="7" t="s">
        <v>140</v>
      </c>
      <c r="S22" s="7" t="s">
        <v>140</v>
      </c>
      <c r="T22" s="7" t="s">
        <v>141</v>
      </c>
      <c r="U22" s="7" t="s">
        <v>140</v>
      </c>
      <c r="V22" s="7" t="s">
        <v>140</v>
      </c>
      <c r="W22" s="15">
        <v>44008</v>
      </c>
      <c r="X22" s="7" t="s">
        <v>168</v>
      </c>
      <c r="Y22" s="7" t="s">
        <v>144</v>
      </c>
      <c r="Z22" s="15">
        <v>44738</v>
      </c>
      <c r="AA22" s="15">
        <v>45102</v>
      </c>
      <c r="AB22" s="16">
        <v>0</v>
      </c>
      <c r="AC22" s="16">
        <v>0</v>
      </c>
      <c r="AD22" s="1"/>
      <c r="AE22" s="1"/>
      <c r="AF22" s="7"/>
      <c r="AG22" s="16">
        <v>0</v>
      </c>
      <c r="AH22" s="72"/>
      <c r="AI22" s="70">
        <f t="shared" si="0"/>
        <v>2562713.04</v>
      </c>
      <c r="AJ22" s="72">
        <v>615899.71</v>
      </c>
      <c r="AK22" s="72">
        <f>224606.18</f>
        <v>224606.18</v>
      </c>
      <c r="AL22" s="84">
        <f t="shared" si="1"/>
        <v>840505.8899999999</v>
      </c>
      <c r="AM22" s="7" t="s">
        <v>169</v>
      </c>
      <c r="AN22" s="14">
        <v>12456</v>
      </c>
      <c r="AO22" s="13" t="s">
        <v>170</v>
      </c>
      <c r="AP22" s="14">
        <v>12456</v>
      </c>
      <c r="AQ22" s="7" t="s">
        <v>140</v>
      </c>
      <c r="AR22" s="7" t="s">
        <v>140</v>
      </c>
      <c r="AS22" s="7" t="s">
        <v>140</v>
      </c>
      <c r="AT22" s="7" t="s">
        <v>140</v>
      </c>
      <c r="AU22" s="7" t="s">
        <v>140</v>
      </c>
      <c r="AV22" s="7" t="s">
        <v>140</v>
      </c>
      <c r="AW22" s="7" t="s">
        <v>140</v>
      </c>
      <c r="AX22" s="7" t="s">
        <v>140</v>
      </c>
      <c r="AY22" s="7" t="s">
        <v>140</v>
      </c>
      <c r="AZ22" s="7" t="s">
        <v>140</v>
      </c>
      <c r="BA22" s="17">
        <v>0</v>
      </c>
      <c r="BB22" s="8" t="s">
        <v>140</v>
      </c>
      <c r="BC22" s="8" t="s">
        <v>140</v>
      </c>
      <c r="BD22" s="8" t="s">
        <v>140</v>
      </c>
      <c r="BE22" s="8" t="s">
        <v>140</v>
      </c>
      <c r="BF22" s="8" t="s">
        <v>140</v>
      </c>
      <c r="BG22" s="8" t="s">
        <v>140</v>
      </c>
      <c r="BH22" s="8" t="s">
        <v>140</v>
      </c>
    </row>
    <row r="23" spans="1:60" ht="51.75" thickBot="1" x14ac:dyDescent="0.3">
      <c r="A23" s="11">
        <v>5</v>
      </c>
      <c r="B23" s="9" t="s">
        <v>171</v>
      </c>
      <c r="C23" s="9" t="s">
        <v>172</v>
      </c>
      <c r="D23" s="10" t="s">
        <v>173</v>
      </c>
      <c r="E23" s="9" t="s">
        <v>135</v>
      </c>
      <c r="F23" s="42" t="s">
        <v>174</v>
      </c>
      <c r="G23" s="9" t="s">
        <v>175</v>
      </c>
      <c r="H23" s="62" t="s">
        <v>176</v>
      </c>
      <c r="I23" s="65" t="s">
        <v>177</v>
      </c>
      <c r="J23" s="9" t="s">
        <v>178</v>
      </c>
      <c r="K23" s="43">
        <v>44627</v>
      </c>
      <c r="L23" s="73">
        <v>738720</v>
      </c>
      <c r="M23" s="44">
        <v>13240</v>
      </c>
      <c r="N23" s="43">
        <v>44627</v>
      </c>
      <c r="O23" s="43">
        <v>44992</v>
      </c>
      <c r="P23" s="9">
        <v>1</v>
      </c>
      <c r="Q23" s="9" t="s">
        <v>140</v>
      </c>
      <c r="R23" s="9" t="s">
        <v>140</v>
      </c>
      <c r="S23" s="9" t="s">
        <v>140</v>
      </c>
      <c r="T23" s="9" t="s">
        <v>179</v>
      </c>
      <c r="U23" s="9" t="s">
        <v>140</v>
      </c>
      <c r="V23" s="9" t="s">
        <v>140</v>
      </c>
      <c r="W23" s="43">
        <v>44627</v>
      </c>
      <c r="X23" s="44">
        <v>13240</v>
      </c>
      <c r="Y23" s="9" t="s">
        <v>140</v>
      </c>
      <c r="Z23" s="9" t="s">
        <v>140</v>
      </c>
      <c r="AA23" s="9" t="s">
        <v>140</v>
      </c>
      <c r="AB23" s="45">
        <v>0</v>
      </c>
      <c r="AC23" s="45">
        <v>0</v>
      </c>
      <c r="AD23" s="46"/>
      <c r="AE23" s="46"/>
      <c r="AF23" s="9"/>
      <c r="AG23" s="45">
        <v>0</v>
      </c>
      <c r="AH23" s="85"/>
      <c r="AI23" s="70">
        <f t="shared" si="0"/>
        <v>738720</v>
      </c>
      <c r="AJ23" s="85">
        <v>38524.629999999997</v>
      </c>
      <c r="AK23" s="85">
        <v>68594.8</v>
      </c>
      <c r="AL23" s="84">
        <f t="shared" si="1"/>
        <v>107119.43</v>
      </c>
      <c r="AM23" s="9" t="s">
        <v>180</v>
      </c>
      <c r="AN23" s="44">
        <v>13240</v>
      </c>
      <c r="AO23" s="42" t="s">
        <v>181</v>
      </c>
      <c r="AP23" s="44">
        <v>13240</v>
      </c>
      <c r="AQ23" s="9" t="s">
        <v>140</v>
      </c>
      <c r="AR23" s="9" t="s">
        <v>140</v>
      </c>
      <c r="AS23" s="9" t="s">
        <v>140</v>
      </c>
      <c r="AT23" s="9" t="s">
        <v>140</v>
      </c>
      <c r="AU23" s="9" t="s">
        <v>140</v>
      </c>
      <c r="AV23" s="9" t="s">
        <v>140</v>
      </c>
      <c r="AW23" s="9" t="s">
        <v>140</v>
      </c>
      <c r="AX23" s="9" t="s">
        <v>140</v>
      </c>
      <c r="AY23" s="9" t="s">
        <v>140</v>
      </c>
      <c r="AZ23" s="9" t="s">
        <v>140</v>
      </c>
      <c r="BA23" s="47">
        <v>0</v>
      </c>
      <c r="BB23" s="11" t="s">
        <v>140</v>
      </c>
      <c r="BC23" s="11" t="s">
        <v>140</v>
      </c>
      <c r="BD23" s="11" t="s">
        <v>140</v>
      </c>
      <c r="BE23" s="11" t="s">
        <v>140</v>
      </c>
      <c r="BF23" s="11" t="s">
        <v>140</v>
      </c>
      <c r="BG23" s="11" t="s">
        <v>140</v>
      </c>
      <c r="BH23" s="11" t="s">
        <v>140</v>
      </c>
    </row>
    <row r="24" spans="1:60" ht="13.5" thickBot="1" x14ac:dyDescent="0.3">
      <c r="A24" s="48" t="s">
        <v>187</v>
      </c>
      <c r="B24" s="49"/>
      <c r="C24" s="49"/>
      <c r="D24" s="49"/>
      <c r="E24" s="49"/>
      <c r="F24" s="50"/>
      <c r="G24" s="51"/>
      <c r="H24" s="51"/>
      <c r="I24" s="51"/>
      <c r="J24" s="51"/>
      <c r="K24" s="51"/>
      <c r="L24" s="74">
        <f>SUM(L19:L23)</f>
        <v>7913155.3700000001</v>
      </c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74">
        <f>SUM(AD19:AD23)</f>
        <v>0</v>
      </c>
      <c r="AE24" s="74">
        <f>SUM(AE19:AE23)</f>
        <v>0</v>
      </c>
      <c r="AF24" s="53"/>
      <c r="AG24" s="53"/>
      <c r="AH24" s="74">
        <f>SUM(AH19:AH23)</f>
        <v>0</v>
      </c>
      <c r="AI24" s="74">
        <f>SUM(AI19:AI23)</f>
        <v>7913155.3700000001</v>
      </c>
      <c r="AJ24" s="74">
        <f>SUM(AJ19:AJ23)</f>
        <v>6812759.1399999997</v>
      </c>
      <c r="AK24" s="74">
        <f>SUM(AK19:AK23)</f>
        <v>899670.84000000008</v>
      </c>
      <c r="AL24" s="74">
        <f>SUM(AL19:AL23)</f>
        <v>7712429.9799999986</v>
      </c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4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6"/>
    </row>
    <row r="25" spans="1:60" x14ac:dyDescent="0.25">
      <c r="A25" s="57"/>
      <c r="B25" s="57"/>
      <c r="C25" s="57"/>
      <c r="D25" s="57"/>
      <c r="E25" s="57"/>
      <c r="F25" s="58"/>
      <c r="G25" s="58"/>
      <c r="H25" s="58"/>
      <c r="I25" s="58"/>
      <c r="J25" s="58"/>
      <c r="K25" s="58"/>
      <c r="L25" s="75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81"/>
      <c r="AE25" s="81"/>
      <c r="AF25" s="60"/>
      <c r="AG25" s="60"/>
      <c r="AH25" s="75"/>
      <c r="AI25" s="75"/>
      <c r="AJ25" s="75"/>
      <c r="AK25" s="75"/>
      <c r="AL25" s="75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</row>
    <row r="26" spans="1:60" s="59" customFormat="1" x14ac:dyDescent="0.25">
      <c r="A26" s="59" t="s">
        <v>127</v>
      </c>
      <c r="L26" s="75"/>
      <c r="AD26" s="81"/>
      <c r="AE26" s="81"/>
      <c r="AH26" s="75"/>
      <c r="AI26" s="75"/>
      <c r="AJ26" s="75"/>
      <c r="AK26" s="75"/>
      <c r="AL26" s="75"/>
    </row>
    <row r="27" spans="1:60" s="59" customFormat="1" x14ac:dyDescent="0.25">
      <c r="A27" s="59" t="s">
        <v>128</v>
      </c>
      <c r="L27" s="75"/>
      <c r="AD27" s="81"/>
      <c r="AE27" s="81"/>
      <c r="AH27" s="75"/>
      <c r="AI27" s="75"/>
      <c r="AJ27" s="75"/>
      <c r="AK27" s="75"/>
      <c r="AL27" s="75"/>
    </row>
    <row r="28" spans="1:60" s="59" customFormat="1" x14ac:dyDescent="0.25">
      <c r="A28" s="59" t="s">
        <v>129</v>
      </c>
      <c r="L28" s="75"/>
      <c r="AD28" s="81"/>
      <c r="AE28" s="81"/>
      <c r="AH28" s="75"/>
      <c r="AI28" s="75"/>
      <c r="AJ28" s="75"/>
      <c r="AK28" s="75"/>
      <c r="AL28" s="75"/>
    </row>
  </sheetData>
  <mergeCells count="36">
    <mergeCell ref="AI15:AL15"/>
    <mergeCell ref="U15:AE15"/>
    <mergeCell ref="AJ16:AL16"/>
    <mergeCell ref="B14:G16"/>
    <mergeCell ref="H15:T16"/>
    <mergeCell ref="U16:Y16"/>
    <mergeCell ref="AM15:AM17"/>
    <mergeCell ref="AN15:AN17"/>
    <mergeCell ref="A24:F24"/>
    <mergeCell ref="BF16:BF17"/>
    <mergeCell ref="BG16:BG17"/>
    <mergeCell ref="BH16:BH17"/>
    <mergeCell ref="AO15:AO17"/>
    <mergeCell ref="BD15:BD17"/>
    <mergeCell ref="AP15:AP17"/>
    <mergeCell ref="BE15:BE17"/>
    <mergeCell ref="BF15:BH15"/>
    <mergeCell ref="AW14:BH14"/>
    <mergeCell ref="AW15:AW17"/>
    <mergeCell ref="AX15:AX17"/>
    <mergeCell ref="A14:A18"/>
    <mergeCell ref="AY15:BA16"/>
    <mergeCell ref="BB15:BC16"/>
    <mergeCell ref="H14:AL14"/>
    <mergeCell ref="AQ14:AV14"/>
    <mergeCell ref="AR15:AR17"/>
    <mergeCell ref="AS15:AS17"/>
    <mergeCell ref="AT15:AT17"/>
    <mergeCell ref="AU15:AU17"/>
    <mergeCell ref="AV15:AV17"/>
    <mergeCell ref="AQ15:AQ17"/>
    <mergeCell ref="AM14:AP14"/>
    <mergeCell ref="Z16:AA16"/>
    <mergeCell ref="AB16:AE16"/>
    <mergeCell ref="AF15:AH15"/>
    <mergeCell ref="AF16:AH16"/>
  </mergeCells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SEAGRO LICITAÇÕES JAN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2017-12-11T21:41:57Z</cp:lastPrinted>
  <dcterms:created xsi:type="dcterms:W3CDTF">2013-10-11T22:10:57Z</dcterms:created>
  <dcterms:modified xsi:type="dcterms:W3CDTF">2023-03-03T15:14:44Z</dcterms:modified>
</cp:coreProperties>
</file>