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766"/>
  </bookViews>
  <sheets>
    <sheet name="SEAGRO LICITAÇÕES AGO 2023" sheetId="1" r:id="rId1"/>
  </sheets>
  <calcPr calcId="125725"/>
</workbook>
</file>

<file path=xl/calcChain.xml><?xml version="1.0" encoding="utf-8"?>
<calcChain xmlns="http://schemas.openxmlformats.org/spreadsheetml/2006/main">
  <c r="AL20" i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19"/>
  <c r="AK19"/>
  <c r="AI20"/>
  <c r="AI54" s="1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19"/>
  <c r="AL54"/>
  <c r="AK54"/>
  <c r="AJ54"/>
  <c r="AH54"/>
  <c r="AE54"/>
  <c r="AD54"/>
  <c r="S54"/>
  <c r="R54"/>
  <c r="L54"/>
  <c r="AK49" l="1"/>
  <c r="AK46" l="1"/>
  <c r="AK39" l="1"/>
  <c r="AJ39"/>
  <c r="AJ38"/>
  <c r="AJ37"/>
  <c r="AJ35"/>
  <c r="AJ33"/>
  <c r="AK27" l="1"/>
  <c r="AJ27"/>
</calcChain>
</file>

<file path=xl/sharedStrings.xml><?xml version="1.0" encoding="utf-8"?>
<sst xmlns="http://schemas.openxmlformats.org/spreadsheetml/2006/main" count="1447" uniqueCount="386">
  <si>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</si>
  <si>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</si>
  <si>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</si>
  <si>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</si>
  <si>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</si>
  <si>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</si>
  <si>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</si>
  <si>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</si>
  <si>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</si>
  <si>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</si>
  <si>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</si>
  <si>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</si>
  <si>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</si>
  <si>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</si>
  <si>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</si>
  <si>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</si>
  <si>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</si>
  <si>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</si>
  <si>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</si>
  <si>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</si>
  <si>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</si>
  <si>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</si>
  <si>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</si>
  <si>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</si>
  <si>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</si>
  <si>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</si>
  <si>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</si>
  <si>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</si>
  <si>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</si>
  <si>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</si>
  <si>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</si>
  <si>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</si>
  <si>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</si>
  <si>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</si>
  <si>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</si>
  <si>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</si>
  <si>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</si>
  <si>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</si>
  <si>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</si>
  <si>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</si>
  <si>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</si>
  <si>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</si>
  <si>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</si>
  <si>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</si>
  <si>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</si>
  <si>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</si>
  <si>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</si>
  <si>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</si>
  <si>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</si>
  <si>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</si>
  <si>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</si>
  <si>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</si>
  <si>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</si>
  <si>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</si>
  <si>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</si>
  <si>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</si>
  <si>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</si>
  <si>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</si>
  <si>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</si>
  <si>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</si>
  <si>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</si>
  <si>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</si>
  <si>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</si>
  <si>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</si>
  <si>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</si>
  <si>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</si>
  <si>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</si>
  <si>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</si>
  <si>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</si>
  <si>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</si>
  <si>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</si>
  <si>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</si>
  <si>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</si>
  <si>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</si>
  <si>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</si>
  <si>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</si>
  <si>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</si>
  <si>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</si>
  <si>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</si>
  <si>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</si>
  <si>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</si>
  <si>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</si>
  <si>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</si>
  <si>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</si>
  <si>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</si>
  <si>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</si>
  <si>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</si>
  <si>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</si>
  <si>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</si>
  <si>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</si>
  <si>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</si>
  <si>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</si>
  <si>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</si>
  <si>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</si>
  <si>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</si>
  <si>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</si>
  <si>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</si>
  <si>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</si>
  <si>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</si>
  <si>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</si>
  <si>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</si>
  <si>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</si>
  <si>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</si>
  <si>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</si>
  <si>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</si>
  <si>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</si>
  <si>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</si>
  <si>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</si>
  <si>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</si>
  <si>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</si>
  <si>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</si>
  <si>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</si>
  <si>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</si>
  <si>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</si>
  <si>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</si>
  <si>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</si>
  <si>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</si>
  <si>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</si>
  <si>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</si>
  <si>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</si>
  <si>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</si>
  <si>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</si>
  <si>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</si>
  <si>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</si>
  <si>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</si>
  <si>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</si>
  <si>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Data da emissão: 31/08/2023</t>
  </si>
  <si>
    <t>Nome do responsável pela elaboração:  Fábio de Oliveira França/ Nathan Almeida Costa</t>
  </si>
  <si>
    <t>Nome do titular do Órgão/Entidade/Fundo (no exercício do cargo): Eracides Caetano de Souza</t>
  </si>
  <si>
    <t>Executado até 2022</t>
  </si>
  <si>
    <t xml:space="preserve"> Executado no Exercício 2023</t>
  </si>
  <si>
    <t>PROCESSO ADMINISTRATIVO N°. 3685/2021</t>
  </si>
  <si>
    <t>016/2020</t>
  </si>
  <si>
    <t xml:space="preserve">Pregão Presencial </t>
  </si>
  <si>
    <t>Menor preço por item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</si>
  <si>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</si>
  <si>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</si>
  <si>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</si>
  <si>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</si>
  <si>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</si>
  <si>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-</t>
  </si>
  <si>
    <t>33.90.39.00</t>
  </si>
  <si>
    <t>DOE nº 13.021 de 13/04/2021</t>
  </si>
  <si>
    <t>005/2020</t>
  </si>
  <si>
    <t>SASDH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</si>
  <si>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</si>
  <si>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</si>
  <si>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</si>
  <si>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</si>
  <si>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</si>
  <si>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</si>
  <si>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1º</t>
  </si>
  <si>
    <t>DOE nº 12.827 de 29/06/2020</t>
  </si>
  <si>
    <t xml:space="preserve">Prorrogação do prazo de vigência </t>
  </si>
  <si>
    <t>SECRETARIA DE ESTADO DA EDUCAÇÃO, CULTURA E ESPORTES (SEE)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</si>
  <si>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</si>
  <si>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</si>
  <si>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</si>
  <si>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</si>
  <si>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</si>
  <si>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</si>
  <si>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</si>
  <si>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4º</t>
  </si>
  <si>
    <t>DOE nº 12.772 de 02/04/2020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</si>
  <si>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</si>
  <si>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</si>
  <si>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</si>
  <si>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</si>
  <si>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</si>
  <si>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</si>
  <si>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</si>
  <si>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</si>
  <si>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</si>
  <si>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</si>
  <si>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</si>
  <si>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</si>
  <si>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</si>
  <si>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</si>
  <si>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</si>
  <si>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</si>
  <si>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</si>
  <si>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</si>
  <si>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</si>
  <si>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</si>
  <si>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</si>
  <si>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</si>
  <si>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</si>
  <si>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</si>
  <si>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33.90.30.00</t>
  </si>
  <si>
    <t>072/2021</t>
  </si>
  <si>
    <t>SEE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</si>
  <si>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</si>
  <si>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</si>
  <si>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</si>
  <si>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</si>
  <si>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</si>
  <si>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</si>
  <si>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</si>
  <si>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</si>
  <si>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</si>
  <si>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</si>
  <si>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</si>
  <si>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</si>
  <si>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</si>
  <si>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</si>
  <si>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</si>
  <si>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</si>
  <si>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</si>
  <si>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</si>
  <si>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</si>
  <si>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</si>
  <si>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</si>
  <si>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</si>
  <si>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</si>
  <si>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</si>
  <si>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</si>
  <si>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</si>
  <si>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</si>
  <si>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</si>
  <si>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</si>
  <si>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</si>
  <si>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</si>
  <si>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</si>
  <si>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33.91.39.00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</si>
  <si>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</si>
  <si>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</si>
  <si>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</si>
  <si>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</si>
  <si>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</si>
  <si>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</si>
  <si>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</si>
  <si>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</si>
  <si>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</si>
  <si>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</si>
  <si>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</si>
  <si>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</si>
  <si>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</si>
  <si>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</si>
  <si>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ANA LIMA DA SILVA</t>
  </si>
  <si>
    <t>046.130.292-60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</si>
  <si>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</si>
  <si>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</si>
  <si>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</si>
  <si>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</si>
  <si>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11/05/20223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</si>
  <si>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</si>
  <si>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</si>
  <si>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</si>
  <si>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</si>
  <si>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</si>
  <si>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</si>
  <si>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01130032022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</si>
  <si>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</si>
  <si>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</si>
  <si>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</si>
  <si>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</si>
  <si>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</si>
  <si>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</si>
  <si>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</si>
  <si>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014/2022</t>
  </si>
  <si>
    <t>DEPASA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</si>
  <si>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</si>
  <si>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</si>
  <si>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</si>
  <si>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</si>
  <si>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</si>
  <si>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</si>
  <si>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</si>
  <si>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</si>
  <si>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</si>
  <si>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</si>
  <si>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</si>
  <si>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</si>
  <si>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</si>
  <si>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</si>
  <si>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</si>
  <si>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</si>
  <si>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015/2022</t>
  </si>
  <si>
    <t>018/2022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</si>
  <si>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</si>
  <si>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</si>
  <si>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000/2022</t>
  </si>
  <si>
    <t>19 SOLUÇÕES DO BRASIL LTDA</t>
  </si>
  <si>
    <t>04.361.899/0001-29</t>
  </si>
  <si>
    <t>831/2022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</si>
  <si>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</si>
  <si>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</si>
  <si>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</si>
  <si>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</si>
  <si>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</si>
  <si>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</si>
  <si>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</si>
  <si>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</si>
  <si>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</si>
  <si>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077/2022</t>
  </si>
  <si>
    <t>Contratação de pessoa juridica para PRESTAÇÃO DE SERVIÇOS DE LOCAÇÃO DE IMPRESSORAS..</t>
  </si>
  <si>
    <t>01130002/2023</t>
  </si>
  <si>
    <t>DUX COM E REPRESENTAÇÕES IMP E EXP LTDA</t>
  </si>
  <si>
    <t>05.502.105/0001-62</t>
  </si>
  <si>
    <t>2706/2023</t>
  </si>
  <si>
    <t>14/2022</t>
  </si>
  <si>
    <t>PROCESSO ADMINISTRATIVO N°. 021/2022</t>
  </si>
  <si>
    <t>012/2022</t>
  </si>
  <si>
    <t>Contratação De Empresa Especializada no Fornecimento De Gêneros Alimentícios Refeições Preparadas Tipo Marmitex: Almoço, Para Atender As Necessidades da SECRETÁRIA MUNICIPAL DE AGROPECUÁRIA - SEAGRO.</t>
  </si>
  <si>
    <t>DOE nº 13.537de 19/05/2023</t>
  </si>
  <si>
    <t>01130018/2023</t>
  </si>
  <si>
    <t>FLORESTA EMPREENDIMENTOS EIRELI - ME</t>
  </si>
  <si>
    <t>17.489.291/0001-26</t>
  </si>
  <si>
    <t>020/2022</t>
  </si>
  <si>
    <t>PROCESSO ADMINISTRATIVO N°. 019/2023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</si>
  <si>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</si>
  <si>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</si>
  <si>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</si>
  <si>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</si>
  <si>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</si>
  <si>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</si>
  <si>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PROCESSO ADMINISTRATIVO N°. 28/2022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</si>
  <si>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</si>
  <si>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</si>
  <si>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</si>
  <si>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</si>
  <si>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</si>
  <si>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</si>
  <si>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PROCESSO ADMINISTRATIVO N°. 26/2022</t>
  </si>
  <si>
    <t>057/2022</t>
  </si>
  <si>
    <t>Aquisição de Tubos em Polietileno (Bueiro), visando atender as necessidades desta Secretaria Municipal de Agropecuária - SEAGRO.</t>
  </si>
  <si>
    <t>DOE nº 13.331 de 21/07/2022</t>
  </si>
  <si>
    <t>01130029/2022</t>
  </si>
  <si>
    <t>G. R. DA ROSA</t>
  </si>
  <si>
    <t>09.179.593/0001-70</t>
  </si>
  <si>
    <t>44.90.30.00</t>
  </si>
  <si>
    <t>004/2022</t>
  </si>
  <si>
    <t>PROCESSO ADMINISTRATIVO N°. 025/2023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</si>
  <si>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Agropecuaria - SEAGRO.</t>
  </si>
  <si>
    <t>DOE nº 13.549 de 06/06/2023</t>
  </si>
  <si>
    <t>01130019/2023</t>
  </si>
  <si>
    <t>O. MILANIN NETO EIRELI</t>
  </si>
  <si>
    <t>33.590.012/0001-72</t>
  </si>
  <si>
    <t>PROCESSO ADMINISTRATIVO N°. 024/2023</t>
  </si>
  <si>
    <t>002/2023</t>
  </si>
  <si>
    <t>Contratação de Empresa que visa a aquisição de Material Permanente ( móveis: frigobar, micro-onda, geladeira duplex, fogão e balcão de pia com a pia).</t>
  </si>
  <si>
    <t>DOE nº 13.530 de 10/05/2023</t>
  </si>
  <si>
    <t>01130028/2023</t>
  </si>
  <si>
    <t>TCP ELETROS LTDA</t>
  </si>
  <si>
    <t>49.998.224/0001-23</t>
  </si>
  <si>
    <t>44.90.52.00</t>
  </si>
  <si>
    <t>028/2023</t>
  </si>
  <si>
    <t>PROCESSO ADMINISTRATIVO N°. 20/2023</t>
  </si>
  <si>
    <t>170/2022</t>
  </si>
  <si>
    <t>Aquisição de àgua potável, própria para consumo humano, obedecendo á portaria do MS Nª 2.914, de 12-12-2011, transporta em caminhão pipa, a fim de atender as necessidadesvdas familias que residem nas comunidades rurais e periurbanas localizadas no Cinturão Verde de Rio Branco e entorno, as quais não dispõem de rede de abastecimento de agua potavel durante o periodo de estiagem( seca).</t>
  </si>
  <si>
    <t>DOE nº 13.570 de 11/07/2023</t>
  </si>
  <si>
    <t>01130025/2023</t>
  </si>
  <si>
    <t>ELIZEU MESQUITA DA SILVA - EPP</t>
  </si>
  <si>
    <t>04.296.753/0001-47</t>
  </si>
  <si>
    <t>386/2022</t>
  </si>
  <si>
    <t>PROCESSO ADMINISTRATIVO N°. 067/2022</t>
  </si>
  <si>
    <t>085/2022</t>
  </si>
  <si>
    <t>Aquisição de materiais e insumos para cultivo protegido, para atender as necessidades do Departamento de Apoio à Produção</t>
  </si>
  <si>
    <t>DOE nº 13.494 de 17/03/2023</t>
  </si>
  <si>
    <t>01130012/2023</t>
  </si>
  <si>
    <t>A. A. SOUZA - EIRELI</t>
  </si>
  <si>
    <t>33.873.300/0001-34</t>
  </si>
  <si>
    <t>PROCESSO ADMINISTRATIVO N°. 252/2022</t>
  </si>
  <si>
    <t>109/2022</t>
  </si>
  <si>
    <t>Constitui objeto do presente contrato a contratação de empresa para Aquisição de novas Bancas desmontável para atender as necessidades de feiras de Bairros da Cidade de Rio Branco/AC</t>
  </si>
  <si>
    <t>DOE nº 13.424 de 06/12/2022</t>
  </si>
  <si>
    <t>01130059/2022</t>
  </si>
  <si>
    <t>TENDAS ALUBAN LTDA</t>
  </si>
  <si>
    <t>22.949.065/0001-10</t>
  </si>
  <si>
    <t>011/2022</t>
  </si>
  <si>
    <t>PROCESSO ADMINISTRATIVO N°. 076/2023</t>
  </si>
  <si>
    <t>088/2023</t>
  </si>
  <si>
    <t>Aquisição de equipamentos para limha de beneficiamento de grãos, sendo estes 01 selecionadora, 02 empacotadoras e 01 Agrupadora, visando o atendimento das demandas desta secretaria municipal de Agropecuária, e a concretiza~]ao das ações previstas no Plano Plurianual (2022-2025).</t>
  </si>
  <si>
    <t>DOE nº 13.563 de 30/06/2023</t>
  </si>
  <si>
    <t>01130021/2023</t>
  </si>
  <si>
    <t>BELRIO COMERCIO DE MAQUINAS E EQUIPAMENTOS LTDA</t>
  </si>
  <si>
    <t>44.001.628/0001-87</t>
  </si>
  <si>
    <t>005/2023</t>
  </si>
  <si>
    <t>PODER EXECUTIVO MUNICIPAL</t>
  </si>
  <si>
    <t>PRESTAÇÃO DE CONTAS - EXERCÍCIO 2023</t>
  </si>
  <si>
    <t>Manual de Referência - 9ª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</si>
  <si>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AGROPECUÁRIA - SEAGRO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</si>
  <si>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AGOSTO/2023</t>
    </r>
  </si>
  <si>
    <t>Não concluída em 2023</t>
  </si>
  <si>
    <t>Concluída em 2023</t>
  </si>
  <si>
    <t>Nº do Convênio/ Contrato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</si>
</sst>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44" fontId="1" fillId="0" borderId="0" xfId="1" applyFont="1" applyFill="1" applyAlignment="1">
      <alignment horizontal="center" vertical="center"/>
    </xf>
    <xf numFmtId="44" fontId="1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vertical="center"/>
    </xf>
    <xf numFmtId="44" fontId="5" fillId="2" borderId="1" xfId="1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right" vertical="center" wrapText="1"/>
    </xf>
    <xf numFmtId="44" fontId="4" fillId="0" borderId="6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44" fontId="6" fillId="0" borderId="0" xfId="1" applyFont="1" applyFill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9" fontId="4" fillId="0" borderId="10" xfId="0" applyNumberFormat="1" applyFont="1" applyFill="1" applyBorder="1" applyAlignment="1">
      <alignment horizontal="center" vertical="center" wrapText="1"/>
    </xf>
    <xf numFmtId="9" fontId="4" fillId="0" borderId="10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119592</xdr:colOff>
      <xdr:row>0</xdr:row>
      <xdr:rowOff>97366</xdr:rowOff>
    </xdr:from>
    <xdr:to>
      <xdr:col>1</xdr:col>
      <xdr:colOff>565150</xdr:colOff>
      <xdr:row>2</xdr:row>
      <xdr:rowOff>173566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4675" y="97366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59"/>
  <sheetViews>
    <sheetView tabSelected="1" zoomScale="90" zoomScaleNormal="90" workbookViewId="0">
      <selection activeCell="AL19" sqref="AL19:AL53"/>
    </sheetView>
  </sheetViews>
  <sheetFormatPr defaultRowHeight="12.75"/>
  <cols>
    <col min="1" max="1" width="6.85546875" style="6" customWidth="1"/>
    <col min="2" max="2" width="16.7109375" style="6" customWidth="1"/>
    <col min="3" max="3" width="12.85546875" style="6" bestFit="1" customWidth="1"/>
    <col min="4" max="4" width="21.140625" style="6" bestFit="1" customWidth="1"/>
    <col min="5" max="5" width="13.5703125" style="6" customWidth="1"/>
    <col min="6" max="6" width="59" style="80" customWidth="1"/>
    <col min="7" max="7" width="18.140625" style="6" customWidth="1"/>
    <col min="8" max="8" width="14" style="58" customWidth="1"/>
    <col min="9" max="9" width="51.42578125" style="88" bestFit="1" customWidth="1"/>
    <col min="10" max="10" width="21.5703125" style="6" customWidth="1"/>
    <col min="11" max="11" width="10.5703125" style="6" customWidth="1"/>
    <col min="12" max="12" width="18.28515625" style="57" customWidth="1"/>
    <col min="13" max="13" width="10.5703125" style="6" customWidth="1"/>
    <col min="14" max="14" width="11.5703125" style="6" customWidth="1"/>
    <col min="15" max="16" width="10.5703125" style="6" customWidth="1"/>
    <col min="17" max="17" width="13.140625" style="6" bestFit="1" customWidth="1"/>
    <col min="18" max="18" width="10.5703125" style="6" customWidth="1"/>
    <col min="19" max="19" width="10" style="6" bestFit="1" customWidth="1"/>
    <col min="20" max="20" width="13" style="6" customWidth="1"/>
    <col min="21" max="21" width="8.5703125" style="6" customWidth="1"/>
    <col min="22" max="23" width="10.5703125" style="6" customWidth="1"/>
    <col min="24" max="24" width="14.5703125" style="6" customWidth="1"/>
    <col min="25" max="25" width="30.140625" style="6" bestFit="1" customWidth="1"/>
    <col min="26" max="26" width="14.7109375" style="6" bestFit="1" customWidth="1"/>
    <col min="27" max="27" width="10.42578125" style="6" bestFit="1" customWidth="1"/>
    <col min="28" max="29" width="10.5703125" style="6" customWidth="1"/>
    <col min="30" max="31" width="10.5703125" style="57" customWidth="1"/>
    <col min="32" max="33" width="10.5703125" style="6" customWidth="1"/>
    <col min="34" max="34" width="10.5703125" style="57" customWidth="1"/>
    <col min="35" max="35" width="23.140625" style="57" bestFit="1" customWidth="1"/>
    <col min="36" max="37" width="15.7109375" style="57" customWidth="1"/>
    <col min="38" max="38" width="15.7109375" style="57" bestFit="1" customWidth="1"/>
    <col min="39" max="39" width="11.5703125" style="6" customWidth="1"/>
    <col min="40" max="40" width="13.85546875" style="6" customWidth="1"/>
    <col min="41" max="41" width="33.140625" style="6" customWidth="1"/>
    <col min="42" max="42" width="13.140625" style="6" customWidth="1"/>
    <col min="43" max="43" width="14.5703125" style="6" customWidth="1"/>
    <col min="44" max="44" width="14.42578125" style="6" customWidth="1"/>
    <col min="45" max="45" width="13.85546875" style="6" customWidth="1"/>
    <col min="46" max="46" width="13.5703125" style="6" customWidth="1"/>
    <col min="47" max="47" width="13.42578125" style="6" customWidth="1"/>
    <col min="48" max="48" width="12.42578125" style="6" customWidth="1"/>
    <col min="49" max="52" width="9.140625" style="6"/>
    <col min="53" max="53" width="9.28515625" style="6" bestFit="1" customWidth="1"/>
    <col min="54" max="54" width="9.140625" style="6"/>
    <col min="55" max="55" width="11.140625" style="6" bestFit="1" customWidth="1"/>
    <col min="56" max="56" width="12.140625" style="6" customWidth="1"/>
    <col min="57" max="57" width="10.140625" style="6" customWidth="1"/>
    <col min="58" max="58" width="9.140625" style="6"/>
    <col min="59" max="59" width="9.42578125" style="6" customWidth="1"/>
    <col min="60" max="60" width="6.7109375" style="6" bestFit="1" customWidth="1"/>
    <col min="61" max="16384" width="9.140625" style="6"/>
  </cols>
  <sheetData>
    <row r="1" spans="1:60" s="1" customFormat="1" ht="15">
      <c r="F1" s="2"/>
      <c r="H1" s="3"/>
      <c r="I1" s="79"/>
      <c r="L1" s="45"/>
      <c r="AD1" s="45"/>
      <c r="AE1" s="45"/>
      <c r="AH1" s="45"/>
      <c r="AI1" s="45"/>
      <c r="AJ1" s="45"/>
      <c r="AK1" s="45"/>
      <c r="AL1" s="45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60" s="1" customFormat="1" ht="15">
      <c r="F2" s="2"/>
      <c r="H2" s="3"/>
      <c r="I2" s="79"/>
      <c r="L2" s="45"/>
      <c r="AD2" s="45"/>
      <c r="AE2" s="45"/>
      <c r="AH2" s="45"/>
      <c r="AI2" s="45"/>
      <c r="AJ2" s="45"/>
      <c r="AK2" s="45"/>
      <c r="AL2" s="45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60" s="1" customFormat="1" ht="15">
      <c r="F3" s="2"/>
      <c r="H3" s="3"/>
      <c r="I3" s="79"/>
      <c r="L3" s="45"/>
      <c r="AD3" s="45"/>
      <c r="AE3" s="45"/>
      <c r="AH3" s="45"/>
      <c r="AI3" s="45"/>
      <c r="AJ3" s="45"/>
      <c r="AK3" s="45"/>
      <c r="AL3" s="45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60" s="1" customFormat="1" ht="15">
      <c r="A4" s="3" t="s">
        <v>378</v>
      </c>
      <c r="F4" s="2"/>
      <c r="H4" s="3"/>
      <c r="I4" s="79"/>
      <c r="L4" s="45"/>
      <c r="AD4" s="45"/>
      <c r="AE4" s="45"/>
      <c r="AH4" s="45"/>
      <c r="AI4" s="45"/>
      <c r="AJ4" s="45"/>
      <c r="AK4" s="45"/>
      <c r="AL4" s="45"/>
    </row>
    <row r="5" spans="1:60" s="1" customFormat="1" ht="15">
      <c r="B5" s="4"/>
      <c r="C5" s="4"/>
      <c r="D5" s="4"/>
      <c r="E5" s="4"/>
      <c r="F5" s="2"/>
      <c r="G5" s="4"/>
      <c r="H5" s="81"/>
      <c r="I5" s="79"/>
      <c r="J5" s="4"/>
      <c r="K5" s="4"/>
      <c r="L5" s="4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6"/>
      <c r="AE5" s="46"/>
      <c r="AF5" s="4"/>
      <c r="AG5" s="4"/>
      <c r="AH5" s="46"/>
      <c r="AI5" s="46"/>
      <c r="AJ5" s="46"/>
      <c r="AK5" s="46"/>
      <c r="AL5" s="46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60" s="1" customFormat="1" ht="15">
      <c r="A6" s="3" t="s">
        <v>379</v>
      </c>
      <c r="F6" s="2"/>
      <c r="H6" s="3"/>
      <c r="I6" s="79"/>
      <c r="L6" s="45"/>
      <c r="AD6" s="45"/>
      <c r="AE6" s="45"/>
      <c r="AH6" s="45"/>
      <c r="AI6" s="45"/>
      <c r="AJ6" s="45"/>
      <c r="AK6" s="45"/>
      <c r="AL6" s="45"/>
    </row>
    <row r="7" spans="1:60" s="1" customFormat="1" ht="15">
      <c r="A7" s="1" t="s">
        <v>94</v>
      </c>
      <c r="F7" s="2"/>
      <c r="H7" s="3"/>
      <c r="I7" s="79"/>
      <c r="K7" s="2"/>
      <c r="L7" s="4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47"/>
      <c r="AE7" s="47"/>
      <c r="AF7" s="2"/>
      <c r="AG7" s="2"/>
      <c r="AH7" s="47"/>
      <c r="AI7" s="47"/>
      <c r="AJ7" s="47"/>
      <c r="AK7" s="47"/>
      <c r="AL7" s="4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60" s="1" customFormat="1" ht="15">
      <c r="A8" s="1" t="s">
        <v>380</v>
      </c>
      <c r="F8" s="2"/>
      <c r="G8" s="2"/>
      <c r="H8" s="79"/>
      <c r="I8" s="79"/>
      <c r="J8" s="2"/>
      <c r="K8" s="2"/>
      <c r="L8" s="4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47"/>
      <c r="AE8" s="47"/>
      <c r="AF8" s="2"/>
      <c r="AG8" s="2"/>
      <c r="AH8" s="47"/>
      <c r="AI8" s="47"/>
      <c r="AJ8" s="47"/>
      <c r="AK8" s="47"/>
      <c r="AL8" s="4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60" s="1" customFormat="1" ht="15">
      <c r="B9" s="4"/>
      <c r="C9" s="4"/>
      <c r="D9" s="4"/>
      <c r="E9" s="4"/>
      <c r="F9" s="2"/>
      <c r="G9" s="4"/>
      <c r="H9" s="81"/>
      <c r="I9" s="79"/>
      <c r="J9" s="4"/>
      <c r="K9" s="4"/>
      <c r="L9" s="46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6"/>
      <c r="AE9" s="46"/>
      <c r="AF9" s="4"/>
      <c r="AG9" s="4"/>
      <c r="AH9" s="46"/>
      <c r="AI9" s="46"/>
      <c r="AJ9" s="46"/>
      <c r="AK9" s="46"/>
      <c r="AL9" s="46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60" s="1" customFormat="1" ht="15">
      <c r="A10" s="1" t="s">
        <v>381</v>
      </c>
      <c r="F10" s="2"/>
      <c r="H10" s="3"/>
      <c r="I10" s="79"/>
      <c r="L10" s="45"/>
      <c r="AD10" s="45"/>
      <c r="AE10" s="45"/>
      <c r="AH10" s="45"/>
      <c r="AI10" s="45"/>
      <c r="AJ10" s="45"/>
      <c r="AK10" s="45"/>
      <c r="AL10" s="45"/>
    </row>
    <row r="11" spans="1:60" s="1" customFormat="1" ht="15">
      <c r="A11" s="1" t="s">
        <v>382</v>
      </c>
      <c r="F11" s="2"/>
      <c r="H11" s="3"/>
      <c r="I11" s="79"/>
      <c r="L11" s="45"/>
      <c r="AD11" s="45"/>
      <c r="AE11" s="45"/>
      <c r="AH11" s="45"/>
      <c r="AI11" s="45"/>
      <c r="AJ11" s="45"/>
      <c r="AK11" s="45"/>
      <c r="AL11" s="45"/>
    </row>
    <row r="12" spans="1:60" s="1" customFormat="1" ht="15">
      <c r="F12" s="2"/>
      <c r="H12" s="3"/>
      <c r="I12" s="79"/>
      <c r="L12" s="45"/>
      <c r="AD12" s="45"/>
      <c r="AE12" s="45"/>
      <c r="AH12" s="45"/>
      <c r="AI12" s="45"/>
      <c r="AJ12" s="45"/>
      <c r="AK12" s="45"/>
      <c r="AL12" s="45"/>
    </row>
    <row r="13" spans="1:60" s="1" customFormat="1" ht="15.75" customHeight="1" thickBot="1">
      <c r="A13" s="5" t="s">
        <v>71</v>
      </c>
      <c r="B13" s="5"/>
      <c r="C13" s="5"/>
      <c r="D13" s="5"/>
      <c r="E13" s="5"/>
      <c r="F13" s="77"/>
      <c r="G13" s="5"/>
      <c r="H13" s="5"/>
      <c r="I13" s="77"/>
      <c r="J13" s="5"/>
      <c r="K13" s="5"/>
      <c r="L13" s="48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48"/>
      <c r="AE13" s="48"/>
      <c r="AF13" s="5"/>
      <c r="AG13" s="5"/>
      <c r="AH13" s="48"/>
      <c r="AI13" s="48"/>
      <c r="AJ13" s="48"/>
      <c r="AK13" s="48"/>
      <c r="AL13" s="48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ht="15.75" customHeight="1">
      <c r="A14" s="34" t="s">
        <v>52</v>
      </c>
      <c r="B14" s="30" t="s">
        <v>21</v>
      </c>
      <c r="C14" s="30"/>
      <c r="D14" s="30"/>
      <c r="E14" s="30"/>
      <c r="F14" s="30"/>
      <c r="G14" s="30"/>
      <c r="H14" s="30" t="s">
        <v>72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 t="s">
        <v>76</v>
      </c>
      <c r="AN14" s="30"/>
      <c r="AO14" s="30"/>
      <c r="AP14" s="30"/>
      <c r="AQ14" s="30" t="s">
        <v>93</v>
      </c>
      <c r="AR14" s="30"/>
      <c r="AS14" s="30"/>
      <c r="AT14" s="30"/>
      <c r="AU14" s="30"/>
      <c r="AV14" s="30"/>
      <c r="AW14" s="30" t="s">
        <v>73</v>
      </c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1"/>
    </row>
    <row r="15" spans="1:60" ht="15.75" customHeight="1">
      <c r="A15" s="35"/>
      <c r="B15" s="32"/>
      <c r="C15" s="32"/>
      <c r="D15" s="32"/>
      <c r="E15" s="32"/>
      <c r="F15" s="32"/>
      <c r="G15" s="32"/>
      <c r="H15" s="32" t="s">
        <v>50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 t="s">
        <v>104</v>
      </c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 t="s">
        <v>96</v>
      </c>
      <c r="AG15" s="32"/>
      <c r="AH15" s="32"/>
      <c r="AI15" s="32" t="s">
        <v>51</v>
      </c>
      <c r="AJ15" s="32"/>
      <c r="AK15" s="32"/>
      <c r="AL15" s="32"/>
      <c r="AM15" s="32" t="s">
        <v>78</v>
      </c>
      <c r="AN15" s="32" t="s">
        <v>79</v>
      </c>
      <c r="AO15" s="32" t="s">
        <v>77</v>
      </c>
      <c r="AP15" s="32" t="s">
        <v>113</v>
      </c>
      <c r="AQ15" s="32" t="s">
        <v>83</v>
      </c>
      <c r="AR15" s="32" t="s">
        <v>84</v>
      </c>
      <c r="AS15" s="32" t="s">
        <v>85</v>
      </c>
      <c r="AT15" s="32" t="s">
        <v>87</v>
      </c>
      <c r="AU15" s="32" t="s">
        <v>86</v>
      </c>
      <c r="AV15" s="32" t="s">
        <v>87</v>
      </c>
      <c r="AW15" s="32" t="s">
        <v>1</v>
      </c>
      <c r="AX15" s="32" t="s">
        <v>57</v>
      </c>
      <c r="AY15" s="36" t="s">
        <v>60</v>
      </c>
      <c r="AZ15" s="36"/>
      <c r="BA15" s="36"/>
      <c r="BB15" s="36" t="s">
        <v>123</v>
      </c>
      <c r="BC15" s="36"/>
      <c r="BD15" s="32" t="s">
        <v>384</v>
      </c>
      <c r="BE15" s="32" t="s">
        <v>383</v>
      </c>
      <c r="BF15" s="36" t="s">
        <v>62</v>
      </c>
      <c r="BG15" s="36"/>
      <c r="BH15" s="37"/>
    </row>
    <row r="16" spans="1:60" ht="15.75" customHeight="1">
      <c r="A16" s="35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 t="s">
        <v>95</v>
      </c>
      <c r="AA16" s="32"/>
      <c r="AB16" s="32" t="s">
        <v>98</v>
      </c>
      <c r="AC16" s="32"/>
      <c r="AD16" s="32"/>
      <c r="AE16" s="32"/>
      <c r="AF16" s="32" t="s">
        <v>97</v>
      </c>
      <c r="AG16" s="32"/>
      <c r="AH16" s="32"/>
      <c r="AI16" s="50"/>
      <c r="AJ16" s="49" t="s">
        <v>105</v>
      </c>
      <c r="AK16" s="49"/>
      <c r="AL16" s="49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6"/>
      <c r="AZ16" s="36"/>
      <c r="BA16" s="36"/>
      <c r="BB16" s="36"/>
      <c r="BC16" s="36"/>
      <c r="BD16" s="32"/>
      <c r="BE16" s="32"/>
      <c r="BF16" s="32" t="s">
        <v>121</v>
      </c>
      <c r="BG16" s="32" t="s">
        <v>122</v>
      </c>
      <c r="BH16" s="37" t="s">
        <v>61</v>
      </c>
    </row>
    <row r="17" spans="1:60" ht="51">
      <c r="A17" s="35"/>
      <c r="B17" s="33" t="s">
        <v>7</v>
      </c>
      <c r="C17" s="33" t="s">
        <v>8</v>
      </c>
      <c r="D17" s="33" t="s">
        <v>0</v>
      </c>
      <c r="E17" s="33" t="s">
        <v>1</v>
      </c>
      <c r="F17" s="33" t="s">
        <v>2</v>
      </c>
      <c r="G17" s="33" t="s">
        <v>9</v>
      </c>
      <c r="H17" s="38" t="s">
        <v>119</v>
      </c>
      <c r="I17" s="33" t="s">
        <v>3</v>
      </c>
      <c r="J17" s="33" t="s">
        <v>19</v>
      </c>
      <c r="K17" s="33" t="s">
        <v>10</v>
      </c>
      <c r="L17" s="50" t="s">
        <v>48</v>
      </c>
      <c r="M17" s="33" t="s">
        <v>14</v>
      </c>
      <c r="N17" s="33" t="s">
        <v>13</v>
      </c>
      <c r="O17" s="33" t="s">
        <v>12</v>
      </c>
      <c r="P17" s="33" t="s">
        <v>4</v>
      </c>
      <c r="Q17" s="33" t="s">
        <v>385</v>
      </c>
      <c r="R17" s="33" t="s">
        <v>53</v>
      </c>
      <c r="S17" s="33" t="s">
        <v>54</v>
      </c>
      <c r="T17" s="33" t="s">
        <v>5</v>
      </c>
      <c r="U17" s="33" t="s">
        <v>1</v>
      </c>
      <c r="V17" s="33" t="s">
        <v>108</v>
      </c>
      <c r="W17" s="33" t="s">
        <v>10</v>
      </c>
      <c r="X17" s="33" t="s">
        <v>14</v>
      </c>
      <c r="Y17" s="33" t="s">
        <v>11</v>
      </c>
      <c r="Z17" s="33" t="s">
        <v>13</v>
      </c>
      <c r="AA17" s="33" t="s">
        <v>12</v>
      </c>
      <c r="AB17" s="33" t="s">
        <v>15</v>
      </c>
      <c r="AC17" s="33" t="s">
        <v>16</v>
      </c>
      <c r="AD17" s="50" t="s">
        <v>17</v>
      </c>
      <c r="AE17" s="50" t="s">
        <v>18</v>
      </c>
      <c r="AF17" s="33" t="s">
        <v>103</v>
      </c>
      <c r="AG17" s="33" t="s">
        <v>102</v>
      </c>
      <c r="AH17" s="50" t="s">
        <v>101</v>
      </c>
      <c r="AI17" s="50" t="s">
        <v>22</v>
      </c>
      <c r="AJ17" s="50" t="s">
        <v>129</v>
      </c>
      <c r="AK17" s="50" t="s">
        <v>130</v>
      </c>
      <c r="AL17" s="50" t="s">
        <v>20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9" t="s">
        <v>58</v>
      </c>
      <c r="AZ17" s="39" t="s">
        <v>59</v>
      </c>
      <c r="BA17" s="33" t="s">
        <v>120</v>
      </c>
      <c r="BB17" s="33" t="s">
        <v>124</v>
      </c>
      <c r="BC17" s="33" t="s">
        <v>125</v>
      </c>
      <c r="BD17" s="32"/>
      <c r="BE17" s="32"/>
      <c r="BF17" s="32"/>
      <c r="BG17" s="32"/>
      <c r="BH17" s="37"/>
    </row>
    <row r="18" spans="1:60" ht="13.5" thickBot="1">
      <c r="A18" s="40"/>
      <c r="B18" s="41" t="s">
        <v>23</v>
      </c>
      <c r="C18" s="41" t="s">
        <v>24</v>
      </c>
      <c r="D18" s="42" t="s">
        <v>47</v>
      </c>
      <c r="E18" s="41" t="s">
        <v>25</v>
      </c>
      <c r="F18" s="41" t="s">
        <v>26</v>
      </c>
      <c r="G18" s="41" t="s">
        <v>27</v>
      </c>
      <c r="H18" s="42" t="s">
        <v>28</v>
      </c>
      <c r="I18" s="41" t="s">
        <v>29</v>
      </c>
      <c r="J18" s="41" t="s">
        <v>30</v>
      </c>
      <c r="K18" s="41" t="s">
        <v>31</v>
      </c>
      <c r="L18" s="51" t="s">
        <v>32</v>
      </c>
      <c r="M18" s="41" t="s">
        <v>33</v>
      </c>
      <c r="N18" s="41" t="s">
        <v>34</v>
      </c>
      <c r="O18" s="41" t="s">
        <v>35</v>
      </c>
      <c r="P18" s="41" t="s">
        <v>36</v>
      </c>
      <c r="Q18" s="41" t="s">
        <v>37</v>
      </c>
      <c r="R18" s="41" t="s">
        <v>38</v>
      </c>
      <c r="S18" s="41" t="s">
        <v>49</v>
      </c>
      <c r="T18" s="41" t="s">
        <v>39</v>
      </c>
      <c r="U18" s="41" t="s">
        <v>107</v>
      </c>
      <c r="V18" s="41" t="s">
        <v>40</v>
      </c>
      <c r="W18" s="41" t="s">
        <v>41</v>
      </c>
      <c r="X18" s="41" t="s">
        <v>42</v>
      </c>
      <c r="Y18" s="41" t="s">
        <v>43</v>
      </c>
      <c r="Z18" s="41" t="s">
        <v>44</v>
      </c>
      <c r="AA18" s="41" t="s">
        <v>45</v>
      </c>
      <c r="AB18" s="41" t="s">
        <v>55</v>
      </c>
      <c r="AC18" s="41" t="s">
        <v>46</v>
      </c>
      <c r="AD18" s="51" t="s">
        <v>74</v>
      </c>
      <c r="AE18" s="51" t="s">
        <v>99</v>
      </c>
      <c r="AF18" s="41" t="s">
        <v>56</v>
      </c>
      <c r="AG18" s="41" t="s">
        <v>100</v>
      </c>
      <c r="AH18" s="51" t="s">
        <v>109</v>
      </c>
      <c r="AI18" s="51" t="s">
        <v>110</v>
      </c>
      <c r="AJ18" s="51" t="s">
        <v>63</v>
      </c>
      <c r="AK18" s="51" t="s">
        <v>111</v>
      </c>
      <c r="AL18" s="51" t="s">
        <v>112</v>
      </c>
      <c r="AM18" s="41" t="s">
        <v>64</v>
      </c>
      <c r="AN18" s="41" t="s">
        <v>65</v>
      </c>
      <c r="AO18" s="41" t="s">
        <v>66</v>
      </c>
      <c r="AP18" s="43" t="s">
        <v>67</v>
      </c>
      <c r="AQ18" s="43" t="s">
        <v>68</v>
      </c>
      <c r="AR18" s="43" t="s">
        <v>69</v>
      </c>
      <c r="AS18" s="43" t="s">
        <v>70</v>
      </c>
      <c r="AT18" s="43" t="s">
        <v>75</v>
      </c>
      <c r="AU18" s="43" t="s">
        <v>80</v>
      </c>
      <c r="AV18" s="43" t="s">
        <v>81</v>
      </c>
      <c r="AW18" s="43" t="s">
        <v>114</v>
      </c>
      <c r="AX18" s="43" t="s">
        <v>82</v>
      </c>
      <c r="AY18" s="43" t="s">
        <v>88</v>
      </c>
      <c r="AZ18" s="43" t="s">
        <v>89</v>
      </c>
      <c r="BA18" s="43" t="s">
        <v>90</v>
      </c>
      <c r="BB18" s="43" t="s">
        <v>91</v>
      </c>
      <c r="BC18" s="43" t="s">
        <v>92</v>
      </c>
      <c r="BD18" s="43" t="s">
        <v>106</v>
      </c>
      <c r="BE18" s="43" t="s">
        <v>115</v>
      </c>
      <c r="BF18" s="43" t="s">
        <v>116</v>
      </c>
      <c r="BG18" s="43" t="s">
        <v>117</v>
      </c>
      <c r="BH18" s="44" t="s">
        <v>118</v>
      </c>
    </row>
    <row r="19" spans="1:60" ht="38.25">
      <c r="A19" s="22">
        <v>1</v>
      </c>
      <c r="B19" s="23" t="s">
        <v>131</v>
      </c>
      <c r="C19" s="23" t="s">
        <v>132</v>
      </c>
      <c r="D19" s="24" t="s">
        <v>133</v>
      </c>
      <c r="E19" s="23" t="s">
        <v>134</v>
      </c>
      <c r="F19" s="25" t="s">
        <v>135</v>
      </c>
      <c r="G19" s="23" t="s">
        <v>136</v>
      </c>
      <c r="H19" s="82" t="s">
        <v>137</v>
      </c>
      <c r="I19" s="83" t="s">
        <v>138</v>
      </c>
      <c r="J19" s="23" t="s">
        <v>139</v>
      </c>
      <c r="K19" s="26">
        <v>44293</v>
      </c>
      <c r="L19" s="52">
        <v>405815.03999999998</v>
      </c>
      <c r="M19" s="27">
        <v>13021</v>
      </c>
      <c r="N19" s="26">
        <v>44293</v>
      </c>
      <c r="O19" s="26">
        <v>44658</v>
      </c>
      <c r="P19" s="23">
        <v>1</v>
      </c>
      <c r="Q19" s="23" t="s">
        <v>140</v>
      </c>
      <c r="R19" s="23" t="s">
        <v>140</v>
      </c>
      <c r="S19" s="23" t="s">
        <v>140</v>
      </c>
      <c r="T19" s="23" t="s">
        <v>141</v>
      </c>
      <c r="U19" s="23" t="s">
        <v>140</v>
      </c>
      <c r="V19" s="23" t="s">
        <v>140</v>
      </c>
      <c r="W19" s="26">
        <v>44293</v>
      </c>
      <c r="X19" s="23" t="s">
        <v>142</v>
      </c>
      <c r="Y19" s="23" t="s">
        <v>140</v>
      </c>
      <c r="Z19" s="23" t="s">
        <v>140</v>
      </c>
      <c r="AA19" s="23" t="s">
        <v>140</v>
      </c>
      <c r="AB19" s="28">
        <v>0</v>
      </c>
      <c r="AC19" s="28">
        <v>0</v>
      </c>
      <c r="AD19" s="53"/>
      <c r="AE19" s="53"/>
      <c r="AF19" s="23"/>
      <c r="AG19" s="23"/>
      <c r="AH19" s="53"/>
      <c r="AI19" s="52">
        <f>L19-AE19+AD19+AH19</f>
        <v>405815.03999999998</v>
      </c>
      <c r="AJ19" s="52">
        <v>48214.35</v>
      </c>
      <c r="AK19" s="53">
        <f>48214.35+9761.35</f>
        <v>57975.7</v>
      </c>
      <c r="AL19" s="53">
        <f>SUM(AJ19:AK19)</f>
        <v>106190.04999999999</v>
      </c>
      <c r="AM19" s="23" t="s">
        <v>143</v>
      </c>
      <c r="AN19" s="27">
        <v>13021</v>
      </c>
      <c r="AO19" s="23" t="s">
        <v>144</v>
      </c>
      <c r="AP19" s="27">
        <v>13021</v>
      </c>
      <c r="AQ19" s="23" t="s">
        <v>140</v>
      </c>
      <c r="AR19" s="23" t="s">
        <v>140</v>
      </c>
      <c r="AS19" s="23" t="s">
        <v>140</v>
      </c>
      <c r="AT19" s="23" t="s">
        <v>140</v>
      </c>
      <c r="AU19" s="23" t="s">
        <v>140</v>
      </c>
      <c r="AV19" s="23" t="s">
        <v>140</v>
      </c>
      <c r="AW19" s="23" t="s">
        <v>140</v>
      </c>
      <c r="AX19" s="23" t="s">
        <v>140</v>
      </c>
      <c r="AY19" s="23" t="s">
        <v>140</v>
      </c>
      <c r="AZ19" s="23" t="s">
        <v>140</v>
      </c>
      <c r="BA19" s="29">
        <v>0</v>
      </c>
      <c r="BB19" s="22" t="s">
        <v>140</v>
      </c>
      <c r="BC19" s="22" t="s">
        <v>140</v>
      </c>
      <c r="BD19" s="22" t="s">
        <v>140</v>
      </c>
      <c r="BE19" s="22" t="s">
        <v>140</v>
      </c>
      <c r="BF19" s="22" t="s">
        <v>140</v>
      </c>
      <c r="BG19" s="22" t="s">
        <v>140</v>
      </c>
      <c r="BH19" s="22" t="s">
        <v>140</v>
      </c>
    </row>
    <row r="20" spans="1:60" ht="38.25">
      <c r="A20" s="9">
        <v>2</v>
      </c>
      <c r="B20" s="7" t="s">
        <v>145</v>
      </c>
      <c r="C20" s="7" t="s">
        <v>146</v>
      </c>
      <c r="D20" s="8" t="s">
        <v>133</v>
      </c>
      <c r="E20" s="7" t="s">
        <v>134</v>
      </c>
      <c r="F20" s="10" t="s">
        <v>147</v>
      </c>
      <c r="G20" s="12">
        <v>12113</v>
      </c>
      <c r="H20" s="84" t="s">
        <v>148</v>
      </c>
      <c r="I20" s="85" t="s">
        <v>149</v>
      </c>
      <c r="J20" s="7" t="s">
        <v>150</v>
      </c>
      <c r="K20" s="11">
        <v>43643</v>
      </c>
      <c r="L20" s="55">
        <v>871240.8</v>
      </c>
      <c r="M20" s="12">
        <v>12583</v>
      </c>
      <c r="N20" s="11">
        <v>43643</v>
      </c>
      <c r="O20" s="11">
        <v>44009</v>
      </c>
      <c r="P20" s="7">
        <v>1</v>
      </c>
      <c r="Q20" s="7" t="s">
        <v>140</v>
      </c>
      <c r="R20" s="7" t="s">
        <v>140</v>
      </c>
      <c r="S20" s="7" t="s">
        <v>140</v>
      </c>
      <c r="T20" s="7" t="s">
        <v>141</v>
      </c>
      <c r="U20" s="7" t="s">
        <v>140</v>
      </c>
      <c r="V20" s="7" t="s">
        <v>151</v>
      </c>
      <c r="W20" s="11">
        <v>44008</v>
      </c>
      <c r="X20" s="7" t="s">
        <v>152</v>
      </c>
      <c r="Y20" s="7" t="s">
        <v>153</v>
      </c>
      <c r="Z20" s="11">
        <v>44373</v>
      </c>
      <c r="AA20" s="11">
        <v>44738</v>
      </c>
      <c r="AB20" s="13">
        <v>0</v>
      </c>
      <c r="AC20" s="13">
        <v>0</v>
      </c>
      <c r="AD20" s="55"/>
      <c r="AE20" s="55"/>
      <c r="AF20" s="7"/>
      <c r="AG20" s="13">
        <v>0</v>
      </c>
      <c r="AH20" s="55"/>
      <c r="AI20" s="52">
        <f t="shared" ref="AI20:AI53" si="0">L20-AE20+AD20+AH20</f>
        <v>871240.8</v>
      </c>
      <c r="AJ20" s="54">
        <v>405860.19</v>
      </c>
      <c r="AK20" s="55">
        <v>114601.08</v>
      </c>
      <c r="AL20" s="53">
        <f t="shared" ref="AL20:AL53" si="1">SUM(AJ20:AK20)</f>
        <v>520461.27</v>
      </c>
      <c r="AM20" s="7" t="s">
        <v>148</v>
      </c>
      <c r="AN20" s="12">
        <v>12412</v>
      </c>
      <c r="AO20" s="7" t="s">
        <v>154</v>
      </c>
      <c r="AP20" s="12">
        <v>12412</v>
      </c>
      <c r="AQ20" s="9" t="s">
        <v>140</v>
      </c>
      <c r="AR20" s="9" t="s">
        <v>140</v>
      </c>
      <c r="AS20" s="9" t="s">
        <v>140</v>
      </c>
      <c r="AT20" s="9" t="s">
        <v>140</v>
      </c>
      <c r="AU20" s="9" t="s">
        <v>140</v>
      </c>
      <c r="AV20" s="9" t="s">
        <v>140</v>
      </c>
      <c r="AW20" s="9" t="s">
        <v>140</v>
      </c>
      <c r="AX20" s="9" t="s">
        <v>140</v>
      </c>
      <c r="AY20" s="9" t="s">
        <v>140</v>
      </c>
      <c r="AZ20" s="9" t="s">
        <v>140</v>
      </c>
      <c r="BA20" s="14">
        <v>0</v>
      </c>
      <c r="BB20" s="9" t="s">
        <v>140</v>
      </c>
      <c r="BC20" s="9" t="s">
        <v>140</v>
      </c>
      <c r="BD20" s="9" t="s">
        <v>140</v>
      </c>
      <c r="BE20" s="9" t="s">
        <v>140</v>
      </c>
      <c r="BF20" s="9" t="s">
        <v>140</v>
      </c>
      <c r="BG20" s="9" t="s">
        <v>140</v>
      </c>
      <c r="BH20" s="9" t="s">
        <v>140</v>
      </c>
    </row>
    <row r="21" spans="1:60" ht="63.75">
      <c r="A21" s="9">
        <v>3</v>
      </c>
      <c r="B21" s="7" t="s">
        <v>155</v>
      </c>
      <c r="C21" s="7" t="s">
        <v>156</v>
      </c>
      <c r="D21" s="8" t="s">
        <v>133</v>
      </c>
      <c r="E21" s="7" t="s">
        <v>134</v>
      </c>
      <c r="F21" s="10" t="s">
        <v>157</v>
      </c>
      <c r="G21" s="12">
        <v>11735</v>
      </c>
      <c r="H21" s="84" t="s">
        <v>158</v>
      </c>
      <c r="I21" s="85" t="s">
        <v>159</v>
      </c>
      <c r="J21" s="7" t="s">
        <v>160</v>
      </c>
      <c r="K21" s="11">
        <v>42452</v>
      </c>
      <c r="L21" s="54">
        <v>1919905.92</v>
      </c>
      <c r="M21" s="12">
        <v>11772</v>
      </c>
      <c r="N21" s="11">
        <v>42452</v>
      </c>
      <c r="O21" s="11">
        <v>42817</v>
      </c>
      <c r="P21" s="7">
        <v>1</v>
      </c>
      <c r="Q21" s="7" t="s">
        <v>140</v>
      </c>
      <c r="R21" s="7" t="s">
        <v>140</v>
      </c>
      <c r="S21" s="7" t="s">
        <v>140</v>
      </c>
      <c r="T21" s="7" t="s">
        <v>141</v>
      </c>
      <c r="U21" s="7" t="s">
        <v>161</v>
      </c>
      <c r="V21" s="7" t="s">
        <v>162</v>
      </c>
      <c r="W21" s="11">
        <v>43917</v>
      </c>
      <c r="X21" s="7" t="s">
        <v>163</v>
      </c>
      <c r="Y21" s="7" t="s">
        <v>153</v>
      </c>
      <c r="Z21" s="11">
        <v>44653</v>
      </c>
      <c r="AA21" s="11">
        <v>45017</v>
      </c>
      <c r="AB21" s="13">
        <v>0</v>
      </c>
      <c r="AC21" s="13">
        <v>0</v>
      </c>
      <c r="AD21" s="55"/>
      <c r="AE21" s="55"/>
      <c r="AF21" s="7"/>
      <c r="AG21" s="13">
        <v>0</v>
      </c>
      <c r="AH21" s="55"/>
      <c r="AI21" s="52">
        <f t="shared" si="0"/>
        <v>1919905.92</v>
      </c>
      <c r="AJ21" s="55">
        <v>5735935.3099999996</v>
      </c>
      <c r="AK21" s="55">
        <v>58006.2</v>
      </c>
      <c r="AL21" s="53">
        <f t="shared" si="1"/>
        <v>5793941.5099999998</v>
      </c>
      <c r="AM21" s="7" t="s">
        <v>140</v>
      </c>
      <c r="AN21" s="7" t="s">
        <v>140</v>
      </c>
      <c r="AO21" s="7" t="s">
        <v>140</v>
      </c>
      <c r="AP21" s="7" t="s">
        <v>140</v>
      </c>
      <c r="AQ21" s="7" t="s">
        <v>140</v>
      </c>
      <c r="AR21" s="7" t="s">
        <v>140</v>
      </c>
      <c r="AS21" s="7" t="s">
        <v>140</v>
      </c>
      <c r="AT21" s="7" t="s">
        <v>140</v>
      </c>
      <c r="AU21" s="7" t="s">
        <v>140</v>
      </c>
      <c r="AV21" s="7" t="s">
        <v>140</v>
      </c>
      <c r="AW21" s="7" t="s">
        <v>140</v>
      </c>
      <c r="AX21" s="7" t="s">
        <v>140</v>
      </c>
      <c r="AY21" s="7" t="s">
        <v>140</v>
      </c>
      <c r="AZ21" s="7" t="s">
        <v>140</v>
      </c>
      <c r="BA21" s="14">
        <v>0</v>
      </c>
      <c r="BB21" s="7" t="s">
        <v>140</v>
      </c>
      <c r="BC21" s="7" t="s">
        <v>140</v>
      </c>
      <c r="BD21" s="7" t="s">
        <v>140</v>
      </c>
      <c r="BE21" s="7" t="s">
        <v>140</v>
      </c>
      <c r="BF21" s="7" t="s">
        <v>140</v>
      </c>
      <c r="BG21" s="7" t="s">
        <v>140</v>
      </c>
      <c r="BH21" s="7" t="s">
        <v>140</v>
      </c>
    </row>
    <row r="22" spans="1:60" ht="25.5">
      <c r="A22" s="9">
        <v>4</v>
      </c>
      <c r="B22" s="7" t="s">
        <v>164</v>
      </c>
      <c r="C22" s="7" t="s">
        <v>165</v>
      </c>
      <c r="D22" s="8" t="s">
        <v>133</v>
      </c>
      <c r="E22" s="7" t="s">
        <v>134</v>
      </c>
      <c r="F22" s="10" t="s">
        <v>166</v>
      </c>
      <c r="G22" s="12">
        <v>12944</v>
      </c>
      <c r="H22" s="84" t="s">
        <v>167</v>
      </c>
      <c r="I22" s="85" t="s">
        <v>168</v>
      </c>
      <c r="J22" s="7" t="s">
        <v>169</v>
      </c>
      <c r="K22" s="11">
        <v>44180</v>
      </c>
      <c r="L22" s="54">
        <v>1820575.61</v>
      </c>
      <c r="M22" s="12">
        <v>12944</v>
      </c>
      <c r="N22" s="11">
        <v>44910</v>
      </c>
      <c r="O22" s="11">
        <v>45275</v>
      </c>
      <c r="P22" s="7">
        <v>1</v>
      </c>
      <c r="Q22" s="7" t="s">
        <v>140</v>
      </c>
      <c r="R22" s="7" t="s">
        <v>140</v>
      </c>
      <c r="S22" s="7" t="s">
        <v>140</v>
      </c>
      <c r="T22" s="7" t="s">
        <v>141</v>
      </c>
      <c r="U22" s="7" t="s">
        <v>140</v>
      </c>
      <c r="V22" s="7" t="s">
        <v>140</v>
      </c>
      <c r="W22" s="11">
        <v>44180</v>
      </c>
      <c r="X22" s="7" t="s">
        <v>170</v>
      </c>
      <c r="Y22" s="7" t="s">
        <v>153</v>
      </c>
      <c r="Z22" s="11">
        <v>44910</v>
      </c>
      <c r="AA22" s="11">
        <v>45275</v>
      </c>
      <c r="AB22" s="13">
        <v>0</v>
      </c>
      <c r="AC22" s="13">
        <v>0</v>
      </c>
      <c r="AD22" s="55"/>
      <c r="AE22" s="55"/>
      <c r="AF22" s="7"/>
      <c r="AG22" s="13">
        <v>0</v>
      </c>
      <c r="AH22" s="55"/>
      <c r="AI22" s="52">
        <f t="shared" si="0"/>
        <v>1820575.61</v>
      </c>
      <c r="AJ22" s="54">
        <v>16539.3</v>
      </c>
      <c r="AK22" s="55">
        <v>171865.65</v>
      </c>
      <c r="AL22" s="53">
        <f t="shared" si="1"/>
        <v>188404.94999999998</v>
      </c>
      <c r="AM22" s="7" t="s">
        <v>171</v>
      </c>
      <c r="AN22" s="12">
        <v>12994</v>
      </c>
      <c r="AO22" s="7" t="s">
        <v>172</v>
      </c>
      <c r="AP22" s="12">
        <v>12944</v>
      </c>
      <c r="AQ22" s="7" t="s">
        <v>140</v>
      </c>
      <c r="AR22" s="7" t="s">
        <v>140</v>
      </c>
      <c r="AS22" s="7" t="s">
        <v>140</v>
      </c>
      <c r="AT22" s="7" t="s">
        <v>140</v>
      </c>
      <c r="AU22" s="7" t="s">
        <v>140</v>
      </c>
      <c r="AV22" s="7" t="s">
        <v>140</v>
      </c>
      <c r="AW22" s="7" t="s">
        <v>140</v>
      </c>
      <c r="AX22" s="7" t="s">
        <v>140</v>
      </c>
      <c r="AY22" s="7" t="s">
        <v>140</v>
      </c>
      <c r="AZ22" s="7" t="s">
        <v>140</v>
      </c>
      <c r="BA22" s="14">
        <v>0</v>
      </c>
      <c r="BB22" s="9" t="s">
        <v>140</v>
      </c>
      <c r="BC22" s="9" t="s">
        <v>140</v>
      </c>
      <c r="BD22" s="9" t="s">
        <v>140</v>
      </c>
      <c r="BE22" s="9" t="s">
        <v>140</v>
      </c>
      <c r="BF22" s="9" t="s">
        <v>140</v>
      </c>
      <c r="BG22" s="9" t="s">
        <v>140</v>
      </c>
      <c r="BH22" s="9" t="s">
        <v>140</v>
      </c>
    </row>
    <row r="23" spans="1:60" ht="63.75">
      <c r="A23" s="9">
        <v>5</v>
      </c>
      <c r="B23" s="7" t="s">
        <v>173</v>
      </c>
      <c r="C23" s="7" t="s">
        <v>174</v>
      </c>
      <c r="D23" s="8" t="s">
        <v>133</v>
      </c>
      <c r="E23" s="7" t="s">
        <v>134</v>
      </c>
      <c r="F23" s="10" t="s">
        <v>175</v>
      </c>
      <c r="G23" s="12">
        <v>12427</v>
      </c>
      <c r="H23" s="84" t="s">
        <v>176</v>
      </c>
      <c r="I23" s="85" t="s">
        <v>168</v>
      </c>
      <c r="J23" s="7" t="s">
        <v>169</v>
      </c>
      <c r="K23" s="11">
        <v>43644</v>
      </c>
      <c r="L23" s="55">
        <v>2562713.04</v>
      </c>
      <c r="M23" s="12">
        <v>12583</v>
      </c>
      <c r="N23" s="11">
        <v>44740</v>
      </c>
      <c r="O23" s="11">
        <v>45105</v>
      </c>
      <c r="P23" s="7">
        <v>1</v>
      </c>
      <c r="Q23" s="7" t="s">
        <v>140</v>
      </c>
      <c r="R23" s="7" t="s">
        <v>140</v>
      </c>
      <c r="S23" s="7" t="s">
        <v>140</v>
      </c>
      <c r="T23" s="7" t="s">
        <v>141</v>
      </c>
      <c r="U23" s="7" t="s">
        <v>140</v>
      </c>
      <c r="V23" s="7" t="s">
        <v>140</v>
      </c>
      <c r="W23" s="11">
        <v>44008</v>
      </c>
      <c r="X23" s="7" t="s">
        <v>177</v>
      </c>
      <c r="Y23" s="7" t="s">
        <v>153</v>
      </c>
      <c r="Z23" s="11">
        <v>44738</v>
      </c>
      <c r="AA23" s="11">
        <v>45102</v>
      </c>
      <c r="AB23" s="13">
        <v>0</v>
      </c>
      <c r="AC23" s="13">
        <v>0</v>
      </c>
      <c r="AD23" s="55"/>
      <c r="AE23" s="55"/>
      <c r="AF23" s="7"/>
      <c r="AG23" s="13">
        <v>0</v>
      </c>
      <c r="AH23" s="55"/>
      <c r="AI23" s="52">
        <f t="shared" si="0"/>
        <v>2562713.04</v>
      </c>
      <c r="AJ23" s="55">
        <v>615899.71</v>
      </c>
      <c r="AK23" s="55">
        <v>251112.78</v>
      </c>
      <c r="AL23" s="53">
        <f t="shared" si="1"/>
        <v>867012.49</v>
      </c>
      <c r="AM23" s="7" t="s">
        <v>178</v>
      </c>
      <c r="AN23" s="12">
        <v>12456</v>
      </c>
      <c r="AO23" s="7" t="s">
        <v>179</v>
      </c>
      <c r="AP23" s="12">
        <v>12456</v>
      </c>
      <c r="AQ23" s="7" t="s">
        <v>140</v>
      </c>
      <c r="AR23" s="7" t="s">
        <v>140</v>
      </c>
      <c r="AS23" s="7" t="s">
        <v>140</v>
      </c>
      <c r="AT23" s="7" t="s">
        <v>140</v>
      </c>
      <c r="AU23" s="7" t="s">
        <v>140</v>
      </c>
      <c r="AV23" s="7" t="s">
        <v>140</v>
      </c>
      <c r="AW23" s="7" t="s">
        <v>140</v>
      </c>
      <c r="AX23" s="7" t="s">
        <v>140</v>
      </c>
      <c r="AY23" s="7" t="s">
        <v>140</v>
      </c>
      <c r="AZ23" s="7" t="s">
        <v>140</v>
      </c>
      <c r="BA23" s="14">
        <v>0</v>
      </c>
      <c r="BB23" s="9" t="s">
        <v>140</v>
      </c>
      <c r="BC23" s="9" t="s">
        <v>140</v>
      </c>
      <c r="BD23" s="9" t="s">
        <v>140</v>
      </c>
      <c r="BE23" s="9" t="s">
        <v>140</v>
      </c>
      <c r="BF23" s="9" t="s">
        <v>140</v>
      </c>
      <c r="BG23" s="9" t="s">
        <v>140</v>
      </c>
      <c r="BH23" s="9" t="s">
        <v>140</v>
      </c>
    </row>
    <row r="24" spans="1:60" ht="51">
      <c r="A24" s="9">
        <v>6</v>
      </c>
      <c r="B24" s="7" t="s">
        <v>180</v>
      </c>
      <c r="C24" s="7" t="s">
        <v>181</v>
      </c>
      <c r="D24" s="8" t="s">
        <v>182</v>
      </c>
      <c r="E24" s="7" t="s">
        <v>134</v>
      </c>
      <c r="F24" s="10" t="s">
        <v>183</v>
      </c>
      <c r="G24" s="7" t="s">
        <v>184</v>
      </c>
      <c r="H24" s="84" t="s">
        <v>185</v>
      </c>
      <c r="I24" s="85" t="s">
        <v>186</v>
      </c>
      <c r="J24" s="7" t="s">
        <v>187</v>
      </c>
      <c r="K24" s="11">
        <v>44627</v>
      </c>
      <c r="L24" s="54">
        <v>738720</v>
      </c>
      <c r="M24" s="12">
        <v>13240</v>
      </c>
      <c r="N24" s="11">
        <v>44627</v>
      </c>
      <c r="O24" s="11">
        <v>44992</v>
      </c>
      <c r="P24" s="7">
        <v>1</v>
      </c>
      <c r="Q24" s="7" t="s">
        <v>140</v>
      </c>
      <c r="R24" s="7" t="s">
        <v>140</v>
      </c>
      <c r="S24" s="7" t="s">
        <v>140</v>
      </c>
      <c r="T24" s="7" t="s">
        <v>188</v>
      </c>
      <c r="U24" s="7" t="s">
        <v>140</v>
      </c>
      <c r="V24" s="7" t="s">
        <v>140</v>
      </c>
      <c r="W24" s="11">
        <v>44627</v>
      </c>
      <c r="X24" s="12">
        <v>13240</v>
      </c>
      <c r="Y24" s="7" t="s">
        <v>140</v>
      </c>
      <c r="Z24" s="7" t="s">
        <v>140</v>
      </c>
      <c r="AA24" s="7" t="s">
        <v>140</v>
      </c>
      <c r="AB24" s="13">
        <v>0</v>
      </c>
      <c r="AC24" s="13">
        <v>0</v>
      </c>
      <c r="AD24" s="55"/>
      <c r="AE24" s="55"/>
      <c r="AF24" s="7"/>
      <c r="AG24" s="13">
        <v>0</v>
      </c>
      <c r="AH24" s="55"/>
      <c r="AI24" s="52">
        <f t="shared" si="0"/>
        <v>738720</v>
      </c>
      <c r="AJ24" s="55">
        <v>38524.629999999997</v>
      </c>
      <c r="AK24" s="55">
        <v>78107.199999999997</v>
      </c>
      <c r="AL24" s="53">
        <f t="shared" si="1"/>
        <v>116631.82999999999</v>
      </c>
      <c r="AM24" s="7" t="s">
        <v>189</v>
      </c>
      <c r="AN24" s="12">
        <v>13240</v>
      </c>
      <c r="AO24" s="7" t="s">
        <v>190</v>
      </c>
      <c r="AP24" s="12">
        <v>13240</v>
      </c>
      <c r="AQ24" s="7" t="s">
        <v>140</v>
      </c>
      <c r="AR24" s="7" t="s">
        <v>140</v>
      </c>
      <c r="AS24" s="7" t="s">
        <v>140</v>
      </c>
      <c r="AT24" s="7" t="s">
        <v>140</v>
      </c>
      <c r="AU24" s="7" t="s">
        <v>140</v>
      </c>
      <c r="AV24" s="7" t="s">
        <v>140</v>
      </c>
      <c r="AW24" s="7" t="s">
        <v>140</v>
      </c>
      <c r="AX24" s="7" t="s">
        <v>140</v>
      </c>
      <c r="AY24" s="7" t="s">
        <v>140</v>
      </c>
      <c r="AZ24" s="7" t="s">
        <v>140</v>
      </c>
      <c r="BA24" s="14">
        <v>0</v>
      </c>
      <c r="BB24" s="9" t="s">
        <v>140</v>
      </c>
      <c r="BC24" s="9" t="s">
        <v>140</v>
      </c>
      <c r="BD24" s="9" t="s">
        <v>140</v>
      </c>
      <c r="BE24" s="9" t="s">
        <v>140</v>
      </c>
      <c r="BF24" s="9" t="s">
        <v>140</v>
      </c>
      <c r="BG24" s="9" t="s">
        <v>140</v>
      </c>
      <c r="BH24" s="9" t="s">
        <v>140</v>
      </c>
    </row>
    <row r="25" spans="1:60" ht="25.5">
      <c r="A25" s="9">
        <v>7</v>
      </c>
      <c r="B25" s="7" t="s">
        <v>191</v>
      </c>
      <c r="C25" s="7" t="s">
        <v>192</v>
      </c>
      <c r="D25" s="8" t="s">
        <v>133</v>
      </c>
      <c r="E25" s="7" t="s">
        <v>134</v>
      </c>
      <c r="F25" s="10" t="s">
        <v>193</v>
      </c>
      <c r="G25" s="7" t="s">
        <v>194</v>
      </c>
      <c r="H25" s="84" t="s">
        <v>195</v>
      </c>
      <c r="I25" s="85" t="s">
        <v>196</v>
      </c>
      <c r="J25" s="7" t="s">
        <v>197</v>
      </c>
      <c r="K25" s="11">
        <v>44589</v>
      </c>
      <c r="L25" s="54">
        <v>147200</v>
      </c>
      <c r="M25" s="12">
        <v>13219</v>
      </c>
      <c r="N25" s="11">
        <v>44923</v>
      </c>
      <c r="O25" s="11">
        <v>45288</v>
      </c>
      <c r="P25" s="7">
        <v>1</v>
      </c>
      <c r="Q25" s="7" t="s">
        <v>140</v>
      </c>
      <c r="R25" s="7" t="s">
        <v>140</v>
      </c>
      <c r="S25" s="7" t="s">
        <v>140</v>
      </c>
      <c r="T25" s="7" t="s">
        <v>141</v>
      </c>
      <c r="U25" s="7" t="s">
        <v>140</v>
      </c>
      <c r="V25" s="7" t="s">
        <v>140</v>
      </c>
      <c r="W25" s="7" t="s">
        <v>140</v>
      </c>
      <c r="X25" s="7" t="s">
        <v>140</v>
      </c>
      <c r="Y25" s="7" t="s">
        <v>140</v>
      </c>
      <c r="Z25" s="7" t="s">
        <v>140</v>
      </c>
      <c r="AA25" s="7" t="s">
        <v>140</v>
      </c>
      <c r="AB25" s="13">
        <v>0</v>
      </c>
      <c r="AC25" s="13">
        <v>0</v>
      </c>
      <c r="AD25" s="55"/>
      <c r="AE25" s="55"/>
      <c r="AF25" s="7"/>
      <c r="AG25" s="7"/>
      <c r="AH25" s="55"/>
      <c r="AI25" s="52">
        <f t="shared" si="0"/>
        <v>147200</v>
      </c>
      <c r="AJ25" s="55">
        <v>4158.3999999999996</v>
      </c>
      <c r="AK25" s="55">
        <v>3790.4</v>
      </c>
      <c r="AL25" s="53">
        <f t="shared" si="1"/>
        <v>7948.7999999999993</v>
      </c>
      <c r="AM25" s="7" t="s">
        <v>198</v>
      </c>
      <c r="AN25" s="12">
        <v>13219</v>
      </c>
      <c r="AO25" s="7" t="s">
        <v>199</v>
      </c>
      <c r="AP25" s="12">
        <v>13219</v>
      </c>
      <c r="AQ25" s="7" t="s">
        <v>140</v>
      </c>
      <c r="AR25" s="7" t="s">
        <v>140</v>
      </c>
      <c r="AS25" s="7" t="s">
        <v>140</v>
      </c>
      <c r="AT25" s="7" t="s">
        <v>140</v>
      </c>
      <c r="AU25" s="7" t="s">
        <v>140</v>
      </c>
      <c r="AV25" s="7" t="s">
        <v>140</v>
      </c>
      <c r="AW25" s="7" t="s">
        <v>140</v>
      </c>
      <c r="AX25" s="7" t="s">
        <v>140</v>
      </c>
      <c r="AY25" s="7" t="s">
        <v>140</v>
      </c>
      <c r="AZ25" s="7" t="s">
        <v>140</v>
      </c>
      <c r="BA25" s="14">
        <v>0</v>
      </c>
      <c r="BB25" s="9" t="s">
        <v>140</v>
      </c>
      <c r="BC25" s="9" t="s">
        <v>140</v>
      </c>
      <c r="BD25" s="9" t="s">
        <v>140</v>
      </c>
      <c r="BE25" s="9" t="s">
        <v>140</v>
      </c>
      <c r="BF25" s="9" t="s">
        <v>140</v>
      </c>
      <c r="BG25" s="9" t="s">
        <v>140</v>
      </c>
      <c r="BH25" s="9" t="s">
        <v>140</v>
      </c>
    </row>
    <row r="26" spans="1:60" ht="51">
      <c r="A26" s="9">
        <v>8</v>
      </c>
      <c r="B26" s="7" t="s">
        <v>200</v>
      </c>
      <c r="C26" s="7" t="s">
        <v>201</v>
      </c>
      <c r="D26" s="8" t="s">
        <v>202</v>
      </c>
      <c r="E26" s="8" t="s">
        <v>202</v>
      </c>
      <c r="F26" s="10" t="s">
        <v>203</v>
      </c>
      <c r="G26" s="7" t="s">
        <v>204</v>
      </c>
      <c r="H26" s="84" t="s">
        <v>205</v>
      </c>
      <c r="I26" s="85" t="s">
        <v>206</v>
      </c>
      <c r="J26" s="7" t="s">
        <v>207</v>
      </c>
      <c r="K26" s="11">
        <v>44711</v>
      </c>
      <c r="L26" s="54">
        <v>96000</v>
      </c>
      <c r="M26" s="12">
        <v>13299</v>
      </c>
      <c r="N26" s="11">
        <v>44715</v>
      </c>
      <c r="O26" s="11">
        <v>45080</v>
      </c>
      <c r="P26" s="7">
        <v>1</v>
      </c>
      <c r="Q26" s="7" t="s">
        <v>140</v>
      </c>
      <c r="R26" s="7" t="s">
        <v>140</v>
      </c>
      <c r="S26" s="7" t="s">
        <v>140</v>
      </c>
      <c r="T26" s="7" t="s">
        <v>141</v>
      </c>
      <c r="U26" s="7" t="s">
        <v>140</v>
      </c>
      <c r="V26" s="7" t="s">
        <v>140</v>
      </c>
      <c r="W26" s="11">
        <v>44711</v>
      </c>
      <c r="X26" s="12">
        <v>13299</v>
      </c>
      <c r="Y26" s="7" t="s">
        <v>140</v>
      </c>
      <c r="Z26" s="7" t="s">
        <v>140</v>
      </c>
      <c r="AA26" s="7" t="s">
        <v>140</v>
      </c>
      <c r="AB26" s="13">
        <v>0</v>
      </c>
      <c r="AC26" s="13">
        <v>0</v>
      </c>
      <c r="AD26" s="55"/>
      <c r="AE26" s="55"/>
      <c r="AF26" s="7"/>
      <c r="AG26" s="7"/>
      <c r="AH26" s="55"/>
      <c r="AI26" s="52">
        <f t="shared" si="0"/>
        <v>96000</v>
      </c>
      <c r="AJ26" s="55">
        <v>8000</v>
      </c>
      <c r="AK26" s="55">
        <v>8000</v>
      </c>
      <c r="AL26" s="53">
        <f t="shared" si="1"/>
        <v>16000</v>
      </c>
      <c r="AM26" s="7" t="s">
        <v>201</v>
      </c>
      <c r="AN26" s="12">
        <v>13299</v>
      </c>
      <c r="AO26" s="7" t="s">
        <v>140</v>
      </c>
      <c r="AP26" s="12">
        <v>13299</v>
      </c>
      <c r="AQ26" s="7" t="s">
        <v>140</v>
      </c>
      <c r="AR26" s="7" t="s">
        <v>140</v>
      </c>
      <c r="AS26" s="7" t="s">
        <v>140</v>
      </c>
      <c r="AT26" s="7" t="s">
        <v>140</v>
      </c>
      <c r="AU26" s="7" t="s">
        <v>140</v>
      </c>
      <c r="AV26" s="7" t="s">
        <v>140</v>
      </c>
      <c r="AW26" s="7" t="s">
        <v>140</v>
      </c>
      <c r="AX26" s="7" t="s">
        <v>140</v>
      </c>
      <c r="AY26" s="7" t="s">
        <v>140</v>
      </c>
      <c r="AZ26" s="7" t="s">
        <v>140</v>
      </c>
      <c r="BA26" s="14">
        <v>0</v>
      </c>
      <c r="BB26" s="9" t="s">
        <v>140</v>
      </c>
      <c r="BC26" s="9" t="s">
        <v>140</v>
      </c>
      <c r="BD26" s="9" t="s">
        <v>140</v>
      </c>
      <c r="BE26" s="9" t="s">
        <v>140</v>
      </c>
      <c r="BF26" s="9" t="s">
        <v>140</v>
      </c>
      <c r="BG26" s="9" t="s">
        <v>140</v>
      </c>
      <c r="BH26" s="9" t="s">
        <v>140</v>
      </c>
    </row>
    <row r="27" spans="1:60" ht="51">
      <c r="A27" s="9">
        <v>9</v>
      </c>
      <c r="B27" s="7" t="s">
        <v>208</v>
      </c>
      <c r="C27" s="7" t="s">
        <v>209</v>
      </c>
      <c r="D27" s="8" t="s">
        <v>133</v>
      </c>
      <c r="E27" s="7" t="s">
        <v>134</v>
      </c>
      <c r="F27" s="10" t="s">
        <v>210</v>
      </c>
      <c r="G27" s="7" t="s">
        <v>211</v>
      </c>
      <c r="H27" s="84" t="s">
        <v>212</v>
      </c>
      <c r="I27" s="85" t="s">
        <v>213</v>
      </c>
      <c r="J27" s="7" t="s">
        <v>214</v>
      </c>
      <c r="K27" s="11">
        <v>44754</v>
      </c>
      <c r="L27" s="54">
        <v>236700</v>
      </c>
      <c r="M27" s="12">
        <v>13327</v>
      </c>
      <c r="N27" s="11">
        <v>44757</v>
      </c>
      <c r="O27" s="11">
        <v>45122</v>
      </c>
      <c r="P27" s="7">
        <v>1</v>
      </c>
      <c r="Q27" s="7" t="s">
        <v>140</v>
      </c>
      <c r="R27" s="7" t="s">
        <v>140</v>
      </c>
      <c r="S27" s="7" t="s">
        <v>140</v>
      </c>
      <c r="T27" s="7" t="s">
        <v>141</v>
      </c>
      <c r="U27" s="7" t="s">
        <v>140</v>
      </c>
      <c r="V27" s="7" t="s">
        <v>140</v>
      </c>
      <c r="W27" s="11">
        <v>44754</v>
      </c>
      <c r="X27" s="12">
        <v>13327</v>
      </c>
      <c r="Y27" s="7" t="s">
        <v>140</v>
      </c>
      <c r="Z27" s="7" t="s">
        <v>140</v>
      </c>
      <c r="AA27" s="7" t="s">
        <v>140</v>
      </c>
      <c r="AB27" s="13">
        <v>0</v>
      </c>
      <c r="AC27" s="13">
        <v>0</v>
      </c>
      <c r="AD27" s="55"/>
      <c r="AE27" s="55"/>
      <c r="AF27" s="7"/>
      <c r="AG27" s="7"/>
      <c r="AH27" s="55"/>
      <c r="AI27" s="52">
        <f t="shared" si="0"/>
        <v>236700</v>
      </c>
      <c r="AJ27" s="55">
        <f>29759.98+19725</f>
        <v>49484.979999999996</v>
      </c>
      <c r="AK27" s="55">
        <f>19725+29759.96</f>
        <v>49484.959999999999</v>
      </c>
      <c r="AL27" s="53">
        <f t="shared" si="1"/>
        <v>98969.94</v>
      </c>
      <c r="AM27" s="7" t="s">
        <v>215</v>
      </c>
      <c r="AN27" s="12">
        <v>13327</v>
      </c>
      <c r="AO27" s="7" t="s">
        <v>140</v>
      </c>
      <c r="AP27" s="12">
        <v>13327</v>
      </c>
      <c r="AQ27" s="7" t="s">
        <v>140</v>
      </c>
      <c r="AR27" s="7" t="s">
        <v>140</v>
      </c>
      <c r="AS27" s="7" t="s">
        <v>140</v>
      </c>
      <c r="AT27" s="7" t="s">
        <v>140</v>
      </c>
      <c r="AU27" s="7" t="s">
        <v>140</v>
      </c>
      <c r="AV27" s="7" t="s">
        <v>140</v>
      </c>
      <c r="AW27" s="7" t="s">
        <v>140</v>
      </c>
      <c r="AX27" s="7" t="s">
        <v>140</v>
      </c>
      <c r="AY27" s="7" t="s">
        <v>140</v>
      </c>
      <c r="AZ27" s="7" t="s">
        <v>140</v>
      </c>
      <c r="BA27" s="14">
        <v>0</v>
      </c>
      <c r="BB27" s="9" t="s">
        <v>140</v>
      </c>
      <c r="BC27" s="9" t="s">
        <v>140</v>
      </c>
      <c r="BD27" s="9" t="s">
        <v>140</v>
      </c>
      <c r="BE27" s="9" t="s">
        <v>140</v>
      </c>
      <c r="BF27" s="9" t="s">
        <v>140</v>
      </c>
      <c r="BG27" s="9" t="s">
        <v>140</v>
      </c>
      <c r="BH27" s="9" t="s">
        <v>140</v>
      </c>
    </row>
    <row r="28" spans="1:60" ht="38.25">
      <c r="A28" s="9">
        <v>10</v>
      </c>
      <c r="B28" s="7" t="s">
        <v>216</v>
      </c>
      <c r="C28" s="7" t="s">
        <v>217</v>
      </c>
      <c r="D28" s="8" t="s">
        <v>182</v>
      </c>
      <c r="E28" s="7" t="s">
        <v>134</v>
      </c>
      <c r="F28" s="10" t="s">
        <v>218</v>
      </c>
      <c r="G28" s="7" t="s">
        <v>219</v>
      </c>
      <c r="H28" s="84" t="s">
        <v>220</v>
      </c>
      <c r="I28" s="85" t="s">
        <v>221</v>
      </c>
      <c r="J28" s="7" t="s">
        <v>222</v>
      </c>
      <c r="K28" s="11">
        <v>44784</v>
      </c>
      <c r="L28" s="54">
        <v>100000</v>
      </c>
      <c r="M28" s="12">
        <v>13350</v>
      </c>
      <c r="N28" s="11">
        <v>44784</v>
      </c>
      <c r="O28" s="11">
        <v>45027</v>
      </c>
      <c r="P28" s="7">
        <v>1</v>
      </c>
      <c r="Q28" s="7" t="s">
        <v>140</v>
      </c>
      <c r="R28" s="7" t="s">
        <v>140</v>
      </c>
      <c r="S28" s="7" t="s">
        <v>140</v>
      </c>
      <c r="T28" s="7" t="s">
        <v>223</v>
      </c>
      <c r="U28" s="7" t="s">
        <v>140</v>
      </c>
      <c r="V28" s="7" t="s">
        <v>140</v>
      </c>
      <c r="W28" s="11">
        <v>44784</v>
      </c>
      <c r="X28" s="12">
        <v>13350</v>
      </c>
      <c r="Y28" s="7" t="s">
        <v>140</v>
      </c>
      <c r="Z28" s="7" t="s">
        <v>140</v>
      </c>
      <c r="AA28" s="7" t="s">
        <v>140</v>
      </c>
      <c r="AB28" s="13">
        <v>0</v>
      </c>
      <c r="AC28" s="13">
        <v>0</v>
      </c>
      <c r="AD28" s="55"/>
      <c r="AE28" s="55"/>
      <c r="AF28" s="7"/>
      <c r="AG28" s="7"/>
      <c r="AH28" s="55"/>
      <c r="AI28" s="52">
        <f t="shared" si="0"/>
        <v>100000</v>
      </c>
      <c r="AJ28" s="55">
        <v>12500</v>
      </c>
      <c r="AK28" s="55">
        <v>12500</v>
      </c>
      <c r="AL28" s="53">
        <f t="shared" si="1"/>
        <v>25000</v>
      </c>
      <c r="AM28" s="7" t="s">
        <v>224</v>
      </c>
      <c r="AN28" s="12">
        <v>13350</v>
      </c>
      <c r="AO28" s="7" t="s">
        <v>140</v>
      </c>
      <c r="AP28" s="12">
        <v>13350</v>
      </c>
      <c r="AQ28" s="7" t="s">
        <v>140</v>
      </c>
      <c r="AR28" s="7" t="s">
        <v>140</v>
      </c>
      <c r="AS28" s="7" t="s">
        <v>140</v>
      </c>
      <c r="AT28" s="7" t="s">
        <v>140</v>
      </c>
      <c r="AU28" s="7" t="s">
        <v>140</v>
      </c>
      <c r="AV28" s="7" t="s">
        <v>140</v>
      </c>
      <c r="AW28" s="7" t="s">
        <v>140</v>
      </c>
      <c r="AX28" s="7" t="s">
        <v>140</v>
      </c>
      <c r="AY28" s="7" t="s">
        <v>140</v>
      </c>
      <c r="AZ28" s="7" t="s">
        <v>140</v>
      </c>
      <c r="BA28" s="14">
        <v>0</v>
      </c>
      <c r="BB28" s="9" t="s">
        <v>140</v>
      </c>
      <c r="BC28" s="9" t="s">
        <v>140</v>
      </c>
      <c r="BD28" s="9" t="s">
        <v>140</v>
      </c>
      <c r="BE28" s="9" t="s">
        <v>140</v>
      </c>
      <c r="BF28" s="9" t="s">
        <v>140</v>
      </c>
      <c r="BG28" s="9" t="s">
        <v>140</v>
      </c>
      <c r="BH28" s="9" t="s">
        <v>140</v>
      </c>
    </row>
    <row r="29" spans="1:60" ht="38.25">
      <c r="A29" s="9">
        <v>11</v>
      </c>
      <c r="B29" s="7" t="s">
        <v>216</v>
      </c>
      <c r="C29" s="7" t="s">
        <v>217</v>
      </c>
      <c r="D29" s="8" t="s">
        <v>182</v>
      </c>
      <c r="E29" s="7" t="s">
        <v>134</v>
      </c>
      <c r="F29" s="10" t="s">
        <v>218</v>
      </c>
      <c r="G29" s="7" t="s">
        <v>219</v>
      </c>
      <c r="H29" s="84" t="s">
        <v>225</v>
      </c>
      <c r="I29" s="85" t="s">
        <v>226</v>
      </c>
      <c r="J29" s="7" t="s">
        <v>227</v>
      </c>
      <c r="K29" s="11">
        <v>44784</v>
      </c>
      <c r="L29" s="54">
        <v>2058478.96</v>
      </c>
      <c r="M29" s="12">
        <v>13350</v>
      </c>
      <c r="N29" s="11">
        <v>44784</v>
      </c>
      <c r="O29" s="11">
        <v>45027</v>
      </c>
      <c r="P29" s="7">
        <v>1</v>
      </c>
      <c r="Q29" s="7" t="s">
        <v>140</v>
      </c>
      <c r="R29" s="7" t="s">
        <v>140</v>
      </c>
      <c r="S29" s="7" t="s">
        <v>140</v>
      </c>
      <c r="T29" s="7" t="s">
        <v>223</v>
      </c>
      <c r="U29" s="7" t="s">
        <v>140</v>
      </c>
      <c r="V29" s="7" t="s">
        <v>140</v>
      </c>
      <c r="W29" s="11">
        <v>44784</v>
      </c>
      <c r="X29" s="12">
        <v>13350</v>
      </c>
      <c r="Y29" s="7" t="s">
        <v>140</v>
      </c>
      <c r="Z29" s="7" t="s">
        <v>140</v>
      </c>
      <c r="AA29" s="7" t="s">
        <v>140</v>
      </c>
      <c r="AB29" s="13">
        <v>0</v>
      </c>
      <c r="AC29" s="13">
        <v>0</v>
      </c>
      <c r="AD29" s="55"/>
      <c r="AE29" s="55"/>
      <c r="AF29" s="7"/>
      <c r="AG29" s="7"/>
      <c r="AH29" s="55"/>
      <c r="AI29" s="52">
        <f t="shared" si="0"/>
        <v>2058478.96</v>
      </c>
      <c r="AJ29" s="55">
        <v>223261.83</v>
      </c>
      <c r="AK29" s="55">
        <v>257159.9</v>
      </c>
      <c r="AL29" s="53">
        <f t="shared" si="1"/>
        <v>480421.73</v>
      </c>
      <c r="AM29" s="7" t="s">
        <v>224</v>
      </c>
      <c r="AN29" s="12">
        <v>13350</v>
      </c>
      <c r="AO29" s="7" t="s">
        <v>140</v>
      </c>
      <c r="AP29" s="12">
        <v>13350</v>
      </c>
      <c r="AQ29" s="7" t="s">
        <v>140</v>
      </c>
      <c r="AR29" s="7" t="s">
        <v>140</v>
      </c>
      <c r="AS29" s="7" t="s">
        <v>140</v>
      </c>
      <c r="AT29" s="7" t="s">
        <v>140</v>
      </c>
      <c r="AU29" s="7" t="s">
        <v>140</v>
      </c>
      <c r="AV29" s="7" t="s">
        <v>140</v>
      </c>
      <c r="AW29" s="7" t="s">
        <v>140</v>
      </c>
      <c r="AX29" s="7" t="s">
        <v>140</v>
      </c>
      <c r="AY29" s="7" t="s">
        <v>140</v>
      </c>
      <c r="AZ29" s="7" t="s">
        <v>140</v>
      </c>
      <c r="BA29" s="14">
        <v>0</v>
      </c>
      <c r="BB29" s="9" t="s">
        <v>140</v>
      </c>
      <c r="BC29" s="9" t="s">
        <v>140</v>
      </c>
      <c r="BD29" s="9" t="s">
        <v>140</v>
      </c>
      <c r="BE29" s="9" t="s">
        <v>140</v>
      </c>
      <c r="BF29" s="9" t="s">
        <v>140</v>
      </c>
      <c r="BG29" s="9" t="s">
        <v>140</v>
      </c>
      <c r="BH29" s="9" t="s">
        <v>140</v>
      </c>
    </row>
    <row r="30" spans="1:60" ht="38.25">
      <c r="A30" s="9">
        <v>12</v>
      </c>
      <c r="B30" s="7" t="s">
        <v>216</v>
      </c>
      <c r="C30" s="7" t="s">
        <v>217</v>
      </c>
      <c r="D30" s="8" t="s">
        <v>182</v>
      </c>
      <c r="E30" s="7" t="s">
        <v>134</v>
      </c>
      <c r="F30" s="10" t="s">
        <v>218</v>
      </c>
      <c r="G30" s="7" t="s">
        <v>219</v>
      </c>
      <c r="H30" s="84" t="s">
        <v>228</v>
      </c>
      <c r="I30" s="85" t="s">
        <v>229</v>
      </c>
      <c r="J30" s="7" t="s">
        <v>230</v>
      </c>
      <c r="K30" s="11">
        <v>44784</v>
      </c>
      <c r="L30" s="54">
        <v>168000</v>
      </c>
      <c r="M30" s="12">
        <v>13350</v>
      </c>
      <c r="N30" s="11">
        <v>44784</v>
      </c>
      <c r="O30" s="11">
        <v>45027</v>
      </c>
      <c r="P30" s="7">
        <v>1</v>
      </c>
      <c r="Q30" s="7" t="s">
        <v>140</v>
      </c>
      <c r="R30" s="7" t="s">
        <v>140</v>
      </c>
      <c r="S30" s="7" t="s">
        <v>140</v>
      </c>
      <c r="T30" s="7" t="s">
        <v>223</v>
      </c>
      <c r="U30" s="7" t="s">
        <v>140</v>
      </c>
      <c r="V30" s="7" t="s">
        <v>140</v>
      </c>
      <c r="W30" s="11">
        <v>44784</v>
      </c>
      <c r="X30" s="12">
        <v>13350</v>
      </c>
      <c r="Y30" s="7" t="s">
        <v>140</v>
      </c>
      <c r="Z30" s="7" t="s">
        <v>140</v>
      </c>
      <c r="AA30" s="7" t="s">
        <v>140</v>
      </c>
      <c r="AB30" s="13">
        <v>0</v>
      </c>
      <c r="AC30" s="13">
        <v>0</v>
      </c>
      <c r="AD30" s="55"/>
      <c r="AE30" s="55"/>
      <c r="AF30" s="7"/>
      <c r="AG30" s="7"/>
      <c r="AH30" s="55"/>
      <c r="AI30" s="52">
        <f t="shared" si="0"/>
        <v>168000</v>
      </c>
      <c r="AJ30" s="55">
        <v>21000</v>
      </c>
      <c r="AK30" s="55">
        <v>21000</v>
      </c>
      <c r="AL30" s="53">
        <f t="shared" si="1"/>
        <v>42000</v>
      </c>
      <c r="AM30" s="7" t="s">
        <v>224</v>
      </c>
      <c r="AN30" s="12">
        <v>13350</v>
      </c>
      <c r="AO30" s="7" t="s">
        <v>140</v>
      </c>
      <c r="AP30" s="12">
        <v>13350</v>
      </c>
      <c r="AQ30" s="7" t="s">
        <v>140</v>
      </c>
      <c r="AR30" s="7" t="s">
        <v>140</v>
      </c>
      <c r="AS30" s="7" t="s">
        <v>140</v>
      </c>
      <c r="AT30" s="7" t="s">
        <v>140</v>
      </c>
      <c r="AU30" s="7" t="s">
        <v>140</v>
      </c>
      <c r="AV30" s="7" t="s">
        <v>140</v>
      </c>
      <c r="AW30" s="7" t="s">
        <v>140</v>
      </c>
      <c r="AX30" s="7" t="s">
        <v>140</v>
      </c>
      <c r="AY30" s="7" t="s">
        <v>140</v>
      </c>
      <c r="AZ30" s="7" t="s">
        <v>140</v>
      </c>
      <c r="BA30" s="14">
        <v>0</v>
      </c>
      <c r="BB30" s="9" t="s">
        <v>140</v>
      </c>
      <c r="BC30" s="9" t="s">
        <v>140</v>
      </c>
      <c r="BD30" s="9" t="s">
        <v>140</v>
      </c>
      <c r="BE30" s="9" t="s">
        <v>140</v>
      </c>
      <c r="BF30" s="9" t="s">
        <v>140</v>
      </c>
      <c r="BG30" s="9" t="s">
        <v>140</v>
      </c>
      <c r="BH30" s="9" t="s">
        <v>140</v>
      </c>
    </row>
    <row r="31" spans="1:60" ht="38.25">
      <c r="A31" s="9">
        <v>13</v>
      </c>
      <c r="B31" s="7" t="s">
        <v>216</v>
      </c>
      <c r="C31" s="7" t="s">
        <v>217</v>
      </c>
      <c r="D31" s="8" t="s">
        <v>182</v>
      </c>
      <c r="E31" s="7" t="s">
        <v>134</v>
      </c>
      <c r="F31" s="10" t="s">
        <v>218</v>
      </c>
      <c r="G31" s="7" t="s">
        <v>219</v>
      </c>
      <c r="H31" s="84" t="s">
        <v>231</v>
      </c>
      <c r="I31" s="85" t="s">
        <v>232</v>
      </c>
      <c r="J31" s="7" t="s">
        <v>233</v>
      </c>
      <c r="K31" s="11">
        <v>44784</v>
      </c>
      <c r="L31" s="54">
        <v>135200</v>
      </c>
      <c r="M31" s="12">
        <v>13350</v>
      </c>
      <c r="N31" s="11">
        <v>44784</v>
      </c>
      <c r="O31" s="11">
        <v>45027</v>
      </c>
      <c r="P31" s="7">
        <v>1</v>
      </c>
      <c r="Q31" s="7" t="s">
        <v>140</v>
      </c>
      <c r="R31" s="7" t="s">
        <v>140</v>
      </c>
      <c r="S31" s="7" t="s">
        <v>140</v>
      </c>
      <c r="T31" s="7" t="s">
        <v>223</v>
      </c>
      <c r="U31" s="7" t="s">
        <v>140</v>
      </c>
      <c r="V31" s="7" t="s">
        <v>140</v>
      </c>
      <c r="W31" s="11">
        <v>44784</v>
      </c>
      <c r="X31" s="12">
        <v>13350</v>
      </c>
      <c r="Y31" s="7" t="s">
        <v>140</v>
      </c>
      <c r="Z31" s="7" t="s">
        <v>140</v>
      </c>
      <c r="AA31" s="7" t="s">
        <v>140</v>
      </c>
      <c r="AB31" s="13">
        <v>0</v>
      </c>
      <c r="AC31" s="13">
        <v>0</v>
      </c>
      <c r="AD31" s="55"/>
      <c r="AE31" s="55"/>
      <c r="AF31" s="7"/>
      <c r="AG31" s="7"/>
      <c r="AH31" s="55"/>
      <c r="AI31" s="52">
        <f t="shared" si="0"/>
        <v>135200</v>
      </c>
      <c r="AJ31" s="55">
        <v>16900</v>
      </c>
      <c r="AK31" s="55">
        <v>16900</v>
      </c>
      <c r="AL31" s="53">
        <f t="shared" si="1"/>
        <v>33800</v>
      </c>
      <c r="AM31" s="7" t="s">
        <v>224</v>
      </c>
      <c r="AN31" s="12">
        <v>13350</v>
      </c>
      <c r="AO31" s="7" t="s">
        <v>140</v>
      </c>
      <c r="AP31" s="12">
        <v>13350</v>
      </c>
      <c r="AQ31" s="7" t="s">
        <v>140</v>
      </c>
      <c r="AR31" s="7" t="s">
        <v>140</v>
      </c>
      <c r="AS31" s="7" t="s">
        <v>140</v>
      </c>
      <c r="AT31" s="7" t="s">
        <v>140</v>
      </c>
      <c r="AU31" s="7" t="s">
        <v>140</v>
      </c>
      <c r="AV31" s="7" t="s">
        <v>140</v>
      </c>
      <c r="AW31" s="7" t="s">
        <v>140</v>
      </c>
      <c r="AX31" s="7" t="s">
        <v>140</v>
      </c>
      <c r="AY31" s="7" t="s">
        <v>140</v>
      </c>
      <c r="AZ31" s="7" t="s">
        <v>140</v>
      </c>
      <c r="BA31" s="14">
        <v>0</v>
      </c>
      <c r="BB31" s="9" t="s">
        <v>140</v>
      </c>
      <c r="BC31" s="9" t="s">
        <v>140</v>
      </c>
      <c r="BD31" s="9" t="s">
        <v>140</v>
      </c>
      <c r="BE31" s="9" t="s">
        <v>140</v>
      </c>
      <c r="BF31" s="9" t="s">
        <v>140</v>
      </c>
      <c r="BG31" s="9" t="s">
        <v>140</v>
      </c>
      <c r="BH31" s="9" t="s">
        <v>140</v>
      </c>
    </row>
    <row r="32" spans="1:60" ht="38.25">
      <c r="A32" s="9">
        <v>14</v>
      </c>
      <c r="B32" s="7" t="s">
        <v>216</v>
      </c>
      <c r="C32" s="7" t="s">
        <v>217</v>
      </c>
      <c r="D32" s="8" t="s">
        <v>182</v>
      </c>
      <c r="E32" s="7" t="s">
        <v>134</v>
      </c>
      <c r="F32" s="10" t="s">
        <v>218</v>
      </c>
      <c r="G32" s="7" t="s">
        <v>219</v>
      </c>
      <c r="H32" s="84" t="s">
        <v>234</v>
      </c>
      <c r="I32" s="85" t="s">
        <v>235</v>
      </c>
      <c r="J32" s="7" t="s">
        <v>236</v>
      </c>
      <c r="K32" s="11">
        <v>44784</v>
      </c>
      <c r="L32" s="54">
        <v>253984</v>
      </c>
      <c r="M32" s="12">
        <v>13350</v>
      </c>
      <c r="N32" s="11">
        <v>44784</v>
      </c>
      <c r="O32" s="11">
        <v>45027</v>
      </c>
      <c r="P32" s="7">
        <v>1</v>
      </c>
      <c r="Q32" s="7" t="s">
        <v>140</v>
      </c>
      <c r="R32" s="7" t="s">
        <v>140</v>
      </c>
      <c r="S32" s="7" t="s">
        <v>140</v>
      </c>
      <c r="T32" s="7" t="s">
        <v>223</v>
      </c>
      <c r="U32" s="7" t="s">
        <v>140</v>
      </c>
      <c r="V32" s="7" t="s">
        <v>140</v>
      </c>
      <c r="W32" s="11">
        <v>44784</v>
      </c>
      <c r="X32" s="12">
        <v>13350</v>
      </c>
      <c r="Y32" s="7" t="s">
        <v>140</v>
      </c>
      <c r="Z32" s="7" t="s">
        <v>140</v>
      </c>
      <c r="AA32" s="7" t="s">
        <v>140</v>
      </c>
      <c r="AB32" s="13">
        <v>0</v>
      </c>
      <c r="AC32" s="13">
        <v>0</v>
      </c>
      <c r="AD32" s="55"/>
      <c r="AE32" s="55"/>
      <c r="AF32" s="7"/>
      <c r="AG32" s="7"/>
      <c r="AH32" s="55"/>
      <c r="AI32" s="52">
        <f t="shared" si="0"/>
        <v>253984</v>
      </c>
      <c r="AJ32" s="55">
        <v>31748</v>
      </c>
      <c r="AK32" s="55">
        <v>31748</v>
      </c>
      <c r="AL32" s="53">
        <f t="shared" si="1"/>
        <v>63496</v>
      </c>
      <c r="AM32" s="7" t="s">
        <v>224</v>
      </c>
      <c r="AN32" s="12">
        <v>13350</v>
      </c>
      <c r="AO32" s="7" t="s">
        <v>140</v>
      </c>
      <c r="AP32" s="12">
        <v>13350</v>
      </c>
      <c r="AQ32" s="7" t="s">
        <v>140</v>
      </c>
      <c r="AR32" s="7" t="s">
        <v>140</v>
      </c>
      <c r="AS32" s="7" t="s">
        <v>140</v>
      </c>
      <c r="AT32" s="7" t="s">
        <v>140</v>
      </c>
      <c r="AU32" s="7" t="s">
        <v>140</v>
      </c>
      <c r="AV32" s="7" t="s">
        <v>140</v>
      </c>
      <c r="AW32" s="7" t="s">
        <v>140</v>
      </c>
      <c r="AX32" s="7" t="s">
        <v>140</v>
      </c>
      <c r="AY32" s="7" t="s">
        <v>140</v>
      </c>
      <c r="AZ32" s="7" t="s">
        <v>140</v>
      </c>
      <c r="BA32" s="14">
        <v>0</v>
      </c>
      <c r="BB32" s="9" t="s">
        <v>140</v>
      </c>
      <c r="BC32" s="9" t="s">
        <v>140</v>
      </c>
      <c r="BD32" s="9" t="s">
        <v>140</v>
      </c>
      <c r="BE32" s="9" t="s">
        <v>140</v>
      </c>
      <c r="BF32" s="9" t="s">
        <v>140</v>
      </c>
      <c r="BG32" s="9" t="s">
        <v>140</v>
      </c>
      <c r="BH32" s="9" t="s">
        <v>140</v>
      </c>
    </row>
    <row r="33" spans="1:60" ht="38.25">
      <c r="A33" s="9">
        <v>15</v>
      </c>
      <c r="B33" s="7" t="s">
        <v>216</v>
      </c>
      <c r="C33" s="7" t="s">
        <v>217</v>
      </c>
      <c r="D33" s="8" t="s">
        <v>182</v>
      </c>
      <c r="E33" s="7" t="s">
        <v>134</v>
      </c>
      <c r="F33" s="10" t="s">
        <v>218</v>
      </c>
      <c r="G33" s="7" t="s">
        <v>219</v>
      </c>
      <c r="H33" s="84" t="s">
        <v>237</v>
      </c>
      <c r="I33" s="85" t="s">
        <v>238</v>
      </c>
      <c r="J33" s="7" t="s">
        <v>239</v>
      </c>
      <c r="K33" s="11">
        <v>44784</v>
      </c>
      <c r="L33" s="54">
        <v>35500</v>
      </c>
      <c r="M33" s="12">
        <v>13350</v>
      </c>
      <c r="N33" s="11">
        <v>44784</v>
      </c>
      <c r="O33" s="11">
        <v>45027</v>
      </c>
      <c r="P33" s="7">
        <v>1</v>
      </c>
      <c r="Q33" s="7" t="s">
        <v>140</v>
      </c>
      <c r="R33" s="7" t="s">
        <v>140</v>
      </c>
      <c r="S33" s="7" t="s">
        <v>140</v>
      </c>
      <c r="T33" s="7" t="s">
        <v>223</v>
      </c>
      <c r="U33" s="7" t="s">
        <v>140</v>
      </c>
      <c r="V33" s="7" t="s">
        <v>140</v>
      </c>
      <c r="W33" s="11">
        <v>44784</v>
      </c>
      <c r="X33" s="12">
        <v>13350</v>
      </c>
      <c r="Y33" s="7" t="s">
        <v>140</v>
      </c>
      <c r="Z33" s="7" t="s">
        <v>140</v>
      </c>
      <c r="AA33" s="7" t="s">
        <v>140</v>
      </c>
      <c r="AB33" s="13">
        <v>0</v>
      </c>
      <c r="AC33" s="13">
        <v>0</v>
      </c>
      <c r="AD33" s="55"/>
      <c r="AE33" s="55"/>
      <c r="AF33" s="7"/>
      <c r="AG33" s="7"/>
      <c r="AH33" s="55"/>
      <c r="AI33" s="52">
        <f t="shared" si="0"/>
        <v>35500</v>
      </c>
      <c r="AJ33" s="55">
        <f>2366.67+4437.5</f>
        <v>6804.17</v>
      </c>
      <c r="AK33" s="55">
        <v>4437.5</v>
      </c>
      <c r="AL33" s="53">
        <f t="shared" si="1"/>
        <v>11241.67</v>
      </c>
      <c r="AM33" s="7" t="s">
        <v>224</v>
      </c>
      <c r="AN33" s="12">
        <v>13350</v>
      </c>
      <c r="AO33" s="7" t="s">
        <v>140</v>
      </c>
      <c r="AP33" s="12">
        <v>13350</v>
      </c>
      <c r="AQ33" s="7" t="s">
        <v>140</v>
      </c>
      <c r="AR33" s="7" t="s">
        <v>140</v>
      </c>
      <c r="AS33" s="7" t="s">
        <v>140</v>
      </c>
      <c r="AT33" s="7" t="s">
        <v>140</v>
      </c>
      <c r="AU33" s="7" t="s">
        <v>140</v>
      </c>
      <c r="AV33" s="7" t="s">
        <v>140</v>
      </c>
      <c r="AW33" s="7" t="s">
        <v>140</v>
      </c>
      <c r="AX33" s="7" t="s">
        <v>140</v>
      </c>
      <c r="AY33" s="7" t="s">
        <v>140</v>
      </c>
      <c r="AZ33" s="7" t="s">
        <v>140</v>
      </c>
      <c r="BA33" s="14">
        <v>0</v>
      </c>
      <c r="BB33" s="9" t="s">
        <v>140</v>
      </c>
      <c r="BC33" s="9" t="s">
        <v>140</v>
      </c>
      <c r="BD33" s="9" t="s">
        <v>140</v>
      </c>
      <c r="BE33" s="9" t="s">
        <v>140</v>
      </c>
      <c r="BF33" s="9" t="s">
        <v>140</v>
      </c>
      <c r="BG33" s="9" t="s">
        <v>140</v>
      </c>
      <c r="BH33" s="9" t="s">
        <v>140</v>
      </c>
    </row>
    <row r="34" spans="1:60" ht="38.25">
      <c r="A34" s="9">
        <v>16</v>
      </c>
      <c r="B34" s="7" t="s">
        <v>216</v>
      </c>
      <c r="C34" s="7" t="s">
        <v>217</v>
      </c>
      <c r="D34" s="8" t="s">
        <v>182</v>
      </c>
      <c r="E34" s="7" t="s">
        <v>134</v>
      </c>
      <c r="F34" s="10" t="s">
        <v>218</v>
      </c>
      <c r="G34" s="7" t="s">
        <v>240</v>
      </c>
      <c r="H34" s="84" t="s">
        <v>241</v>
      </c>
      <c r="I34" s="85" t="s">
        <v>242</v>
      </c>
      <c r="J34" s="7" t="s">
        <v>243</v>
      </c>
      <c r="K34" s="11">
        <v>44815</v>
      </c>
      <c r="L34" s="54">
        <v>135000</v>
      </c>
      <c r="M34" s="12">
        <v>13350</v>
      </c>
      <c r="N34" s="11">
        <v>44815</v>
      </c>
      <c r="O34" s="7" t="s">
        <v>244</v>
      </c>
      <c r="P34" s="7">
        <v>1</v>
      </c>
      <c r="Q34" s="7" t="s">
        <v>140</v>
      </c>
      <c r="R34" s="7" t="s">
        <v>140</v>
      </c>
      <c r="S34" s="7" t="s">
        <v>140</v>
      </c>
      <c r="T34" s="7" t="s">
        <v>223</v>
      </c>
      <c r="U34" s="7" t="s">
        <v>140</v>
      </c>
      <c r="V34" s="7" t="s">
        <v>140</v>
      </c>
      <c r="W34" s="11">
        <v>44815</v>
      </c>
      <c r="X34" s="12">
        <v>13350</v>
      </c>
      <c r="Y34" s="7" t="s">
        <v>140</v>
      </c>
      <c r="Z34" s="7" t="s">
        <v>140</v>
      </c>
      <c r="AA34" s="7" t="s">
        <v>140</v>
      </c>
      <c r="AB34" s="13">
        <v>0</v>
      </c>
      <c r="AC34" s="13">
        <v>0</v>
      </c>
      <c r="AD34" s="55"/>
      <c r="AE34" s="55"/>
      <c r="AF34" s="7"/>
      <c r="AG34" s="7"/>
      <c r="AH34" s="55"/>
      <c r="AI34" s="52">
        <f t="shared" si="0"/>
        <v>135000</v>
      </c>
      <c r="AJ34" s="55">
        <v>16875</v>
      </c>
      <c r="AK34" s="55">
        <v>16875</v>
      </c>
      <c r="AL34" s="53">
        <f t="shared" si="1"/>
        <v>33750</v>
      </c>
      <c r="AM34" s="7" t="s">
        <v>224</v>
      </c>
      <c r="AN34" s="12">
        <v>13350</v>
      </c>
      <c r="AO34" s="7" t="s">
        <v>140</v>
      </c>
      <c r="AP34" s="12">
        <v>13350</v>
      </c>
      <c r="AQ34" s="7" t="s">
        <v>140</v>
      </c>
      <c r="AR34" s="7" t="s">
        <v>140</v>
      </c>
      <c r="AS34" s="7" t="s">
        <v>140</v>
      </c>
      <c r="AT34" s="7" t="s">
        <v>140</v>
      </c>
      <c r="AU34" s="7" t="s">
        <v>140</v>
      </c>
      <c r="AV34" s="7" t="s">
        <v>140</v>
      </c>
      <c r="AW34" s="7" t="s">
        <v>140</v>
      </c>
      <c r="AX34" s="7" t="s">
        <v>140</v>
      </c>
      <c r="AY34" s="7" t="s">
        <v>140</v>
      </c>
      <c r="AZ34" s="7" t="s">
        <v>140</v>
      </c>
      <c r="BA34" s="14">
        <v>0</v>
      </c>
      <c r="BB34" s="9" t="s">
        <v>140</v>
      </c>
      <c r="BC34" s="9" t="s">
        <v>140</v>
      </c>
      <c r="BD34" s="9" t="s">
        <v>140</v>
      </c>
      <c r="BE34" s="9" t="s">
        <v>140</v>
      </c>
      <c r="BF34" s="9" t="s">
        <v>140</v>
      </c>
      <c r="BG34" s="9" t="s">
        <v>140</v>
      </c>
      <c r="BH34" s="9" t="s">
        <v>140</v>
      </c>
    </row>
    <row r="35" spans="1:60" ht="38.25">
      <c r="A35" s="9">
        <v>17</v>
      </c>
      <c r="B35" s="7" t="s">
        <v>216</v>
      </c>
      <c r="C35" s="7" t="s">
        <v>217</v>
      </c>
      <c r="D35" s="8" t="s">
        <v>182</v>
      </c>
      <c r="E35" s="7" t="s">
        <v>134</v>
      </c>
      <c r="F35" s="10" t="s">
        <v>218</v>
      </c>
      <c r="G35" s="7" t="s">
        <v>240</v>
      </c>
      <c r="H35" s="84" t="s">
        <v>237</v>
      </c>
      <c r="I35" s="85" t="s">
        <v>245</v>
      </c>
      <c r="J35" s="7" t="s">
        <v>246</v>
      </c>
      <c r="K35" s="11">
        <v>44815</v>
      </c>
      <c r="L35" s="54">
        <v>477300</v>
      </c>
      <c r="M35" s="12">
        <v>13350</v>
      </c>
      <c r="N35" s="11">
        <v>44815</v>
      </c>
      <c r="O35" s="11">
        <v>45057</v>
      </c>
      <c r="P35" s="7">
        <v>1</v>
      </c>
      <c r="Q35" s="7" t="s">
        <v>140</v>
      </c>
      <c r="R35" s="7" t="s">
        <v>140</v>
      </c>
      <c r="S35" s="7" t="s">
        <v>140</v>
      </c>
      <c r="T35" s="7" t="s">
        <v>223</v>
      </c>
      <c r="U35" s="7" t="s">
        <v>140</v>
      </c>
      <c r="V35" s="7" t="s">
        <v>140</v>
      </c>
      <c r="W35" s="11">
        <v>44815</v>
      </c>
      <c r="X35" s="12">
        <v>13350</v>
      </c>
      <c r="Y35" s="7" t="s">
        <v>140</v>
      </c>
      <c r="Z35" s="7" t="s">
        <v>140</v>
      </c>
      <c r="AA35" s="7" t="s">
        <v>140</v>
      </c>
      <c r="AB35" s="13">
        <v>0</v>
      </c>
      <c r="AC35" s="13">
        <v>0</v>
      </c>
      <c r="AD35" s="55"/>
      <c r="AE35" s="55"/>
      <c r="AF35" s="7"/>
      <c r="AG35" s="7"/>
      <c r="AH35" s="55"/>
      <c r="AI35" s="52">
        <f t="shared" si="0"/>
        <v>477300</v>
      </c>
      <c r="AJ35" s="55">
        <f>30612.5+23958.25</f>
        <v>54570.75</v>
      </c>
      <c r="AK35" s="55">
        <v>59362.5</v>
      </c>
      <c r="AL35" s="53">
        <f t="shared" si="1"/>
        <v>113933.25</v>
      </c>
      <c r="AM35" s="7" t="s">
        <v>224</v>
      </c>
      <c r="AN35" s="12">
        <v>13350</v>
      </c>
      <c r="AO35" s="7" t="s">
        <v>140</v>
      </c>
      <c r="AP35" s="12">
        <v>13350</v>
      </c>
      <c r="AQ35" s="7" t="s">
        <v>140</v>
      </c>
      <c r="AR35" s="7" t="s">
        <v>140</v>
      </c>
      <c r="AS35" s="7" t="s">
        <v>140</v>
      </c>
      <c r="AT35" s="7" t="s">
        <v>140</v>
      </c>
      <c r="AU35" s="7" t="s">
        <v>140</v>
      </c>
      <c r="AV35" s="7" t="s">
        <v>140</v>
      </c>
      <c r="AW35" s="7" t="s">
        <v>140</v>
      </c>
      <c r="AX35" s="7" t="s">
        <v>140</v>
      </c>
      <c r="AY35" s="7" t="s">
        <v>140</v>
      </c>
      <c r="AZ35" s="7" t="s">
        <v>140</v>
      </c>
      <c r="BA35" s="14">
        <v>0</v>
      </c>
      <c r="BB35" s="9" t="s">
        <v>140</v>
      </c>
      <c r="BC35" s="9" t="s">
        <v>140</v>
      </c>
      <c r="BD35" s="9" t="s">
        <v>140</v>
      </c>
      <c r="BE35" s="9" t="s">
        <v>140</v>
      </c>
      <c r="BF35" s="9" t="s">
        <v>140</v>
      </c>
      <c r="BG35" s="9" t="s">
        <v>140</v>
      </c>
      <c r="BH35" s="9" t="s">
        <v>140</v>
      </c>
    </row>
    <row r="36" spans="1:60" ht="38.25">
      <c r="A36" s="9">
        <v>18</v>
      </c>
      <c r="B36" s="7" t="s">
        <v>247</v>
      </c>
      <c r="C36" s="7" t="s">
        <v>217</v>
      </c>
      <c r="D36" s="8" t="s">
        <v>182</v>
      </c>
      <c r="E36" s="7" t="s">
        <v>134</v>
      </c>
      <c r="F36" s="10" t="s">
        <v>218</v>
      </c>
      <c r="G36" s="7" t="s">
        <v>240</v>
      </c>
      <c r="H36" s="84" t="s">
        <v>248</v>
      </c>
      <c r="I36" s="85" t="s">
        <v>249</v>
      </c>
      <c r="J36" s="7" t="s">
        <v>250</v>
      </c>
      <c r="K36" s="11">
        <v>44815</v>
      </c>
      <c r="L36" s="54">
        <v>717992</v>
      </c>
      <c r="M36" s="12">
        <v>13350</v>
      </c>
      <c r="N36" s="11">
        <v>44815</v>
      </c>
      <c r="O36" s="11">
        <v>45057</v>
      </c>
      <c r="P36" s="7">
        <v>1</v>
      </c>
      <c r="Q36" s="7" t="s">
        <v>140</v>
      </c>
      <c r="R36" s="7" t="s">
        <v>140</v>
      </c>
      <c r="S36" s="7" t="s">
        <v>140</v>
      </c>
      <c r="T36" s="7" t="s">
        <v>223</v>
      </c>
      <c r="U36" s="7" t="s">
        <v>140</v>
      </c>
      <c r="V36" s="7" t="s">
        <v>140</v>
      </c>
      <c r="W36" s="11">
        <v>44815</v>
      </c>
      <c r="X36" s="12">
        <v>13350</v>
      </c>
      <c r="Y36" s="7" t="s">
        <v>140</v>
      </c>
      <c r="Z36" s="7" t="s">
        <v>140</v>
      </c>
      <c r="AA36" s="7" t="s">
        <v>140</v>
      </c>
      <c r="AB36" s="13">
        <v>0</v>
      </c>
      <c r="AC36" s="13">
        <v>0</v>
      </c>
      <c r="AD36" s="55"/>
      <c r="AE36" s="55"/>
      <c r="AF36" s="7"/>
      <c r="AG36" s="7"/>
      <c r="AH36" s="55"/>
      <c r="AI36" s="52">
        <f t="shared" si="0"/>
        <v>717992</v>
      </c>
      <c r="AJ36" s="55">
        <v>89749</v>
      </c>
      <c r="AK36" s="55">
        <v>89749</v>
      </c>
      <c r="AL36" s="53">
        <f t="shared" si="1"/>
        <v>179498</v>
      </c>
      <c r="AM36" s="7" t="s">
        <v>224</v>
      </c>
      <c r="AN36" s="12">
        <v>13350</v>
      </c>
      <c r="AO36" s="7" t="s">
        <v>140</v>
      </c>
      <c r="AP36" s="12">
        <v>13350</v>
      </c>
      <c r="AQ36" s="7" t="s">
        <v>140</v>
      </c>
      <c r="AR36" s="7" t="s">
        <v>140</v>
      </c>
      <c r="AS36" s="7" t="s">
        <v>140</v>
      </c>
      <c r="AT36" s="7" t="s">
        <v>140</v>
      </c>
      <c r="AU36" s="7" t="s">
        <v>140</v>
      </c>
      <c r="AV36" s="7" t="s">
        <v>140</v>
      </c>
      <c r="AW36" s="7" t="s">
        <v>140</v>
      </c>
      <c r="AX36" s="7" t="s">
        <v>140</v>
      </c>
      <c r="AY36" s="7" t="s">
        <v>140</v>
      </c>
      <c r="AZ36" s="7" t="s">
        <v>140</v>
      </c>
      <c r="BA36" s="14">
        <v>0</v>
      </c>
      <c r="BB36" s="9" t="s">
        <v>140</v>
      </c>
      <c r="BC36" s="9" t="s">
        <v>140</v>
      </c>
      <c r="BD36" s="9" t="s">
        <v>140</v>
      </c>
      <c r="BE36" s="9" t="s">
        <v>140</v>
      </c>
      <c r="BF36" s="9" t="s">
        <v>140</v>
      </c>
      <c r="BG36" s="9" t="s">
        <v>140</v>
      </c>
      <c r="BH36" s="9" t="s">
        <v>140</v>
      </c>
    </row>
    <row r="37" spans="1:60" ht="38.25">
      <c r="A37" s="9">
        <v>19</v>
      </c>
      <c r="B37" s="7" t="s">
        <v>216</v>
      </c>
      <c r="C37" s="7" t="s">
        <v>217</v>
      </c>
      <c r="D37" s="8" t="s">
        <v>182</v>
      </c>
      <c r="E37" s="7" t="s">
        <v>134</v>
      </c>
      <c r="F37" s="10" t="s">
        <v>218</v>
      </c>
      <c r="G37" s="7" t="s">
        <v>240</v>
      </c>
      <c r="H37" s="84" t="s">
        <v>251</v>
      </c>
      <c r="I37" s="85" t="s">
        <v>252</v>
      </c>
      <c r="J37" s="7" t="s">
        <v>253</v>
      </c>
      <c r="K37" s="11">
        <v>44815</v>
      </c>
      <c r="L37" s="55">
        <v>2053600</v>
      </c>
      <c r="M37" s="12">
        <v>13350</v>
      </c>
      <c r="N37" s="11">
        <v>44815</v>
      </c>
      <c r="O37" s="11">
        <v>45057</v>
      </c>
      <c r="P37" s="7">
        <v>1</v>
      </c>
      <c r="Q37" s="7" t="s">
        <v>140</v>
      </c>
      <c r="R37" s="7" t="s">
        <v>140</v>
      </c>
      <c r="S37" s="7" t="s">
        <v>140</v>
      </c>
      <c r="T37" s="7" t="s">
        <v>223</v>
      </c>
      <c r="U37" s="7" t="s">
        <v>140</v>
      </c>
      <c r="V37" s="7" t="s">
        <v>140</v>
      </c>
      <c r="W37" s="11">
        <v>44815</v>
      </c>
      <c r="X37" s="12">
        <v>13350</v>
      </c>
      <c r="Y37" s="7" t="s">
        <v>140</v>
      </c>
      <c r="Z37" s="7" t="s">
        <v>140</v>
      </c>
      <c r="AA37" s="7" t="s">
        <v>140</v>
      </c>
      <c r="AB37" s="13">
        <v>0</v>
      </c>
      <c r="AC37" s="13">
        <v>0</v>
      </c>
      <c r="AD37" s="55"/>
      <c r="AE37" s="55"/>
      <c r="AF37" s="7"/>
      <c r="AG37" s="7"/>
      <c r="AH37" s="55"/>
      <c r="AI37" s="52">
        <f t="shared" si="0"/>
        <v>2053600</v>
      </c>
      <c r="AJ37" s="55">
        <f>12009.04+140825</f>
        <v>152834.04</v>
      </c>
      <c r="AK37" s="55">
        <v>234762.5</v>
      </c>
      <c r="AL37" s="53">
        <f t="shared" si="1"/>
        <v>387596.54000000004</v>
      </c>
      <c r="AM37" s="7" t="s">
        <v>224</v>
      </c>
      <c r="AN37" s="12">
        <v>13350</v>
      </c>
      <c r="AO37" s="7" t="s">
        <v>140</v>
      </c>
      <c r="AP37" s="12">
        <v>13350</v>
      </c>
      <c r="AQ37" s="7" t="s">
        <v>140</v>
      </c>
      <c r="AR37" s="7" t="s">
        <v>140</v>
      </c>
      <c r="AS37" s="7" t="s">
        <v>140</v>
      </c>
      <c r="AT37" s="7" t="s">
        <v>140</v>
      </c>
      <c r="AU37" s="7" t="s">
        <v>140</v>
      </c>
      <c r="AV37" s="7" t="s">
        <v>140</v>
      </c>
      <c r="AW37" s="7" t="s">
        <v>140</v>
      </c>
      <c r="AX37" s="7" t="s">
        <v>140</v>
      </c>
      <c r="AY37" s="7" t="s">
        <v>140</v>
      </c>
      <c r="AZ37" s="7" t="s">
        <v>140</v>
      </c>
      <c r="BA37" s="14">
        <v>0</v>
      </c>
      <c r="BB37" s="9" t="s">
        <v>140</v>
      </c>
      <c r="BC37" s="9" t="s">
        <v>140</v>
      </c>
      <c r="BD37" s="9" t="s">
        <v>140</v>
      </c>
      <c r="BE37" s="9" t="s">
        <v>140</v>
      </c>
      <c r="BF37" s="9" t="s">
        <v>140</v>
      </c>
      <c r="BG37" s="9" t="s">
        <v>140</v>
      </c>
      <c r="BH37" s="9" t="s">
        <v>140</v>
      </c>
    </row>
    <row r="38" spans="1:60" ht="51">
      <c r="A38" s="9">
        <v>20</v>
      </c>
      <c r="B38" s="7" t="s">
        <v>254</v>
      </c>
      <c r="C38" s="7" t="s">
        <v>255</v>
      </c>
      <c r="D38" s="8" t="s">
        <v>182</v>
      </c>
      <c r="E38" s="7" t="s">
        <v>134</v>
      </c>
      <c r="F38" s="10" t="s">
        <v>256</v>
      </c>
      <c r="G38" s="7" t="s">
        <v>257</v>
      </c>
      <c r="H38" s="84" t="s">
        <v>258</v>
      </c>
      <c r="I38" s="85" t="s">
        <v>252</v>
      </c>
      <c r="J38" s="7" t="s">
        <v>253</v>
      </c>
      <c r="K38" s="11">
        <v>44754</v>
      </c>
      <c r="L38" s="54">
        <v>316200</v>
      </c>
      <c r="M38" s="12">
        <v>13327</v>
      </c>
      <c r="N38" s="11">
        <v>44754</v>
      </c>
      <c r="O38" s="11">
        <v>45119</v>
      </c>
      <c r="P38" s="7">
        <v>1</v>
      </c>
      <c r="Q38" s="7" t="s">
        <v>140</v>
      </c>
      <c r="R38" s="7" t="s">
        <v>140</v>
      </c>
      <c r="S38" s="7" t="s">
        <v>140</v>
      </c>
      <c r="T38" s="7" t="s">
        <v>223</v>
      </c>
      <c r="U38" s="7" t="s">
        <v>140</v>
      </c>
      <c r="V38" s="7" t="s">
        <v>140</v>
      </c>
      <c r="W38" s="11">
        <v>44754</v>
      </c>
      <c r="X38" s="12">
        <v>13327</v>
      </c>
      <c r="Y38" s="7" t="s">
        <v>140</v>
      </c>
      <c r="Z38" s="7" t="s">
        <v>140</v>
      </c>
      <c r="AA38" s="7" t="s">
        <v>140</v>
      </c>
      <c r="AB38" s="13">
        <v>0</v>
      </c>
      <c r="AC38" s="13">
        <v>0</v>
      </c>
      <c r="AD38" s="55"/>
      <c r="AE38" s="55"/>
      <c r="AF38" s="7"/>
      <c r="AG38" s="7"/>
      <c r="AH38" s="55"/>
      <c r="AI38" s="52">
        <f t="shared" si="0"/>
        <v>316200</v>
      </c>
      <c r="AJ38" s="55">
        <f>1600+13175</f>
        <v>14775</v>
      </c>
      <c r="AK38" s="55">
        <v>26350</v>
      </c>
      <c r="AL38" s="53">
        <f t="shared" si="1"/>
        <v>41125</v>
      </c>
      <c r="AM38" s="7" t="s">
        <v>259</v>
      </c>
      <c r="AN38" s="12">
        <v>13327</v>
      </c>
      <c r="AO38" s="7" t="s">
        <v>260</v>
      </c>
      <c r="AP38" s="12">
        <v>13327</v>
      </c>
      <c r="AQ38" s="7" t="s">
        <v>140</v>
      </c>
      <c r="AR38" s="7" t="s">
        <v>140</v>
      </c>
      <c r="AS38" s="7" t="s">
        <v>140</v>
      </c>
      <c r="AT38" s="7" t="s">
        <v>140</v>
      </c>
      <c r="AU38" s="7" t="s">
        <v>140</v>
      </c>
      <c r="AV38" s="7" t="s">
        <v>140</v>
      </c>
      <c r="AW38" s="7" t="s">
        <v>140</v>
      </c>
      <c r="AX38" s="7" t="s">
        <v>140</v>
      </c>
      <c r="AY38" s="7" t="s">
        <v>140</v>
      </c>
      <c r="AZ38" s="7" t="s">
        <v>140</v>
      </c>
      <c r="BA38" s="14">
        <v>0</v>
      </c>
      <c r="BB38" s="9" t="s">
        <v>140</v>
      </c>
      <c r="BC38" s="9" t="s">
        <v>140</v>
      </c>
      <c r="BD38" s="9" t="s">
        <v>140</v>
      </c>
      <c r="BE38" s="9" t="s">
        <v>140</v>
      </c>
      <c r="BF38" s="9" t="s">
        <v>140</v>
      </c>
      <c r="BG38" s="9" t="s">
        <v>140</v>
      </c>
      <c r="BH38" s="9" t="s">
        <v>140</v>
      </c>
    </row>
    <row r="39" spans="1:60" ht="38.25">
      <c r="A39" s="9">
        <v>21</v>
      </c>
      <c r="B39" s="7" t="s">
        <v>261</v>
      </c>
      <c r="C39" s="7" t="s">
        <v>262</v>
      </c>
      <c r="D39" s="8" t="s">
        <v>133</v>
      </c>
      <c r="E39" s="7" t="s">
        <v>134</v>
      </c>
      <c r="F39" s="10" t="s">
        <v>263</v>
      </c>
      <c r="G39" s="7" t="s">
        <v>264</v>
      </c>
      <c r="H39" s="84" t="s">
        <v>265</v>
      </c>
      <c r="I39" s="85" t="s">
        <v>266</v>
      </c>
      <c r="J39" s="7" t="s">
        <v>267</v>
      </c>
      <c r="K39" s="11">
        <v>44593</v>
      </c>
      <c r="L39" s="54">
        <v>17811.080000000002</v>
      </c>
      <c r="M39" s="12">
        <v>13217</v>
      </c>
      <c r="N39" s="11">
        <v>44593</v>
      </c>
      <c r="O39" s="11">
        <v>44896</v>
      </c>
      <c r="P39" s="7">
        <v>1</v>
      </c>
      <c r="Q39" s="7" t="s">
        <v>140</v>
      </c>
      <c r="R39" s="7" t="s">
        <v>140</v>
      </c>
      <c r="S39" s="7" t="s">
        <v>140</v>
      </c>
      <c r="T39" s="7" t="s">
        <v>141</v>
      </c>
      <c r="U39" s="7" t="s">
        <v>140</v>
      </c>
      <c r="V39" s="7" t="s">
        <v>140</v>
      </c>
      <c r="W39" s="11">
        <v>44593</v>
      </c>
      <c r="X39" s="12">
        <v>13217</v>
      </c>
      <c r="Y39" s="7" t="s">
        <v>140</v>
      </c>
      <c r="Z39" s="7" t="s">
        <v>140</v>
      </c>
      <c r="AA39" s="7" t="s">
        <v>140</v>
      </c>
      <c r="AB39" s="13">
        <v>0</v>
      </c>
      <c r="AC39" s="13">
        <v>0</v>
      </c>
      <c r="AD39" s="55"/>
      <c r="AE39" s="55"/>
      <c r="AF39" s="7"/>
      <c r="AG39" s="7"/>
      <c r="AH39" s="55"/>
      <c r="AI39" s="52">
        <f t="shared" si="0"/>
        <v>17811.080000000002</v>
      </c>
      <c r="AJ39" s="55">
        <f>906.3+697.3</f>
        <v>1603.6</v>
      </c>
      <c r="AK39" s="55">
        <f>826.5+1976.25</f>
        <v>2802.75</v>
      </c>
      <c r="AL39" s="53">
        <f t="shared" si="1"/>
        <v>4406.3500000000004</v>
      </c>
      <c r="AM39" s="7" t="s">
        <v>268</v>
      </c>
      <c r="AN39" s="12">
        <v>13217</v>
      </c>
      <c r="AO39" s="7" t="s">
        <v>140</v>
      </c>
      <c r="AP39" s="12">
        <v>13217</v>
      </c>
      <c r="AQ39" s="7" t="s">
        <v>140</v>
      </c>
      <c r="AR39" s="7" t="s">
        <v>140</v>
      </c>
      <c r="AS39" s="7" t="s">
        <v>140</v>
      </c>
      <c r="AT39" s="7" t="s">
        <v>140</v>
      </c>
      <c r="AU39" s="7" t="s">
        <v>140</v>
      </c>
      <c r="AV39" s="7" t="s">
        <v>140</v>
      </c>
      <c r="AW39" s="7" t="s">
        <v>140</v>
      </c>
      <c r="AX39" s="7" t="s">
        <v>140</v>
      </c>
      <c r="AY39" s="7" t="s">
        <v>140</v>
      </c>
      <c r="AZ39" s="7" t="s">
        <v>140</v>
      </c>
      <c r="BA39" s="14">
        <v>0</v>
      </c>
      <c r="BB39" s="9" t="s">
        <v>140</v>
      </c>
      <c r="BC39" s="9" t="s">
        <v>140</v>
      </c>
      <c r="BD39" s="9" t="s">
        <v>140</v>
      </c>
      <c r="BE39" s="9" t="s">
        <v>140</v>
      </c>
      <c r="BF39" s="9" t="s">
        <v>140</v>
      </c>
      <c r="BG39" s="9" t="s">
        <v>140</v>
      </c>
      <c r="BH39" s="9" t="s">
        <v>140</v>
      </c>
    </row>
    <row r="40" spans="1:60" ht="89.25">
      <c r="A40" s="9">
        <v>22</v>
      </c>
      <c r="B40" s="7" t="s">
        <v>269</v>
      </c>
      <c r="C40" s="7" t="s">
        <v>270</v>
      </c>
      <c r="D40" s="8" t="s">
        <v>133</v>
      </c>
      <c r="E40" s="7" t="s">
        <v>134</v>
      </c>
      <c r="F40" s="10" t="s">
        <v>271</v>
      </c>
      <c r="G40" s="7" t="s">
        <v>272</v>
      </c>
      <c r="H40" s="84" t="s">
        <v>273</v>
      </c>
      <c r="I40" s="85" t="s">
        <v>274</v>
      </c>
      <c r="J40" s="7" t="s">
        <v>275</v>
      </c>
      <c r="K40" s="11">
        <v>44557</v>
      </c>
      <c r="L40" s="54">
        <v>1046359.89</v>
      </c>
      <c r="M40" s="12">
        <v>13200</v>
      </c>
      <c r="N40" s="11">
        <v>44557</v>
      </c>
      <c r="O40" s="11">
        <v>44739</v>
      </c>
      <c r="P40" s="7">
        <v>1</v>
      </c>
      <c r="Q40" s="7" t="s">
        <v>140</v>
      </c>
      <c r="R40" s="7" t="s">
        <v>140</v>
      </c>
      <c r="S40" s="7" t="s">
        <v>140</v>
      </c>
      <c r="T40" s="7" t="s">
        <v>141</v>
      </c>
      <c r="U40" s="7" t="s">
        <v>140</v>
      </c>
      <c r="V40" s="7" t="s">
        <v>140</v>
      </c>
      <c r="W40" s="11">
        <v>44557</v>
      </c>
      <c r="X40" s="12">
        <v>13200</v>
      </c>
      <c r="Y40" s="7" t="s">
        <v>140</v>
      </c>
      <c r="Z40" s="7" t="s">
        <v>140</v>
      </c>
      <c r="AA40" s="7" t="s">
        <v>140</v>
      </c>
      <c r="AB40" s="13">
        <v>0</v>
      </c>
      <c r="AC40" s="13">
        <v>0</v>
      </c>
      <c r="AD40" s="55"/>
      <c r="AE40" s="55"/>
      <c r="AF40" s="7"/>
      <c r="AG40" s="7"/>
      <c r="AH40" s="55"/>
      <c r="AI40" s="52">
        <f t="shared" si="0"/>
        <v>1046359.89</v>
      </c>
      <c r="AJ40" s="55">
        <v>134109.62</v>
      </c>
      <c r="AK40" s="55">
        <v>333874.36</v>
      </c>
      <c r="AL40" s="53">
        <f t="shared" si="1"/>
        <v>467983.98</v>
      </c>
      <c r="AM40" s="7" t="s">
        <v>276</v>
      </c>
      <c r="AN40" s="12">
        <v>13200</v>
      </c>
      <c r="AO40" s="7" t="s">
        <v>140</v>
      </c>
      <c r="AP40" s="12">
        <v>13200</v>
      </c>
      <c r="AQ40" s="7" t="s">
        <v>140</v>
      </c>
      <c r="AR40" s="7" t="s">
        <v>140</v>
      </c>
      <c r="AS40" s="7" t="s">
        <v>140</v>
      </c>
      <c r="AT40" s="7" t="s">
        <v>140</v>
      </c>
      <c r="AU40" s="7" t="s">
        <v>140</v>
      </c>
      <c r="AV40" s="7" t="s">
        <v>140</v>
      </c>
      <c r="AW40" s="7" t="s">
        <v>140</v>
      </c>
      <c r="AX40" s="7" t="s">
        <v>140</v>
      </c>
      <c r="AY40" s="7" t="s">
        <v>140</v>
      </c>
      <c r="AZ40" s="7" t="s">
        <v>140</v>
      </c>
      <c r="BA40" s="14">
        <v>0</v>
      </c>
      <c r="BB40" s="9" t="s">
        <v>140</v>
      </c>
      <c r="BC40" s="9" t="s">
        <v>140</v>
      </c>
      <c r="BD40" s="9" t="s">
        <v>140</v>
      </c>
      <c r="BE40" s="9" t="s">
        <v>140</v>
      </c>
      <c r="BF40" s="9" t="s">
        <v>140</v>
      </c>
      <c r="BG40" s="9" t="s">
        <v>140</v>
      </c>
      <c r="BH40" s="9" t="s">
        <v>140</v>
      </c>
    </row>
    <row r="41" spans="1:60" ht="38.25">
      <c r="A41" s="9">
        <v>23</v>
      </c>
      <c r="B41" s="7" t="s">
        <v>277</v>
      </c>
      <c r="C41" s="7" t="s">
        <v>278</v>
      </c>
      <c r="D41" s="8" t="s">
        <v>182</v>
      </c>
      <c r="E41" s="7" t="s">
        <v>134</v>
      </c>
      <c r="F41" s="10" t="s">
        <v>279</v>
      </c>
      <c r="G41" s="7" t="s">
        <v>280</v>
      </c>
      <c r="H41" s="84" t="s">
        <v>281</v>
      </c>
      <c r="I41" s="85" t="s">
        <v>282</v>
      </c>
      <c r="J41" s="7" t="s">
        <v>283</v>
      </c>
      <c r="K41" s="11">
        <v>44915</v>
      </c>
      <c r="L41" s="54">
        <v>203340</v>
      </c>
      <c r="M41" s="12">
        <v>13438</v>
      </c>
      <c r="N41" s="11">
        <v>44925</v>
      </c>
      <c r="O41" s="11">
        <v>45290</v>
      </c>
      <c r="P41" s="7">
        <v>1</v>
      </c>
      <c r="Q41" s="7" t="s">
        <v>140</v>
      </c>
      <c r="R41" s="7" t="s">
        <v>140</v>
      </c>
      <c r="S41" s="7" t="s">
        <v>140</v>
      </c>
      <c r="T41" s="7" t="s">
        <v>188</v>
      </c>
      <c r="U41" s="7" t="s">
        <v>140</v>
      </c>
      <c r="V41" s="7" t="s">
        <v>140</v>
      </c>
      <c r="W41" s="11">
        <v>44915</v>
      </c>
      <c r="X41" s="12">
        <v>13438</v>
      </c>
      <c r="Y41" s="7" t="s">
        <v>140</v>
      </c>
      <c r="Z41" s="7"/>
      <c r="AA41" s="7"/>
      <c r="AB41" s="13">
        <v>0</v>
      </c>
      <c r="AC41" s="13">
        <v>0</v>
      </c>
      <c r="AD41" s="55"/>
      <c r="AE41" s="55"/>
      <c r="AF41" s="7"/>
      <c r="AG41" s="7"/>
      <c r="AH41" s="55"/>
      <c r="AI41" s="52">
        <f t="shared" si="0"/>
        <v>203340</v>
      </c>
      <c r="AJ41" s="55" t="s">
        <v>140</v>
      </c>
      <c r="AK41" s="55">
        <v>16945</v>
      </c>
      <c r="AL41" s="53">
        <f t="shared" si="1"/>
        <v>16945</v>
      </c>
      <c r="AM41" s="7" t="s">
        <v>284</v>
      </c>
      <c r="AN41" s="12">
        <v>13438</v>
      </c>
      <c r="AO41" s="7" t="s">
        <v>140</v>
      </c>
      <c r="AP41" s="12">
        <v>13438</v>
      </c>
      <c r="AQ41" s="7" t="s">
        <v>140</v>
      </c>
      <c r="AR41" s="7" t="s">
        <v>140</v>
      </c>
      <c r="AS41" s="7" t="s">
        <v>140</v>
      </c>
      <c r="AT41" s="7" t="s">
        <v>140</v>
      </c>
      <c r="AU41" s="7" t="s">
        <v>140</v>
      </c>
      <c r="AV41" s="7" t="s">
        <v>140</v>
      </c>
      <c r="AW41" s="7" t="s">
        <v>140</v>
      </c>
      <c r="AX41" s="7" t="s">
        <v>140</v>
      </c>
      <c r="AY41" s="7" t="s">
        <v>140</v>
      </c>
      <c r="AZ41" s="7" t="s">
        <v>140</v>
      </c>
      <c r="BA41" s="14">
        <v>0</v>
      </c>
      <c r="BB41" s="9" t="s">
        <v>140</v>
      </c>
      <c r="BC41" s="9" t="s">
        <v>140</v>
      </c>
      <c r="BD41" s="9" t="s">
        <v>140</v>
      </c>
      <c r="BE41" s="9" t="s">
        <v>140</v>
      </c>
      <c r="BF41" s="9" t="s">
        <v>140</v>
      </c>
      <c r="BG41" s="9" t="s">
        <v>140</v>
      </c>
      <c r="BH41" s="9" t="s">
        <v>140</v>
      </c>
    </row>
    <row r="42" spans="1:60" ht="38.25">
      <c r="A42" s="9">
        <v>24</v>
      </c>
      <c r="B42" s="7" t="s">
        <v>285</v>
      </c>
      <c r="C42" s="7" t="s">
        <v>286</v>
      </c>
      <c r="D42" s="8" t="s">
        <v>133</v>
      </c>
      <c r="E42" s="7" t="s">
        <v>134</v>
      </c>
      <c r="F42" s="10" t="s">
        <v>287</v>
      </c>
      <c r="G42" s="12">
        <v>11981</v>
      </c>
      <c r="H42" s="84" t="s">
        <v>288</v>
      </c>
      <c r="I42" s="85" t="s">
        <v>289</v>
      </c>
      <c r="J42" s="7" t="s">
        <v>290</v>
      </c>
      <c r="K42" s="11">
        <v>42907</v>
      </c>
      <c r="L42" s="55">
        <v>69600</v>
      </c>
      <c r="M42" s="12">
        <v>12079</v>
      </c>
      <c r="N42" s="11">
        <v>42907</v>
      </c>
      <c r="O42" s="11">
        <v>43272</v>
      </c>
      <c r="P42" s="7">
        <v>1</v>
      </c>
      <c r="Q42" s="7" t="s">
        <v>140</v>
      </c>
      <c r="R42" s="7" t="s">
        <v>140</v>
      </c>
      <c r="S42" s="7" t="s">
        <v>140</v>
      </c>
      <c r="T42" s="7" t="s">
        <v>141</v>
      </c>
      <c r="U42" s="7" t="s">
        <v>140</v>
      </c>
      <c r="V42" s="7" t="s">
        <v>140</v>
      </c>
      <c r="W42" s="11">
        <v>44001</v>
      </c>
      <c r="X42" s="7" t="s">
        <v>291</v>
      </c>
      <c r="Y42" s="7" t="s">
        <v>153</v>
      </c>
      <c r="Z42" s="11">
        <v>44731</v>
      </c>
      <c r="AA42" s="11">
        <v>45096</v>
      </c>
      <c r="AB42" s="13">
        <v>0</v>
      </c>
      <c r="AC42" s="13">
        <v>0</v>
      </c>
      <c r="AD42" s="55"/>
      <c r="AE42" s="55"/>
      <c r="AF42" s="7"/>
      <c r="AG42" s="7"/>
      <c r="AH42" s="55"/>
      <c r="AI42" s="52">
        <f t="shared" si="0"/>
        <v>69600</v>
      </c>
      <c r="AJ42" s="55" t="s">
        <v>140</v>
      </c>
      <c r="AK42" s="55">
        <v>5000</v>
      </c>
      <c r="AL42" s="53">
        <f t="shared" si="1"/>
        <v>5000</v>
      </c>
      <c r="AM42" s="7" t="s">
        <v>292</v>
      </c>
      <c r="AN42" s="12">
        <v>12079</v>
      </c>
      <c r="AO42" s="7" t="s">
        <v>293</v>
      </c>
      <c r="AP42" s="12">
        <v>12079</v>
      </c>
      <c r="AQ42" s="7" t="s">
        <v>140</v>
      </c>
      <c r="AR42" s="7" t="s">
        <v>140</v>
      </c>
      <c r="AS42" s="7" t="s">
        <v>140</v>
      </c>
      <c r="AT42" s="7" t="s">
        <v>140</v>
      </c>
      <c r="AU42" s="7" t="s">
        <v>140</v>
      </c>
      <c r="AV42" s="7" t="s">
        <v>140</v>
      </c>
      <c r="AW42" s="7" t="s">
        <v>140</v>
      </c>
      <c r="AX42" s="7" t="s">
        <v>140</v>
      </c>
      <c r="AY42" s="7" t="s">
        <v>140</v>
      </c>
      <c r="AZ42" s="7" t="s">
        <v>140</v>
      </c>
      <c r="BA42" s="14">
        <v>0</v>
      </c>
      <c r="BB42" s="9" t="s">
        <v>140</v>
      </c>
      <c r="BC42" s="9" t="s">
        <v>140</v>
      </c>
      <c r="BD42" s="9" t="s">
        <v>140</v>
      </c>
      <c r="BE42" s="9" t="s">
        <v>140</v>
      </c>
      <c r="BF42" s="9" t="s">
        <v>140</v>
      </c>
      <c r="BG42" s="9" t="s">
        <v>140</v>
      </c>
      <c r="BH42" s="9" t="s">
        <v>140</v>
      </c>
    </row>
    <row r="43" spans="1:60" ht="38.25">
      <c r="A43" s="9">
        <v>25</v>
      </c>
      <c r="B43" s="7" t="s">
        <v>294</v>
      </c>
      <c r="C43" s="7" t="s">
        <v>259</v>
      </c>
      <c r="D43" s="8" t="s">
        <v>202</v>
      </c>
      <c r="E43" s="7" t="s">
        <v>134</v>
      </c>
      <c r="F43" s="10" t="s">
        <v>295</v>
      </c>
      <c r="G43" s="12">
        <v>13478</v>
      </c>
      <c r="H43" s="84" t="s">
        <v>296</v>
      </c>
      <c r="I43" s="85" t="s">
        <v>297</v>
      </c>
      <c r="J43" s="7" t="s">
        <v>298</v>
      </c>
      <c r="K43" s="11">
        <v>44974</v>
      </c>
      <c r="L43" s="54">
        <v>13800</v>
      </c>
      <c r="M43" s="12">
        <v>13481</v>
      </c>
      <c r="N43" s="11">
        <v>44984</v>
      </c>
      <c r="O43" s="7" t="s">
        <v>299</v>
      </c>
      <c r="P43" s="7">
        <v>1</v>
      </c>
      <c r="Q43" s="7" t="s">
        <v>140</v>
      </c>
      <c r="R43" s="7" t="s">
        <v>140</v>
      </c>
      <c r="S43" s="7" t="s">
        <v>140</v>
      </c>
      <c r="T43" s="7" t="s">
        <v>141</v>
      </c>
      <c r="U43" s="7" t="s">
        <v>140</v>
      </c>
      <c r="V43" s="7" t="s">
        <v>140</v>
      </c>
      <c r="W43" s="11">
        <v>44974</v>
      </c>
      <c r="X43" s="12">
        <v>13481</v>
      </c>
      <c r="Y43" s="7" t="s">
        <v>140</v>
      </c>
      <c r="Z43" s="7" t="s">
        <v>140</v>
      </c>
      <c r="AA43" s="7" t="s">
        <v>140</v>
      </c>
      <c r="AB43" s="13">
        <v>0</v>
      </c>
      <c r="AC43" s="13">
        <v>0</v>
      </c>
      <c r="AD43" s="55"/>
      <c r="AE43" s="55"/>
      <c r="AF43" s="7"/>
      <c r="AG43" s="7"/>
      <c r="AH43" s="55"/>
      <c r="AI43" s="52">
        <f t="shared" si="0"/>
        <v>13800</v>
      </c>
      <c r="AJ43" s="55" t="s">
        <v>140</v>
      </c>
      <c r="AK43" s="55">
        <v>2990</v>
      </c>
      <c r="AL43" s="53">
        <f t="shared" si="1"/>
        <v>2990</v>
      </c>
      <c r="AM43" s="7" t="s">
        <v>300</v>
      </c>
      <c r="AN43" s="12">
        <v>13481</v>
      </c>
      <c r="AO43" s="7" t="s">
        <v>140</v>
      </c>
      <c r="AP43" s="12">
        <v>13481</v>
      </c>
      <c r="AQ43" s="7" t="s">
        <v>140</v>
      </c>
      <c r="AR43" s="7" t="s">
        <v>140</v>
      </c>
      <c r="AS43" s="7" t="s">
        <v>140</v>
      </c>
      <c r="AT43" s="7" t="s">
        <v>140</v>
      </c>
      <c r="AU43" s="7" t="s">
        <v>140</v>
      </c>
      <c r="AV43" s="7" t="s">
        <v>140</v>
      </c>
      <c r="AW43" s="7" t="s">
        <v>140</v>
      </c>
      <c r="AX43" s="7" t="s">
        <v>140</v>
      </c>
      <c r="AY43" s="7" t="s">
        <v>140</v>
      </c>
      <c r="AZ43" s="7" t="s">
        <v>140</v>
      </c>
      <c r="BA43" s="14">
        <v>0</v>
      </c>
      <c r="BB43" s="9" t="s">
        <v>140</v>
      </c>
      <c r="BC43" s="9" t="s">
        <v>140</v>
      </c>
      <c r="BD43" s="9" t="s">
        <v>140</v>
      </c>
      <c r="BE43" s="9" t="s">
        <v>140</v>
      </c>
      <c r="BF43" s="9" t="s">
        <v>140</v>
      </c>
      <c r="BG43" s="9" t="s">
        <v>140</v>
      </c>
      <c r="BH43" s="9" t="s">
        <v>140</v>
      </c>
    </row>
    <row r="44" spans="1:60" ht="51">
      <c r="A44" s="9">
        <v>26</v>
      </c>
      <c r="B44" s="7" t="s">
        <v>301</v>
      </c>
      <c r="C44" s="7" t="s">
        <v>302</v>
      </c>
      <c r="D44" s="8" t="s">
        <v>182</v>
      </c>
      <c r="E44" s="7" t="s">
        <v>134</v>
      </c>
      <c r="F44" s="10" t="s">
        <v>303</v>
      </c>
      <c r="G44" s="7" t="s">
        <v>304</v>
      </c>
      <c r="H44" s="84" t="s">
        <v>305</v>
      </c>
      <c r="I44" s="85" t="s">
        <v>306</v>
      </c>
      <c r="J44" s="7" t="s">
        <v>307</v>
      </c>
      <c r="K44" s="11">
        <v>45055</v>
      </c>
      <c r="L44" s="55">
        <v>144000</v>
      </c>
      <c r="M44" s="12">
        <v>13537</v>
      </c>
      <c r="N44" s="11">
        <v>45055</v>
      </c>
      <c r="O44" s="11">
        <v>45421</v>
      </c>
      <c r="P44" s="7">
        <v>1</v>
      </c>
      <c r="Q44" s="7" t="s">
        <v>140</v>
      </c>
      <c r="R44" s="7" t="s">
        <v>140</v>
      </c>
      <c r="S44" s="7" t="s">
        <v>140</v>
      </c>
      <c r="T44" s="7" t="s">
        <v>188</v>
      </c>
      <c r="U44" s="7" t="s">
        <v>140</v>
      </c>
      <c r="V44" s="7" t="s">
        <v>140</v>
      </c>
      <c r="W44" s="11">
        <v>45055</v>
      </c>
      <c r="X44" s="12">
        <v>13537</v>
      </c>
      <c r="Y44" s="7" t="s">
        <v>140</v>
      </c>
      <c r="Z44" s="7" t="s">
        <v>140</v>
      </c>
      <c r="AA44" s="7" t="s">
        <v>140</v>
      </c>
      <c r="AB44" s="13">
        <v>0</v>
      </c>
      <c r="AC44" s="13">
        <v>0</v>
      </c>
      <c r="AD44" s="55"/>
      <c r="AE44" s="55"/>
      <c r="AF44" s="7"/>
      <c r="AG44" s="7"/>
      <c r="AH44" s="55"/>
      <c r="AI44" s="52">
        <f t="shared" si="0"/>
        <v>144000</v>
      </c>
      <c r="AJ44" s="55" t="s">
        <v>140</v>
      </c>
      <c r="AK44" s="55">
        <v>18201.599999999999</v>
      </c>
      <c r="AL44" s="53">
        <f t="shared" si="1"/>
        <v>18201.599999999999</v>
      </c>
      <c r="AM44" s="15" t="s">
        <v>308</v>
      </c>
      <c r="AN44" s="12">
        <v>13537</v>
      </c>
      <c r="AO44" s="7" t="s">
        <v>140</v>
      </c>
      <c r="AP44" s="12">
        <v>13537</v>
      </c>
      <c r="AQ44" s="7" t="s">
        <v>140</v>
      </c>
      <c r="AR44" s="7" t="s">
        <v>140</v>
      </c>
      <c r="AS44" s="7" t="s">
        <v>140</v>
      </c>
      <c r="AT44" s="7" t="s">
        <v>140</v>
      </c>
      <c r="AU44" s="7" t="s">
        <v>140</v>
      </c>
      <c r="AV44" s="7" t="s">
        <v>140</v>
      </c>
      <c r="AW44" s="7" t="s">
        <v>140</v>
      </c>
      <c r="AX44" s="7" t="s">
        <v>140</v>
      </c>
      <c r="AY44" s="7" t="s">
        <v>140</v>
      </c>
      <c r="AZ44" s="7" t="s">
        <v>140</v>
      </c>
      <c r="BA44" s="14">
        <v>0</v>
      </c>
      <c r="BB44" s="9" t="s">
        <v>140</v>
      </c>
      <c r="BC44" s="9" t="s">
        <v>140</v>
      </c>
      <c r="BD44" s="9" t="s">
        <v>140</v>
      </c>
      <c r="BE44" s="9" t="s">
        <v>140</v>
      </c>
      <c r="BF44" s="9" t="s">
        <v>140</v>
      </c>
      <c r="BG44" s="9" t="s">
        <v>140</v>
      </c>
      <c r="BH44" s="9" t="s">
        <v>140</v>
      </c>
    </row>
    <row r="45" spans="1:60" ht="63.75">
      <c r="A45" s="9">
        <v>27</v>
      </c>
      <c r="B45" s="7" t="s">
        <v>309</v>
      </c>
      <c r="C45" s="7" t="s">
        <v>310</v>
      </c>
      <c r="D45" s="8" t="s">
        <v>133</v>
      </c>
      <c r="E45" s="7" t="s">
        <v>134</v>
      </c>
      <c r="F45" s="10" t="s">
        <v>311</v>
      </c>
      <c r="G45" s="7" t="s">
        <v>312</v>
      </c>
      <c r="H45" s="84" t="s">
        <v>313</v>
      </c>
      <c r="I45" s="85" t="s">
        <v>314</v>
      </c>
      <c r="J45" s="7" t="s">
        <v>315</v>
      </c>
      <c r="K45" s="11">
        <v>45121</v>
      </c>
      <c r="L45" s="55">
        <v>439061.28</v>
      </c>
      <c r="M45" s="12">
        <v>13577</v>
      </c>
      <c r="N45" s="11">
        <v>45128</v>
      </c>
      <c r="O45" s="11">
        <v>45494</v>
      </c>
      <c r="P45" s="7">
        <v>1</v>
      </c>
      <c r="Q45" s="7" t="s">
        <v>140</v>
      </c>
      <c r="R45" s="7" t="s">
        <v>140</v>
      </c>
      <c r="S45" s="7" t="s">
        <v>140</v>
      </c>
      <c r="T45" s="7" t="s">
        <v>188</v>
      </c>
      <c r="U45" s="7" t="s">
        <v>140</v>
      </c>
      <c r="V45" s="7" t="s">
        <v>140</v>
      </c>
      <c r="W45" s="11">
        <v>45121</v>
      </c>
      <c r="X45" s="12">
        <v>13577</v>
      </c>
      <c r="Y45" s="7" t="s">
        <v>140</v>
      </c>
      <c r="Z45" s="7" t="s">
        <v>140</v>
      </c>
      <c r="AA45" s="7" t="s">
        <v>140</v>
      </c>
      <c r="AB45" s="13">
        <v>0</v>
      </c>
      <c r="AC45" s="13">
        <v>0</v>
      </c>
      <c r="AD45" s="55"/>
      <c r="AE45" s="55"/>
      <c r="AF45" s="7"/>
      <c r="AG45" s="7"/>
      <c r="AH45" s="55"/>
      <c r="AI45" s="52">
        <f t="shared" si="0"/>
        <v>439061.28</v>
      </c>
      <c r="AJ45" s="55" t="s">
        <v>140</v>
      </c>
      <c r="AK45" s="55">
        <v>25437.66</v>
      </c>
      <c r="AL45" s="53">
        <f t="shared" si="1"/>
        <v>25437.66</v>
      </c>
      <c r="AM45" s="7" t="s">
        <v>278</v>
      </c>
      <c r="AN45" s="12">
        <v>13577</v>
      </c>
      <c r="AO45" s="7" t="s">
        <v>140</v>
      </c>
      <c r="AP45" s="12">
        <v>13577</v>
      </c>
      <c r="AQ45" s="7" t="s">
        <v>140</v>
      </c>
      <c r="AR45" s="7" t="s">
        <v>140</v>
      </c>
      <c r="AS45" s="7" t="s">
        <v>140</v>
      </c>
      <c r="AT45" s="7" t="s">
        <v>140</v>
      </c>
      <c r="AU45" s="7" t="s">
        <v>140</v>
      </c>
      <c r="AV45" s="7" t="s">
        <v>140</v>
      </c>
      <c r="AW45" s="7" t="s">
        <v>140</v>
      </c>
      <c r="AX45" s="7" t="s">
        <v>140</v>
      </c>
      <c r="AY45" s="7" t="s">
        <v>140</v>
      </c>
      <c r="AZ45" s="7" t="s">
        <v>140</v>
      </c>
      <c r="BA45" s="14">
        <v>0</v>
      </c>
      <c r="BB45" s="9" t="s">
        <v>140</v>
      </c>
      <c r="BC45" s="9" t="s">
        <v>140</v>
      </c>
      <c r="BD45" s="9" t="s">
        <v>140</v>
      </c>
      <c r="BE45" s="9" t="s">
        <v>140</v>
      </c>
      <c r="BF45" s="9" t="s">
        <v>140</v>
      </c>
      <c r="BG45" s="9" t="s">
        <v>140</v>
      </c>
      <c r="BH45" s="9" t="s">
        <v>140</v>
      </c>
    </row>
    <row r="46" spans="1:60" ht="102">
      <c r="A46" s="9">
        <v>28</v>
      </c>
      <c r="B46" s="7" t="s">
        <v>316</v>
      </c>
      <c r="C46" s="7" t="s">
        <v>302</v>
      </c>
      <c r="D46" s="8" t="s">
        <v>182</v>
      </c>
      <c r="E46" s="7" t="s">
        <v>134</v>
      </c>
      <c r="F46" s="10" t="s">
        <v>317</v>
      </c>
      <c r="G46" s="7" t="s">
        <v>318</v>
      </c>
      <c r="H46" s="84" t="s">
        <v>319</v>
      </c>
      <c r="I46" s="85" t="s">
        <v>320</v>
      </c>
      <c r="J46" s="7" t="s">
        <v>321</v>
      </c>
      <c r="K46" s="11">
        <v>44755</v>
      </c>
      <c r="L46" s="55">
        <v>1965431.91</v>
      </c>
      <c r="M46" s="12">
        <v>13308</v>
      </c>
      <c r="N46" s="11">
        <v>44762</v>
      </c>
      <c r="O46" s="11">
        <v>45127</v>
      </c>
      <c r="P46" s="7">
        <v>1</v>
      </c>
      <c r="Q46" s="7" t="s">
        <v>140</v>
      </c>
      <c r="R46" s="7" t="s">
        <v>140</v>
      </c>
      <c r="S46" s="7" t="s">
        <v>140</v>
      </c>
      <c r="T46" s="7" t="s">
        <v>188</v>
      </c>
      <c r="U46" s="7" t="s">
        <v>140</v>
      </c>
      <c r="V46" s="7" t="s">
        <v>140</v>
      </c>
      <c r="W46" s="11">
        <v>44755</v>
      </c>
      <c r="X46" s="12">
        <v>13308</v>
      </c>
      <c r="Y46" s="7" t="s">
        <v>140</v>
      </c>
      <c r="Z46" s="7" t="s">
        <v>140</v>
      </c>
      <c r="AA46" s="7" t="s">
        <v>140</v>
      </c>
      <c r="AB46" s="13">
        <v>0</v>
      </c>
      <c r="AC46" s="13">
        <v>0</v>
      </c>
      <c r="AD46" s="55"/>
      <c r="AE46" s="55"/>
      <c r="AF46" s="7"/>
      <c r="AG46" s="7"/>
      <c r="AH46" s="55"/>
      <c r="AI46" s="52">
        <f t="shared" si="0"/>
        <v>1965431.91</v>
      </c>
      <c r="AJ46" s="55" t="s">
        <v>140</v>
      </c>
      <c r="AK46" s="55">
        <f>223572.7+243460.77+258204.8+200146.71</f>
        <v>925384.98</v>
      </c>
      <c r="AL46" s="53">
        <f t="shared" si="1"/>
        <v>925384.98</v>
      </c>
      <c r="AM46" s="7" t="s">
        <v>322</v>
      </c>
      <c r="AN46" s="12">
        <v>13308</v>
      </c>
      <c r="AO46" s="7" t="s">
        <v>140</v>
      </c>
      <c r="AP46" s="12">
        <v>13308</v>
      </c>
      <c r="AQ46" s="7" t="s">
        <v>140</v>
      </c>
      <c r="AR46" s="7" t="s">
        <v>140</v>
      </c>
      <c r="AS46" s="7" t="s">
        <v>140</v>
      </c>
      <c r="AT46" s="7" t="s">
        <v>140</v>
      </c>
      <c r="AU46" s="7" t="s">
        <v>140</v>
      </c>
      <c r="AV46" s="7" t="s">
        <v>140</v>
      </c>
      <c r="AW46" s="7" t="s">
        <v>140</v>
      </c>
      <c r="AX46" s="7" t="s">
        <v>140</v>
      </c>
      <c r="AY46" s="7" t="s">
        <v>140</v>
      </c>
      <c r="AZ46" s="7" t="s">
        <v>140</v>
      </c>
      <c r="BA46" s="14">
        <v>0</v>
      </c>
      <c r="BB46" s="9" t="s">
        <v>140</v>
      </c>
      <c r="BC46" s="9" t="s">
        <v>140</v>
      </c>
      <c r="BD46" s="9" t="s">
        <v>140</v>
      </c>
      <c r="BE46" s="9" t="s">
        <v>140</v>
      </c>
      <c r="BF46" s="9" t="s">
        <v>140</v>
      </c>
      <c r="BG46" s="9" t="s">
        <v>140</v>
      </c>
      <c r="BH46" s="9" t="s">
        <v>140</v>
      </c>
    </row>
    <row r="47" spans="1:60" ht="38.25">
      <c r="A47" s="9">
        <v>29</v>
      </c>
      <c r="B47" s="7" t="s">
        <v>323</v>
      </c>
      <c r="C47" s="7" t="s">
        <v>324</v>
      </c>
      <c r="D47" s="8" t="s">
        <v>182</v>
      </c>
      <c r="E47" s="7" t="s">
        <v>134</v>
      </c>
      <c r="F47" s="10" t="s">
        <v>325</v>
      </c>
      <c r="G47" s="7" t="s">
        <v>326</v>
      </c>
      <c r="H47" s="84" t="s">
        <v>327</v>
      </c>
      <c r="I47" s="85" t="s">
        <v>328</v>
      </c>
      <c r="J47" s="7" t="s">
        <v>329</v>
      </c>
      <c r="K47" s="11">
        <v>44760</v>
      </c>
      <c r="L47" s="54">
        <v>512240</v>
      </c>
      <c r="M47" s="12">
        <v>13331</v>
      </c>
      <c r="N47" s="11">
        <v>44763</v>
      </c>
      <c r="O47" s="11">
        <v>44926</v>
      </c>
      <c r="P47" s="7">
        <v>1</v>
      </c>
      <c r="Q47" s="7" t="s">
        <v>140</v>
      </c>
      <c r="R47" s="7" t="s">
        <v>140</v>
      </c>
      <c r="S47" s="7" t="s">
        <v>140</v>
      </c>
      <c r="T47" s="7" t="s">
        <v>330</v>
      </c>
      <c r="U47" s="7" t="s">
        <v>140</v>
      </c>
      <c r="V47" s="7" t="s">
        <v>140</v>
      </c>
      <c r="W47" s="11">
        <v>44760</v>
      </c>
      <c r="X47" s="12">
        <v>13331</v>
      </c>
      <c r="Y47" s="7" t="s">
        <v>140</v>
      </c>
      <c r="Z47" s="7" t="s">
        <v>140</v>
      </c>
      <c r="AA47" s="7" t="s">
        <v>140</v>
      </c>
      <c r="AB47" s="13">
        <v>0</v>
      </c>
      <c r="AC47" s="13">
        <v>0</v>
      </c>
      <c r="AD47" s="55"/>
      <c r="AE47" s="55"/>
      <c r="AF47" s="7"/>
      <c r="AG47" s="7"/>
      <c r="AH47" s="55"/>
      <c r="AI47" s="52">
        <f t="shared" si="0"/>
        <v>512240</v>
      </c>
      <c r="AJ47" s="55" t="s">
        <v>140</v>
      </c>
      <c r="AK47" s="55">
        <v>6580</v>
      </c>
      <c r="AL47" s="53">
        <f t="shared" si="1"/>
        <v>6580</v>
      </c>
      <c r="AM47" s="7" t="s">
        <v>331</v>
      </c>
      <c r="AN47" s="12">
        <v>13331</v>
      </c>
      <c r="AO47" s="7" t="s">
        <v>140</v>
      </c>
      <c r="AP47" s="12">
        <v>13331</v>
      </c>
      <c r="AQ47" s="7" t="s">
        <v>140</v>
      </c>
      <c r="AR47" s="7" t="s">
        <v>140</v>
      </c>
      <c r="AS47" s="7" t="s">
        <v>140</v>
      </c>
      <c r="AT47" s="7" t="s">
        <v>140</v>
      </c>
      <c r="AU47" s="7" t="s">
        <v>140</v>
      </c>
      <c r="AV47" s="7" t="s">
        <v>140</v>
      </c>
      <c r="AW47" s="7" t="s">
        <v>140</v>
      </c>
      <c r="AX47" s="7" t="s">
        <v>140</v>
      </c>
      <c r="AY47" s="7" t="s">
        <v>140</v>
      </c>
      <c r="AZ47" s="7" t="s">
        <v>140</v>
      </c>
      <c r="BA47" s="14">
        <v>0</v>
      </c>
      <c r="BB47" s="9" t="s">
        <v>140</v>
      </c>
      <c r="BC47" s="9" t="s">
        <v>140</v>
      </c>
      <c r="BD47" s="9" t="s">
        <v>140</v>
      </c>
      <c r="BE47" s="9" t="s">
        <v>140</v>
      </c>
      <c r="BF47" s="9" t="s">
        <v>140</v>
      </c>
      <c r="BG47" s="9" t="s">
        <v>140</v>
      </c>
      <c r="BH47" s="9" t="s">
        <v>140</v>
      </c>
    </row>
    <row r="48" spans="1:60" ht="51">
      <c r="A48" s="9">
        <v>30</v>
      </c>
      <c r="B48" s="7" t="s">
        <v>332</v>
      </c>
      <c r="C48" s="7" t="s">
        <v>322</v>
      </c>
      <c r="D48" s="8" t="s">
        <v>133</v>
      </c>
      <c r="E48" s="7" t="s">
        <v>134</v>
      </c>
      <c r="F48" s="10" t="s">
        <v>333</v>
      </c>
      <c r="G48" s="7" t="s">
        <v>334</v>
      </c>
      <c r="H48" s="84" t="s">
        <v>335</v>
      </c>
      <c r="I48" s="85" t="s">
        <v>336</v>
      </c>
      <c r="J48" s="7" t="s">
        <v>337</v>
      </c>
      <c r="K48" s="11">
        <v>45076</v>
      </c>
      <c r="L48" s="55">
        <v>157345.20000000001</v>
      </c>
      <c r="M48" s="12">
        <v>13549</v>
      </c>
      <c r="N48" s="11">
        <v>45076</v>
      </c>
      <c r="O48" s="11">
        <v>45289</v>
      </c>
      <c r="P48" s="7">
        <v>1</v>
      </c>
      <c r="Q48" s="7" t="s">
        <v>140</v>
      </c>
      <c r="R48" s="7" t="s">
        <v>140</v>
      </c>
      <c r="S48" s="7" t="s">
        <v>140</v>
      </c>
      <c r="T48" s="7" t="s">
        <v>141</v>
      </c>
      <c r="U48" s="7" t="s">
        <v>140</v>
      </c>
      <c r="V48" s="7" t="s">
        <v>140</v>
      </c>
      <c r="W48" s="11">
        <v>45076</v>
      </c>
      <c r="X48" s="12">
        <v>13549</v>
      </c>
      <c r="Y48" s="7" t="s">
        <v>140</v>
      </c>
      <c r="Z48" s="7" t="s">
        <v>140</v>
      </c>
      <c r="AA48" s="7" t="s">
        <v>140</v>
      </c>
      <c r="AB48" s="13">
        <v>0</v>
      </c>
      <c r="AC48" s="13">
        <v>0</v>
      </c>
      <c r="AD48" s="55"/>
      <c r="AE48" s="55"/>
      <c r="AF48" s="7"/>
      <c r="AG48" s="7"/>
      <c r="AH48" s="55"/>
      <c r="AI48" s="52">
        <f t="shared" si="0"/>
        <v>157345.20000000001</v>
      </c>
      <c r="AJ48" s="55" t="s">
        <v>140</v>
      </c>
      <c r="AK48" s="55">
        <v>26603.77</v>
      </c>
      <c r="AL48" s="53">
        <f t="shared" si="1"/>
        <v>26603.77</v>
      </c>
      <c r="AM48" s="15">
        <v>44927</v>
      </c>
      <c r="AN48" s="12">
        <v>13549</v>
      </c>
      <c r="AO48" s="7" t="s">
        <v>140</v>
      </c>
      <c r="AP48" s="12">
        <v>13549</v>
      </c>
      <c r="AQ48" s="7" t="s">
        <v>140</v>
      </c>
      <c r="AR48" s="7" t="s">
        <v>140</v>
      </c>
      <c r="AS48" s="7" t="s">
        <v>140</v>
      </c>
      <c r="AT48" s="7" t="s">
        <v>140</v>
      </c>
      <c r="AU48" s="7" t="s">
        <v>140</v>
      </c>
      <c r="AV48" s="7" t="s">
        <v>140</v>
      </c>
      <c r="AW48" s="7" t="s">
        <v>140</v>
      </c>
      <c r="AX48" s="7" t="s">
        <v>140</v>
      </c>
      <c r="AY48" s="7" t="s">
        <v>140</v>
      </c>
      <c r="AZ48" s="7" t="s">
        <v>140</v>
      </c>
      <c r="BA48" s="14">
        <v>0</v>
      </c>
      <c r="BB48" s="9" t="s">
        <v>140</v>
      </c>
      <c r="BC48" s="9" t="s">
        <v>140</v>
      </c>
      <c r="BD48" s="9" t="s">
        <v>140</v>
      </c>
      <c r="BE48" s="9" t="s">
        <v>140</v>
      </c>
      <c r="BF48" s="9" t="s">
        <v>140</v>
      </c>
      <c r="BG48" s="9" t="s">
        <v>140</v>
      </c>
      <c r="BH48" s="9" t="s">
        <v>140</v>
      </c>
    </row>
    <row r="49" spans="1:60" ht="38.25">
      <c r="A49" s="9">
        <v>31</v>
      </c>
      <c r="B49" s="7" t="s">
        <v>338</v>
      </c>
      <c r="C49" s="7" t="s">
        <v>339</v>
      </c>
      <c r="D49" s="8" t="s">
        <v>202</v>
      </c>
      <c r="E49" s="7" t="s">
        <v>134</v>
      </c>
      <c r="F49" s="10" t="s">
        <v>340</v>
      </c>
      <c r="G49" s="7" t="s">
        <v>341</v>
      </c>
      <c r="H49" s="84" t="s">
        <v>342</v>
      </c>
      <c r="I49" s="85" t="s">
        <v>343</v>
      </c>
      <c r="J49" s="7" t="s">
        <v>344</v>
      </c>
      <c r="K49" s="11">
        <v>45121</v>
      </c>
      <c r="L49" s="54">
        <v>9153</v>
      </c>
      <c r="M49" s="12">
        <v>13575</v>
      </c>
      <c r="N49" s="11">
        <v>45121</v>
      </c>
      <c r="O49" s="11">
        <v>45160</v>
      </c>
      <c r="P49" s="7">
        <v>1</v>
      </c>
      <c r="Q49" s="7" t="s">
        <v>140</v>
      </c>
      <c r="R49" s="7" t="s">
        <v>140</v>
      </c>
      <c r="S49" s="7" t="s">
        <v>140</v>
      </c>
      <c r="T49" s="7" t="s">
        <v>345</v>
      </c>
      <c r="U49" s="7" t="s">
        <v>140</v>
      </c>
      <c r="V49" s="7" t="s">
        <v>140</v>
      </c>
      <c r="W49" s="11">
        <v>45121</v>
      </c>
      <c r="X49" s="12">
        <v>13575</v>
      </c>
      <c r="Y49" s="7" t="s">
        <v>140</v>
      </c>
      <c r="Z49" s="7" t="s">
        <v>140</v>
      </c>
      <c r="AA49" s="7" t="s">
        <v>140</v>
      </c>
      <c r="AB49" s="13">
        <v>0</v>
      </c>
      <c r="AC49" s="13">
        <v>0</v>
      </c>
      <c r="AD49" s="55"/>
      <c r="AE49" s="55"/>
      <c r="AF49" s="7"/>
      <c r="AG49" s="7"/>
      <c r="AH49" s="55"/>
      <c r="AI49" s="52">
        <f t="shared" si="0"/>
        <v>9153</v>
      </c>
      <c r="AJ49" s="55" t="s">
        <v>140</v>
      </c>
      <c r="AK49" s="55">
        <f>1299+2899+905+4050</f>
        <v>9153</v>
      </c>
      <c r="AL49" s="53">
        <f t="shared" si="1"/>
        <v>9153</v>
      </c>
      <c r="AM49" s="7" t="s">
        <v>346</v>
      </c>
      <c r="AN49" s="12">
        <v>15573</v>
      </c>
      <c r="AO49" s="7" t="s">
        <v>140</v>
      </c>
      <c r="AP49" s="12">
        <v>15573</v>
      </c>
      <c r="AQ49" s="7" t="s">
        <v>140</v>
      </c>
      <c r="AR49" s="7" t="s">
        <v>140</v>
      </c>
      <c r="AS49" s="7" t="s">
        <v>140</v>
      </c>
      <c r="AT49" s="7" t="s">
        <v>140</v>
      </c>
      <c r="AU49" s="7" t="s">
        <v>140</v>
      </c>
      <c r="AV49" s="7" t="s">
        <v>140</v>
      </c>
      <c r="AW49" s="7" t="s">
        <v>140</v>
      </c>
      <c r="AX49" s="7" t="s">
        <v>140</v>
      </c>
      <c r="AY49" s="7" t="s">
        <v>140</v>
      </c>
      <c r="AZ49" s="7" t="s">
        <v>140</v>
      </c>
      <c r="BA49" s="14">
        <v>0</v>
      </c>
      <c r="BB49" s="9" t="s">
        <v>140</v>
      </c>
      <c r="BC49" s="9" t="s">
        <v>140</v>
      </c>
      <c r="BD49" s="9" t="s">
        <v>140</v>
      </c>
      <c r="BE49" s="9" t="s">
        <v>140</v>
      </c>
      <c r="BF49" s="9" t="s">
        <v>140</v>
      </c>
      <c r="BG49" s="9" t="s">
        <v>140</v>
      </c>
      <c r="BH49" s="9" t="s">
        <v>140</v>
      </c>
    </row>
    <row r="50" spans="1:60" ht="89.25">
      <c r="A50" s="9">
        <v>32</v>
      </c>
      <c r="B50" s="7" t="s">
        <v>347</v>
      </c>
      <c r="C50" s="7" t="s">
        <v>348</v>
      </c>
      <c r="D50" s="8" t="s">
        <v>182</v>
      </c>
      <c r="E50" s="7" t="s">
        <v>134</v>
      </c>
      <c r="F50" s="10" t="s">
        <v>349</v>
      </c>
      <c r="G50" s="7" t="s">
        <v>350</v>
      </c>
      <c r="H50" s="84" t="s">
        <v>351</v>
      </c>
      <c r="I50" s="85" t="s">
        <v>352</v>
      </c>
      <c r="J50" s="7" t="s">
        <v>353</v>
      </c>
      <c r="K50" s="11">
        <v>45114</v>
      </c>
      <c r="L50" s="54">
        <v>1270000</v>
      </c>
      <c r="M50" s="12">
        <v>13570</v>
      </c>
      <c r="N50" s="11">
        <v>45114</v>
      </c>
      <c r="O50" s="11">
        <v>45291</v>
      </c>
      <c r="P50" s="7">
        <v>1</v>
      </c>
      <c r="Q50" s="7" t="s">
        <v>140</v>
      </c>
      <c r="R50" s="7" t="s">
        <v>140</v>
      </c>
      <c r="S50" s="7" t="s">
        <v>140</v>
      </c>
      <c r="T50" s="7" t="s">
        <v>141</v>
      </c>
      <c r="U50" s="7" t="s">
        <v>140</v>
      </c>
      <c r="V50" s="7" t="s">
        <v>140</v>
      </c>
      <c r="W50" s="11">
        <v>45114</v>
      </c>
      <c r="X50" s="12">
        <v>13570</v>
      </c>
      <c r="Y50" s="7" t="s">
        <v>140</v>
      </c>
      <c r="Z50" s="7" t="s">
        <v>140</v>
      </c>
      <c r="AA50" s="7" t="s">
        <v>140</v>
      </c>
      <c r="AB50" s="13">
        <v>0</v>
      </c>
      <c r="AC50" s="13">
        <v>0</v>
      </c>
      <c r="AD50" s="55"/>
      <c r="AE50" s="55"/>
      <c r="AF50" s="7"/>
      <c r="AG50" s="7"/>
      <c r="AH50" s="55"/>
      <c r="AI50" s="52">
        <f t="shared" si="0"/>
        <v>1270000</v>
      </c>
      <c r="AJ50" s="55" t="s">
        <v>140</v>
      </c>
      <c r="AK50" s="55">
        <v>92202</v>
      </c>
      <c r="AL50" s="53">
        <f t="shared" si="1"/>
        <v>92202</v>
      </c>
      <c r="AM50" s="7" t="s">
        <v>354</v>
      </c>
      <c r="AN50" s="12">
        <v>13570</v>
      </c>
      <c r="AO50" s="7" t="s">
        <v>140</v>
      </c>
      <c r="AP50" s="12">
        <v>13570</v>
      </c>
      <c r="AQ50" s="7" t="s">
        <v>140</v>
      </c>
      <c r="AR50" s="7" t="s">
        <v>140</v>
      </c>
      <c r="AS50" s="7" t="s">
        <v>140</v>
      </c>
      <c r="AT50" s="7" t="s">
        <v>140</v>
      </c>
      <c r="AU50" s="7" t="s">
        <v>140</v>
      </c>
      <c r="AV50" s="7" t="s">
        <v>140</v>
      </c>
      <c r="AW50" s="7" t="s">
        <v>140</v>
      </c>
      <c r="AX50" s="7" t="s">
        <v>140</v>
      </c>
      <c r="AY50" s="7" t="s">
        <v>140</v>
      </c>
      <c r="AZ50" s="7" t="s">
        <v>140</v>
      </c>
      <c r="BA50" s="14">
        <v>0</v>
      </c>
      <c r="BB50" s="9" t="s">
        <v>140</v>
      </c>
      <c r="BC50" s="9" t="s">
        <v>140</v>
      </c>
      <c r="BD50" s="9" t="s">
        <v>140</v>
      </c>
      <c r="BE50" s="9" t="s">
        <v>140</v>
      </c>
      <c r="BF50" s="9" t="s">
        <v>140</v>
      </c>
      <c r="BG50" s="9" t="s">
        <v>140</v>
      </c>
      <c r="BH50" s="9" t="s">
        <v>140</v>
      </c>
    </row>
    <row r="51" spans="1:60" ht="38.25">
      <c r="A51" s="9">
        <v>33</v>
      </c>
      <c r="B51" s="7" t="s">
        <v>355</v>
      </c>
      <c r="C51" s="7" t="s">
        <v>356</v>
      </c>
      <c r="D51" s="8" t="s">
        <v>182</v>
      </c>
      <c r="E51" s="7" t="s">
        <v>134</v>
      </c>
      <c r="F51" s="10" t="s">
        <v>357</v>
      </c>
      <c r="G51" s="7" t="s">
        <v>358</v>
      </c>
      <c r="H51" s="84" t="s">
        <v>359</v>
      </c>
      <c r="I51" s="85" t="s">
        <v>360</v>
      </c>
      <c r="J51" s="7" t="s">
        <v>361</v>
      </c>
      <c r="K51" s="11">
        <v>44999</v>
      </c>
      <c r="L51" s="55">
        <v>33999.75</v>
      </c>
      <c r="M51" s="12">
        <v>13494</v>
      </c>
      <c r="N51" s="11">
        <v>45006</v>
      </c>
      <c r="O51" s="11">
        <v>45141</v>
      </c>
      <c r="P51" s="7">
        <v>1</v>
      </c>
      <c r="Q51" s="7" t="s">
        <v>140</v>
      </c>
      <c r="R51" s="7" t="s">
        <v>140</v>
      </c>
      <c r="S51" s="7" t="s">
        <v>140</v>
      </c>
      <c r="T51" s="7" t="s">
        <v>188</v>
      </c>
      <c r="U51" s="7" t="s">
        <v>140</v>
      </c>
      <c r="V51" s="7" t="s">
        <v>140</v>
      </c>
      <c r="W51" s="11">
        <v>44999</v>
      </c>
      <c r="X51" s="12">
        <v>13496</v>
      </c>
      <c r="Y51" s="7" t="s">
        <v>140</v>
      </c>
      <c r="Z51" s="7" t="s">
        <v>140</v>
      </c>
      <c r="AA51" s="7" t="s">
        <v>140</v>
      </c>
      <c r="AB51" s="13">
        <v>0</v>
      </c>
      <c r="AC51" s="13">
        <v>0</v>
      </c>
      <c r="AD51" s="55"/>
      <c r="AE51" s="55"/>
      <c r="AF51" s="7"/>
      <c r="AG51" s="7"/>
      <c r="AH51" s="55"/>
      <c r="AI51" s="52">
        <f t="shared" si="0"/>
        <v>33999.75</v>
      </c>
      <c r="AJ51" s="55" t="s">
        <v>140</v>
      </c>
      <c r="AK51" s="55">
        <v>33999.75</v>
      </c>
      <c r="AL51" s="53">
        <f t="shared" si="1"/>
        <v>33999.75</v>
      </c>
      <c r="AM51" s="7" t="s">
        <v>339</v>
      </c>
      <c r="AN51" s="12">
        <v>13496</v>
      </c>
      <c r="AO51" s="7" t="s">
        <v>140</v>
      </c>
      <c r="AP51" s="12">
        <v>13496</v>
      </c>
      <c r="AQ51" s="7" t="s">
        <v>140</v>
      </c>
      <c r="AR51" s="7" t="s">
        <v>140</v>
      </c>
      <c r="AS51" s="7" t="s">
        <v>140</v>
      </c>
      <c r="AT51" s="7" t="s">
        <v>140</v>
      </c>
      <c r="AU51" s="7" t="s">
        <v>140</v>
      </c>
      <c r="AV51" s="7" t="s">
        <v>140</v>
      </c>
      <c r="AW51" s="7" t="s">
        <v>140</v>
      </c>
      <c r="AX51" s="7" t="s">
        <v>140</v>
      </c>
      <c r="AY51" s="7" t="s">
        <v>140</v>
      </c>
      <c r="AZ51" s="7" t="s">
        <v>140</v>
      </c>
      <c r="BA51" s="14">
        <v>0</v>
      </c>
      <c r="BB51" s="9" t="s">
        <v>140</v>
      </c>
      <c r="BC51" s="9" t="s">
        <v>140</v>
      </c>
      <c r="BD51" s="9" t="s">
        <v>140</v>
      </c>
      <c r="BE51" s="9" t="s">
        <v>140</v>
      </c>
      <c r="BF51" s="9" t="s">
        <v>140</v>
      </c>
      <c r="BG51" s="9" t="s">
        <v>140</v>
      </c>
      <c r="BH51" s="9" t="s">
        <v>140</v>
      </c>
    </row>
    <row r="52" spans="1:60" ht="38.25">
      <c r="A52" s="9">
        <v>34</v>
      </c>
      <c r="B52" s="7" t="s">
        <v>362</v>
      </c>
      <c r="C52" s="7" t="s">
        <v>363</v>
      </c>
      <c r="D52" s="8" t="s">
        <v>182</v>
      </c>
      <c r="E52" s="7" t="s">
        <v>134</v>
      </c>
      <c r="F52" s="10" t="s">
        <v>364</v>
      </c>
      <c r="G52" s="7" t="s">
        <v>365</v>
      </c>
      <c r="H52" s="84" t="s">
        <v>366</v>
      </c>
      <c r="I52" s="85" t="s">
        <v>367</v>
      </c>
      <c r="J52" s="7" t="s">
        <v>368</v>
      </c>
      <c r="K52" s="11">
        <v>44897</v>
      </c>
      <c r="L52" s="55">
        <v>550995</v>
      </c>
      <c r="M52" s="12">
        <v>13424</v>
      </c>
      <c r="N52" s="11">
        <v>44897</v>
      </c>
      <c r="O52" s="11">
        <v>45146</v>
      </c>
      <c r="P52" s="7">
        <v>1</v>
      </c>
      <c r="Q52" s="7" t="s">
        <v>140</v>
      </c>
      <c r="R52" s="7" t="s">
        <v>140</v>
      </c>
      <c r="S52" s="7" t="s">
        <v>140</v>
      </c>
      <c r="T52" s="7" t="s">
        <v>345</v>
      </c>
      <c r="U52" s="7" t="s">
        <v>140</v>
      </c>
      <c r="V52" s="7" t="s">
        <v>140</v>
      </c>
      <c r="W52" s="11">
        <v>44897</v>
      </c>
      <c r="X52" s="12">
        <v>13424</v>
      </c>
      <c r="Y52" s="7" t="s">
        <v>140</v>
      </c>
      <c r="Z52" s="7" t="s">
        <v>140</v>
      </c>
      <c r="AA52" s="7" t="s">
        <v>140</v>
      </c>
      <c r="AB52" s="13">
        <v>0</v>
      </c>
      <c r="AC52" s="13">
        <v>0</v>
      </c>
      <c r="AD52" s="55"/>
      <c r="AE52" s="55"/>
      <c r="AF52" s="7"/>
      <c r="AG52" s="7"/>
      <c r="AH52" s="55"/>
      <c r="AI52" s="52">
        <f t="shared" si="0"/>
        <v>550995</v>
      </c>
      <c r="AJ52" s="55" t="s">
        <v>140</v>
      </c>
      <c r="AK52" s="55">
        <v>550995</v>
      </c>
      <c r="AL52" s="53">
        <f t="shared" si="1"/>
        <v>550995</v>
      </c>
      <c r="AM52" s="7" t="s">
        <v>369</v>
      </c>
      <c r="AN52" s="12">
        <v>13424</v>
      </c>
      <c r="AO52" s="7" t="s">
        <v>140</v>
      </c>
      <c r="AP52" s="12">
        <v>13424</v>
      </c>
      <c r="AQ52" s="7" t="s">
        <v>140</v>
      </c>
      <c r="AR52" s="7" t="s">
        <v>140</v>
      </c>
      <c r="AS52" s="7" t="s">
        <v>140</v>
      </c>
      <c r="AT52" s="7" t="s">
        <v>140</v>
      </c>
      <c r="AU52" s="7" t="s">
        <v>140</v>
      </c>
      <c r="AV52" s="7" t="s">
        <v>140</v>
      </c>
      <c r="AW52" s="7" t="s">
        <v>140</v>
      </c>
      <c r="AX52" s="7" t="s">
        <v>140</v>
      </c>
      <c r="AY52" s="7" t="s">
        <v>140</v>
      </c>
      <c r="AZ52" s="7" t="s">
        <v>140</v>
      </c>
      <c r="BA52" s="14">
        <v>0</v>
      </c>
      <c r="BB52" s="9" t="s">
        <v>140</v>
      </c>
      <c r="BC52" s="9" t="s">
        <v>140</v>
      </c>
      <c r="BD52" s="9" t="s">
        <v>140</v>
      </c>
      <c r="BE52" s="9" t="s">
        <v>140</v>
      </c>
      <c r="BF52" s="9" t="s">
        <v>140</v>
      </c>
      <c r="BG52" s="9" t="s">
        <v>140</v>
      </c>
      <c r="BH52" s="9" t="s">
        <v>140</v>
      </c>
    </row>
    <row r="53" spans="1:60" ht="64.5" thickBot="1">
      <c r="A53" s="60">
        <v>35</v>
      </c>
      <c r="B53" s="61" t="s">
        <v>370</v>
      </c>
      <c r="C53" s="61" t="s">
        <v>371</v>
      </c>
      <c r="D53" s="62" t="s">
        <v>182</v>
      </c>
      <c r="E53" s="61" t="s">
        <v>134</v>
      </c>
      <c r="F53" s="63" t="s">
        <v>372</v>
      </c>
      <c r="G53" s="61" t="s">
        <v>373</v>
      </c>
      <c r="H53" s="86" t="s">
        <v>374</v>
      </c>
      <c r="I53" s="87" t="s">
        <v>375</v>
      </c>
      <c r="J53" s="61" t="s">
        <v>376</v>
      </c>
      <c r="K53" s="64">
        <v>45104</v>
      </c>
      <c r="L53" s="65">
        <v>1988059</v>
      </c>
      <c r="M53" s="66">
        <v>13563</v>
      </c>
      <c r="N53" s="64">
        <v>45104</v>
      </c>
      <c r="O53" s="64">
        <v>45291</v>
      </c>
      <c r="P53" s="61">
        <v>1</v>
      </c>
      <c r="Q53" s="61" t="s">
        <v>140</v>
      </c>
      <c r="R53" s="61" t="s">
        <v>140</v>
      </c>
      <c r="S53" s="61" t="s">
        <v>140</v>
      </c>
      <c r="T53" s="61" t="s">
        <v>345</v>
      </c>
      <c r="U53" s="61" t="s">
        <v>140</v>
      </c>
      <c r="V53" s="61" t="s">
        <v>140</v>
      </c>
      <c r="W53" s="64">
        <v>45106</v>
      </c>
      <c r="X53" s="66">
        <v>13563</v>
      </c>
      <c r="Y53" s="61" t="s">
        <v>140</v>
      </c>
      <c r="Z53" s="61" t="s">
        <v>140</v>
      </c>
      <c r="AA53" s="61" t="s">
        <v>140</v>
      </c>
      <c r="AB53" s="67">
        <v>0</v>
      </c>
      <c r="AC53" s="67">
        <v>0</v>
      </c>
      <c r="AD53" s="65"/>
      <c r="AE53" s="65"/>
      <c r="AF53" s="61"/>
      <c r="AG53" s="61"/>
      <c r="AH53" s="65"/>
      <c r="AI53" s="52">
        <f t="shared" si="0"/>
        <v>1988059</v>
      </c>
      <c r="AJ53" s="65" t="s">
        <v>140</v>
      </c>
      <c r="AK53" s="65">
        <v>1185500</v>
      </c>
      <c r="AL53" s="53">
        <f t="shared" si="1"/>
        <v>1185500</v>
      </c>
      <c r="AM53" s="61" t="s">
        <v>377</v>
      </c>
      <c r="AN53" s="66">
        <v>13563</v>
      </c>
      <c r="AO53" s="61" t="s">
        <v>140</v>
      </c>
      <c r="AP53" s="66">
        <v>13563</v>
      </c>
      <c r="AQ53" s="61" t="s">
        <v>140</v>
      </c>
      <c r="AR53" s="61" t="s">
        <v>140</v>
      </c>
      <c r="AS53" s="61" t="s">
        <v>140</v>
      </c>
      <c r="AT53" s="61" t="s">
        <v>140</v>
      </c>
      <c r="AU53" s="61" t="s">
        <v>140</v>
      </c>
      <c r="AV53" s="61" t="s">
        <v>140</v>
      </c>
      <c r="AW53" s="61" t="s">
        <v>140</v>
      </c>
      <c r="AX53" s="61" t="s">
        <v>140</v>
      </c>
      <c r="AY53" s="61" t="s">
        <v>140</v>
      </c>
      <c r="AZ53" s="61" t="s">
        <v>140</v>
      </c>
      <c r="BA53" s="68">
        <v>0</v>
      </c>
      <c r="BB53" s="60" t="s">
        <v>140</v>
      </c>
      <c r="BC53" s="60" t="s">
        <v>140</v>
      </c>
      <c r="BD53" s="60" t="s">
        <v>140</v>
      </c>
      <c r="BE53" s="60" t="s">
        <v>140</v>
      </c>
      <c r="BF53" s="60" t="s">
        <v>140</v>
      </c>
      <c r="BG53" s="60" t="s">
        <v>140</v>
      </c>
      <c r="BH53" s="60" t="s">
        <v>140</v>
      </c>
    </row>
    <row r="54" spans="1:60" ht="13.5" thickBot="1">
      <c r="A54" s="69" t="s">
        <v>6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1">
        <f>SUM(L19:L53)</f>
        <v>23671321.48</v>
      </c>
      <c r="M54" s="72"/>
      <c r="N54" s="72"/>
      <c r="O54" s="72"/>
      <c r="P54" s="72"/>
      <c r="Q54" s="72"/>
      <c r="R54" s="71">
        <f>SUM(R19:R53)</f>
        <v>0</v>
      </c>
      <c r="S54" s="71">
        <f>SUM(S19:S53)</f>
        <v>0</v>
      </c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1">
        <f>SUM(AD19:AD53)</f>
        <v>0</v>
      </c>
      <c r="AE54" s="71">
        <f>SUM(AE19:AE53)</f>
        <v>0</v>
      </c>
      <c r="AF54" s="73"/>
      <c r="AG54" s="73"/>
      <c r="AH54" s="71">
        <f>SUM(AH19:AH53)</f>
        <v>0</v>
      </c>
      <c r="AI54" s="71">
        <f>SUM(AI19:AI53)</f>
        <v>23671321.48</v>
      </c>
      <c r="AJ54" s="71">
        <f>SUM(AJ19:AJ53)</f>
        <v>7699347.8799999999</v>
      </c>
      <c r="AK54" s="71">
        <f>SUM(AK19:AK53)</f>
        <v>4799458.24</v>
      </c>
      <c r="AL54" s="71">
        <f>SUM(AL19:AL53)</f>
        <v>12498806.120000001</v>
      </c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4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6"/>
    </row>
    <row r="55" spans="1:60">
      <c r="A55" s="16"/>
      <c r="B55" s="16"/>
      <c r="C55" s="16"/>
      <c r="D55" s="16"/>
      <c r="E55" s="16"/>
      <c r="F55" s="78"/>
      <c r="G55" s="17"/>
      <c r="H55" s="17"/>
      <c r="I55" s="78"/>
      <c r="J55" s="17"/>
      <c r="K55" s="17"/>
      <c r="L55" s="56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56"/>
      <c r="AE55" s="56"/>
      <c r="AF55" s="19"/>
      <c r="AG55" s="19"/>
      <c r="AH55" s="56"/>
      <c r="AI55" s="56"/>
      <c r="AJ55" s="56"/>
      <c r="AK55" s="56"/>
      <c r="AL55" s="56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20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</row>
    <row r="56" spans="1:60">
      <c r="A56" s="17"/>
      <c r="B56" s="17"/>
      <c r="C56" s="17"/>
      <c r="D56" s="17"/>
      <c r="E56" s="17"/>
      <c r="F56" s="78"/>
      <c r="G56" s="17"/>
      <c r="H56" s="17"/>
      <c r="I56" s="78"/>
      <c r="J56" s="17"/>
      <c r="K56" s="17"/>
      <c r="L56" s="56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56"/>
      <c r="AE56" s="56"/>
      <c r="AF56" s="19"/>
      <c r="AG56" s="19"/>
      <c r="AH56" s="56"/>
      <c r="AI56" s="56"/>
      <c r="AJ56" s="56"/>
      <c r="AK56" s="56"/>
      <c r="AL56" s="56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20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</row>
    <row r="57" spans="1:60" s="3" customFormat="1" ht="15">
      <c r="A57" s="3" t="s">
        <v>126</v>
      </c>
      <c r="F57" s="79"/>
      <c r="I57" s="79"/>
    </row>
    <row r="58" spans="1:60" s="3" customFormat="1" ht="15">
      <c r="A58" s="3" t="s">
        <v>127</v>
      </c>
      <c r="F58" s="79"/>
      <c r="I58" s="79"/>
      <c r="L58" s="59"/>
      <c r="AD58" s="59"/>
      <c r="AE58" s="59"/>
      <c r="AH58" s="59"/>
      <c r="AI58" s="59"/>
      <c r="AJ58" s="59"/>
      <c r="AK58" s="59"/>
      <c r="AL58" s="59"/>
    </row>
    <row r="59" spans="1:60" s="3" customFormat="1" ht="15">
      <c r="A59" s="3" t="s">
        <v>128</v>
      </c>
      <c r="F59" s="79"/>
      <c r="I59" s="79"/>
      <c r="L59" s="59"/>
      <c r="AD59" s="59"/>
      <c r="AE59" s="59"/>
      <c r="AH59" s="59"/>
      <c r="AI59" s="59"/>
      <c r="AJ59" s="59"/>
      <c r="AK59" s="59"/>
      <c r="AL59" s="59"/>
    </row>
  </sheetData>
  <mergeCells count="37">
    <mergeCell ref="A55:E55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BG16:BG17"/>
    <mergeCell ref="BH16:BH17"/>
    <mergeCell ref="AO15:AO17"/>
    <mergeCell ref="BD15:BD17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54:K54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AGO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2017-12-11T21:41:57Z</cp:lastPrinted>
  <dcterms:created xsi:type="dcterms:W3CDTF">2013-10-11T22:10:57Z</dcterms:created>
  <dcterms:modified xsi:type="dcterms:W3CDTF">2023-10-03T21:36:57Z</dcterms:modified>
</cp:coreProperties>
</file>