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To Do - Sheets\"/>
    </mc:Choice>
  </mc:AlternateContent>
  <bookViews>
    <workbookView xWindow="0" yWindow="0" windowWidth="28800" windowHeight="12300" tabRatio="805"/>
  </bookViews>
  <sheets>
    <sheet name="SEAGRO LICITAÇÕES 10 2024" sheetId="1" r:id="rId1"/>
  </sheets>
  <calcPr calcId="162913"/>
</workbook>
</file>

<file path=xl/calcChain.xml><?xml version="1.0" encoding="utf-8"?>
<calcChain xmlns="http://schemas.openxmlformats.org/spreadsheetml/2006/main">
  <c r="BI55" i="1" l="1"/>
  <c r="BI62" i="1" s="1"/>
  <c r="BI56" i="1"/>
  <c r="BI57" i="1"/>
  <c r="BI58" i="1"/>
  <c r="BI59" i="1"/>
  <c r="BI60" i="1"/>
  <c r="BI61" i="1"/>
  <c r="BI53" i="1"/>
  <c r="BI54" i="1"/>
  <c r="BL62" i="1"/>
  <c r="BK62" i="1"/>
  <c r="BJ62" i="1"/>
  <c r="AK62" i="1"/>
  <c r="BL61" i="1" l="1"/>
  <c r="BL60" i="1"/>
  <c r="BL59" i="1"/>
  <c r="BK58" i="1" l="1"/>
  <c r="BL58" i="1"/>
  <c r="BL57" i="1"/>
  <c r="BK57" i="1"/>
  <c r="BL56" i="1"/>
  <c r="BL55" i="1"/>
  <c r="BL54" i="1" l="1"/>
  <c r="BL53" i="1" l="1"/>
  <c r="BK48" i="1"/>
  <c r="BK46" i="1"/>
  <c r="BK45" i="1"/>
  <c r="BL45" i="1" s="1"/>
  <c r="BK50" i="1" l="1"/>
  <c r="BK44" i="1"/>
  <c r="BK42" i="1"/>
  <c r="BL52" i="1" l="1"/>
  <c r="BI52" i="1"/>
  <c r="BL51" i="1"/>
  <c r="BI51" i="1"/>
  <c r="BL50" i="1" l="1"/>
  <c r="BI50" i="1"/>
  <c r="BL22" i="1" l="1"/>
  <c r="BI22" i="1"/>
  <c r="BL49" i="1" l="1"/>
  <c r="BI49" i="1"/>
  <c r="BL48" i="1"/>
  <c r="BI48" i="1"/>
  <c r="BL47" i="1"/>
  <c r="BI47" i="1"/>
  <c r="BL46" i="1" l="1"/>
  <c r="BI46" i="1"/>
  <c r="BI45" i="1"/>
  <c r="BL44" i="1"/>
  <c r="BI44" i="1"/>
  <c r="BL43" i="1"/>
  <c r="BI43" i="1"/>
  <c r="BL42" i="1"/>
  <c r="BI42" i="1"/>
  <c r="BL41" i="1"/>
  <c r="BI41" i="1"/>
  <c r="BL40" i="1"/>
  <c r="BI40" i="1"/>
  <c r="BL39" i="1"/>
  <c r="BI39" i="1"/>
  <c r="BL38" i="1"/>
  <c r="BI38" i="1"/>
  <c r="BL37" i="1"/>
  <c r="BI37" i="1"/>
  <c r="BL36" i="1"/>
  <c r="BI36" i="1"/>
  <c r="BL35" i="1"/>
  <c r="BI35" i="1"/>
  <c r="BL34" i="1"/>
  <c r="BI34" i="1"/>
  <c r="BL33" i="1"/>
  <c r="BI33" i="1"/>
  <c r="BL32" i="1"/>
  <c r="BI32" i="1"/>
  <c r="BL31" i="1" l="1"/>
  <c r="BI31" i="1"/>
  <c r="BK30" i="1"/>
  <c r="BL30" i="1" s="1"/>
  <c r="BI30" i="1"/>
  <c r="BL29" i="1"/>
  <c r="BI29" i="1"/>
  <c r="BL28" i="1"/>
  <c r="BI28" i="1"/>
  <c r="BL27" i="1"/>
  <c r="BI27" i="1"/>
  <c r="BL26" i="1"/>
  <c r="BI26" i="1"/>
  <c r="BL25" i="1"/>
  <c r="BL24" i="1"/>
  <c r="BI24" i="1"/>
  <c r="BI23" i="1"/>
  <c r="BI25" i="1"/>
  <c r="BL23" i="1" l="1"/>
  <c r="BV62" i="1" l="1"/>
  <c r="BU62" i="1"/>
  <c r="BF62" i="1"/>
  <c r="BE62" i="1"/>
  <c r="BH62" i="1"/>
  <c r="BB62" i="1"/>
  <c r="BA62" i="1"/>
  <c r="AX62" i="1"/>
  <c r="AW62" i="1"/>
  <c r="AJ62" i="1"/>
  <c r="AI62" i="1"/>
  <c r="X62" i="1"/>
</calcChain>
</file>

<file path=xl/sharedStrings.xml><?xml version="1.0" encoding="utf-8"?>
<sst xmlns="http://schemas.openxmlformats.org/spreadsheetml/2006/main" count="688" uniqueCount="442">
  <si>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</si>
  <si>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</si>
  <si>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</si>
  <si>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</si>
  <si>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</si>
  <si>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</si>
  <si>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</si>
  <si>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</si>
  <si>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</si>
  <si>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</si>
  <si>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</si>
  <si>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</si>
  <si>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</si>
  <si>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</si>
  <si>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</si>
  <si>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</si>
  <si>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</si>
  <si>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</si>
  <si>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</si>
  <si>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</si>
  <si>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</si>
  <si>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</si>
  <si>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</si>
  <si>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</si>
  <si>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</si>
  <si>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</si>
  <si>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</si>
  <si>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</si>
  <si>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</si>
  <si>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</si>
  <si>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</si>
  <si>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</si>
  <si>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</si>
  <si>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</si>
  <si>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</si>
  <si>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</si>
  <si>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</si>
  <si>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</si>
  <si>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</si>
  <si>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</si>
  <si>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</si>
  <si>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</si>
  <si>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</si>
  <si>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</si>
  <si>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</si>
  <si>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</si>
  <si>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</si>
  <si>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</si>
  <si>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</si>
  <si>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</si>
  <si>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</si>
  <si>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</si>
  <si>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</si>
  <si>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</si>
  <si>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</si>
  <si>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</si>
  <si>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</si>
  <si>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</si>
  <si>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</si>
  <si>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</si>
  <si>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</si>
  <si>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</si>
  <si>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</si>
  <si>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</si>
  <si>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</si>
  <si>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</si>
  <si>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</si>
  <si>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</si>
  <si>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</si>
  <si>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</si>
  <si>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</si>
  <si>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</si>
  <si>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</si>
  <si>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</si>
  <si>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</si>
  <si>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</si>
  <si>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</si>
  <si>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</si>
  <si>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</si>
  <si>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</si>
  <si>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</si>
  <si>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</si>
  <si>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</si>
  <si>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</si>
  <si>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</si>
  <si>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</si>
  <si>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</si>
  <si>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</si>
  <si>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</si>
  <si>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</si>
  <si>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</si>
  <si>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</si>
  <si>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</si>
  <si>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</si>
  <si>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</si>
  <si>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</si>
  <si>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</si>
  <si>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</si>
  <si>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</si>
  <si>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</si>
  <si>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</si>
  <si>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</si>
  <si>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</si>
  <si>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</si>
  <si>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</si>
  <si>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</si>
  <si>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</si>
  <si>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</si>
  <si>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</si>
  <si>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</si>
  <si>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</si>
  <si>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</si>
  <si>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</si>
  <si>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</si>
  <si>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</si>
  <si>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</si>
  <si>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</si>
  <si>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</si>
  <si>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</si>
  <si>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</si>
  <si>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</si>
  <si>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</si>
  <si>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</si>
  <si>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</si>
  <si>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</si>
  <si>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</si>
  <si>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</si>
  <si>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</si>
  <si>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</si>
  <si>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</si>
  <si>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</si>
  <si>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</si>
  <si>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</si>
  <si>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</si>
  <si>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</si>
  <si>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</si>
  <si>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</si>
  <si>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</si>
  <si>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</si>
  <si>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</si>
  <si>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</si>
  <si>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</si>
  <si>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</si>
  <si>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</si>
  <si>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</si>
  <si>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</si>
  <si>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</si>
  <si>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</si>
  <si>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</si>
  <si>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</si>
  <si>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</si>
  <si>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</si>
  <si>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</si>
  <si>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</si>
  <si>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</si>
  <si>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</si>
  <si>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</si>
  <si>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</si>
  <si>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</si>
  <si>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</si>
  <si>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</si>
  <si>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</si>
  <si>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</si>
  <si>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</si>
  <si>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</si>
  <si>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</si>
  <si>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</si>
  <si>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</si>
  <si>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</si>
  <si>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</si>
  <si>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</si>
  <si>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</si>
  <si>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</si>
  <si>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</si>
  <si>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</si>
  <si>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</si>
  <si>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</si>
  <si>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</si>
  <si>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PRESTAÇÃO DE CONTAS MENSAL - EXERCÍCIO 2024___</t>
  </si>
  <si>
    <t>SECRETARIA MUNICIPAL DE AGROPECUÁRIA - SEAGRO</t>
  </si>
  <si>
    <t>Nome do responsável pela elaboração: Fábio de Oliveira França/ Nathan almeida costa</t>
  </si>
  <si>
    <t>Nome do titular do Órgão/Entidade/Fundo (no exercício do cargo): Eracides Caetano de Souza</t>
  </si>
  <si>
    <t xml:space="preserve">Pregão Presencial </t>
  </si>
  <si>
    <t>Menor preço por item</t>
  </si>
  <si>
    <t>001/2022</t>
  </si>
  <si>
    <t xml:space="preserve">RIO BRANCO SEGURANÇA E SERVIÇOS LTDA – ME </t>
  </si>
  <si>
    <t>16.803.988/0001-67</t>
  </si>
  <si>
    <t>01130019/2022</t>
  </si>
  <si>
    <t>058/2022</t>
  </si>
  <si>
    <t>PREGÃO ELETRÔNICO</t>
  </si>
  <si>
    <t>Locação e Prestação de Serviços de Equipamentos, Caminhões e/ou Máquinas Pesadas, Com Condutor.</t>
  </si>
  <si>
    <t>01130042/2022</t>
  </si>
  <si>
    <t>ANA LIMA DA SILVA</t>
  </si>
  <si>
    <t>046.130.292-60</t>
  </si>
  <si>
    <t>33.90.39.00</t>
  </si>
  <si>
    <t>Aditivo</t>
  </si>
  <si>
    <t xml:space="preserve">1º E 2º </t>
  </si>
  <si>
    <t>Executado até o exercício anterior 2023</t>
  </si>
  <si>
    <t xml:space="preserve"> Executado no exercício de referência 2024</t>
  </si>
  <si>
    <t>PROCESSO ADMINISTRATIVO N°. 015/2019</t>
  </si>
  <si>
    <t>115/2019</t>
  </si>
  <si>
    <t>Contratação de pessoa juridíca para prestação de serviços Terceirizados, de Apoio Técnico, Administrativo e Operacional.</t>
  </si>
  <si>
    <t>34/2020</t>
  </si>
  <si>
    <t>MAIA &amp; PIMENTEL SERVIÇOS E CONSULTORIA  LTDA - EPP</t>
  </si>
  <si>
    <t>11.661.499/0001-02</t>
  </si>
  <si>
    <t>1º , 2º E 3º</t>
  </si>
  <si>
    <t>DOE nº 12.944 de 15/12/2020</t>
  </si>
  <si>
    <t xml:space="preserve">Prorrogação do prazo de vigência </t>
  </si>
  <si>
    <t>PROCESSO ADMINISTRATIVO N°. 015/2020</t>
  </si>
  <si>
    <t>018/2022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</si>
  <si>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</si>
  <si>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</si>
  <si>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01130073/2022</t>
  </si>
  <si>
    <t>19 SOLUÇÕES DO BRASIL LTDA</t>
  </si>
  <si>
    <t>04.361.899/0001-29</t>
  </si>
  <si>
    <t>ABA CONSTRUÇÕES E TERRAPLANAGEM LTDA</t>
  </si>
  <si>
    <t>14.554.275/0001-81</t>
  </si>
  <si>
    <t>33.91.39.00</t>
  </si>
  <si>
    <t>PROCESSO ADMINISTRATIVO N°. 015/2022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</si>
  <si>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</si>
  <si>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</si>
  <si>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</si>
  <si>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</si>
  <si>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</si>
  <si>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</si>
  <si>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PROCESSO ADMINISTRATIVO N°. 015/2023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</si>
  <si>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</si>
  <si>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</si>
  <si>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</si>
  <si>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</si>
  <si>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</si>
  <si>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</si>
  <si>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33.90.30.00</t>
  </si>
  <si>
    <t>PROCESSO ADMINISTRATIVO N°. 015/2024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</si>
  <si>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</si>
  <si>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</si>
  <si>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</si>
  <si>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</si>
  <si>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</si>
  <si>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</si>
  <si>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Contratação de Pessoa Jurídica para locação de veiculos tipo Caminhão caçamba tipo toco; basculante 2 eixos com condutor, destinados a atender as necessidades da Secretaria Municipal de Agropecuária - SEAGRO</t>
  </si>
  <si>
    <t>CETM - CONSTRUÇÃO TERRAPLANAGEM E LOCAÇÃO DE MÁQUINAS LTDA</t>
  </si>
  <si>
    <t>28.279.895/0001-64</t>
  </si>
  <si>
    <t>PROCESSO ADMINISTRATIVO N°. 015/2026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</si>
  <si>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</si>
  <si>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</si>
  <si>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</si>
  <si>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</si>
  <si>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01130033/2022</t>
  </si>
  <si>
    <t>COOPERATIVA DOS PROPRIETÁRIOS DE VEICULOS MÁQUINAS PESADAS DO ESTADO DO ACRE - TRANSTERRA</t>
  </si>
  <si>
    <t>06.100.426/0001-01</t>
  </si>
  <si>
    <t>01130034/2022</t>
  </si>
  <si>
    <t xml:space="preserve"> ECAM EMPREENDIMENTOS EIRELI</t>
  </si>
  <si>
    <t>30.096.817/0001-76</t>
  </si>
  <si>
    <t>01130036/2022</t>
  </si>
  <si>
    <t>F A M CHAVES EPP</t>
  </si>
  <si>
    <t>20.876.834/0001-72</t>
  </si>
  <si>
    <t>01130031/2022</t>
  </si>
  <si>
    <t>PROCESSO ADMINISTRATIVO N°. 024/2022</t>
  </si>
  <si>
    <t>DOE nº 13.861 de 13/09/2024</t>
  </si>
  <si>
    <t>01130043/2022</t>
  </si>
  <si>
    <t>01130035/2022</t>
  </si>
  <si>
    <t>WILLIANE REGO DA SILVA</t>
  </si>
  <si>
    <t>516.582.752-68</t>
  </si>
  <si>
    <t>01130038/2022</t>
  </si>
  <si>
    <t>KEROLEN MARIA DEMARCHI</t>
  </si>
  <si>
    <t>757.454.701-78</t>
  </si>
  <si>
    <t>01130039/2022</t>
  </si>
  <si>
    <t>TRANSCOM TRANSPORTE COM. CONST. E SERV. LTDA</t>
  </si>
  <si>
    <t>20.299.697/0001-50</t>
  </si>
  <si>
    <t>J L CONSTRUÇÕES LTDA</t>
  </si>
  <si>
    <t>31.031.592/0001-32</t>
  </si>
  <si>
    <t>PROCESSO ADMINISTRATIVO N°. 015/2035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</si>
  <si>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</si>
  <si>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</si>
  <si>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</si>
  <si>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</si>
  <si>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</si>
  <si>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</si>
  <si>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PROCESSO ADMINISTRATIVO N°. 015/2037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</si>
  <si>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</si>
  <si>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</si>
  <si>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</si>
  <si>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</si>
  <si>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</si>
  <si>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</si>
  <si>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1º</t>
  </si>
  <si>
    <t>PROCESSO ADMINISTRATIVO N°. 015/2038</t>
  </si>
  <si>
    <t>184/2022</t>
  </si>
  <si>
    <t>Contratação de empresa para prestação de serviço terceirizado e continuado de apoio operacional e administrativo, com disponibilização de mão de obra em regime de dedicação exclusiva, a serem executados no âmbito da Secretaria Municipal de Agropecuária - SEAGRO.</t>
  </si>
  <si>
    <t>DOE nº 13.655de 20/11/2023</t>
  </si>
  <si>
    <t>01130067/2023</t>
  </si>
  <si>
    <t>ASA - AGÊNCIA DE SERVIÇOS DO ACRE LTDA - EPP</t>
  </si>
  <si>
    <t>11.815.892/0001-03</t>
  </si>
  <si>
    <t>PROCESSO ADMINISTRATIVO N°. 015/2039</t>
  </si>
  <si>
    <t>016/2020</t>
  </si>
  <si>
    <t>Prestação de Serviços Terceirizados em Apoio Operacional, de Forma Indireta e Contínua</t>
  </si>
  <si>
    <t>DOE nº 13.021 de 13/05/2021</t>
  </si>
  <si>
    <t xml:space="preserve">01130007/2021
</t>
  </si>
  <si>
    <t>KRONOS PROJETOS E SERVIÇOS - LTDA</t>
  </si>
  <si>
    <t>03.082.817/0001-44</t>
  </si>
  <si>
    <t>DOE nº 13.021 de 13/04/2021</t>
  </si>
  <si>
    <t>PROCESSO ADMINISTRATIVO N°. 015/2041</t>
  </si>
  <si>
    <t>176/2023</t>
  </si>
  <si>
    <t>Contratação de empresa para fornecimento de material de consumo(água mineral em garrafão, vasilhame com água, galão para água de 20L, visando atender às necessidades desta Secretaria Municipal de Agropecuária - SEAGRO e os Mercados Municipais.</t>
  </si>
  <si>
    <t>DOE nº 13.744 de 02/04/2024</t>
  </si>
  <si>
    <t>01130002/2024</t>
  </si>
  <si>
    <t>AUGUSTO S. DE ARAUJO - EIRELI</t>
  </si>
  <si>
    <t>05.511.061/0001-37</t>
  </si>
  <si>
    <t>PROCESSO ADMINISTRATIVO N°. 023/2023</t>
  </si>
  <si>
    <t>128/2022</t>
  </si>
  <si>
    <t>Servico de manutenção preventiva e corretiva, reforma, adequação e construção de pontes tipo estaqueada e circunstância, para atender as necessidades da Secretaria municipal de Agropecuária - SEAGRO</t>
  </si>
  <si>
    <t>DOE nº 13.580 de 25/07/2023</t>
  </si>
  <si>
    <t>01130031/2023</t>
  </si>
  <si>
    <t>J. C. O PAZ ENGENHARIA CONSTRUÇÃO E COMERCIO EIRELI</t>
  </si>
  <si>
    <t>10.803.843/0001-80</t>
  </si>
  <si>
    <t>150/2023</t>
  </si>
  <si>
    <t>Contratação de pessoa juridica para PRESTAÇÃO DE SERVIÇOS DE LOCAÇÃO DE IMPRESSORAS..</t>
  </si>
  <si>
    <t>DOE nº 13.610 de 05/09/2023</t>
  </si>
  <si>
    <t>01130036/2023</t>
  </si>
  <si>
    <t>DUX COM E REPRESENTAÇÕES IMP E EXP LTDA</t>
  </si>
  <si>
    <t>05.502.105/0001-62</t>
  </si>
  <si>
    <t>PROCESSO ADMINISTRATIVO N°. 026/2023</t>
  </si>
  <si>
    <t>PROCESSO ADMINISTRATIVO N°. 045/2024</t>
  </si>
  <si>
    <t>029/2024</t>
  </si>
  <si>
    <t>É aquisição de ventiladores de parede com instalação para atender as necessidades dos mercados Municipais e da Secretaria Municipal de Agropecuaria- SEAGRo</t>
  </si>
  <si>
    <t>DOE nº 13.827 de 26/07/2024</t>
  </si>
  <si>
    <t>01130006/2024</t>
  </si>
  <si>
    <t>BELRIO COMERCIO DE MAQUINAS E EQUIPAMENTOS LTDA</t>
  </si>
  <si>
    <t>44.001.628/0001-87</t>
  </si>
  <si>
    <t>PROCESSO ADMINISTRATIVO N°. 034/2022</t>
  </si>
  <si>
    <t>016/2021</t>
  </si>
  <si>
    <t>Contratação de empresa para prestação de serviços terceirizados de vigilância eletrônica, sistema digital de câmeras de monitoramento, destinada a atender as necessidades desta Secretaria</t>
  </si>
  <si>
    <t>DOE nº 13.810 de 04/07/2024</t>
  </si>
  <si>
    <t>PROCESSO ADMINISTRATIVO N°. 075/2022</t>
  </si>
  <si>
    <t>013/2022</t>
  </si>
  <si>
    <t>Locação de Imovel: galpão em alvenaria, todo coberto e fechado, medindo aproximadamente 900m, para atender as demandas da Diretoria de Apoio à Agricultura Familiar, dsta Secretaria Municipal de Agropecuária - SEAGRO</t>
  </si>
  <si>
    <t>DOE nº 13.824 de 23/07/2024</t>
  </si>
  <si>
    <t>01130020/2023</t>
  </si>
  <si>
    <t>F C DE CARVALHO</t>
  </si>
  <si>
    <t>41.585.243/0001-16</t>
  </si>
  <si>
    <t>PROCESSO ADMINISTRATIVO N°. 022/2022</t>
  </si>
  <si>
    <t>012/2022</t>
  </si>
  <si>
    <t>Contratação De Empresa Especializada no Fornecimento De Gêneros Alimentícios Refeições Preparadas Tipo Marmitex: Almoço, Para Atender As Necessidades da SECRETÁRIA MUNICIPAL DE AGROPECUÁRIA - SEAGRO.</t>
  </si>
  <si>
    <t>DOE nº 13.537de 16/05/2023</t>
  </si>
  <si>
    <t>01130018/2023</t>
  </si>
  <si>
    <t>FLORESTA EMPREENDIMENTOS EIRELI - ME</t>
  </si>
  <si>
    <t>17.489.291/0001-26</t>
  </si>
  <si>
    <t>PROCESSO ADMINISTRATIVO N°. 022/2024</t>
  </si>
  <si>
    <t>Contratação de empresa para o fornecimento de água potável, própria para consumo humano, obedecendo à portaria do MS Nº 2.914, de 12-12-2011, transportava em caminhão pipa, a fim de atender as necessidades das familias que residem nas comunidades rurais e periurbanas localizadas no Cinturão Verde de Rio Branco e entorno, as quais não dispõem de rede de abastecimento de água potável durante o período de estiagem (seca).</t>
  </si>
  <si>
    <t>DOE nº 13.856de 05/09/2024</t>
  </si>
  <si>
    <t>01130012/2024</t>
  </si>
  <si>
    <t>E. M. DA SILVA EIRELI</t>
  </si>
  <si>
    <t>31.461.823/0001-48</t>
  </si>
  <si>
    <t>JANEIRO A OUTUBRO/2024</t>
  </si>
  <si>
    <t>Data da emissão: 31/10/2024</t>
  </si>
  <si>
    <t>PROCESSO ADMINISTRATIVO N°. 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</si>
  <si>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</si>
  <si>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</si>
  <si>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01130008/2021</t>
  </si>
  <si>
    <t>ISAO CONSULTORIA ORGANIZACIONAL LTDA - EPP.</t>
  </si>
  <si>
    <t>17.189.998/0001-17</t>
  </si>
  <si>
    <t>1º, 2º , 3º E 4º</t>
  </si>
  <si>
    <t>DOE nº 12.772 de 02/04/2020</t>
  </si>
  <si>
    <t>PROCESSO ADMINISTRATIVO N°. 015/2027</t>
  </si>
  <si>
    <t>DOE nº 13.350 de 16/08/2022</t>
  </si>
  <si>
    <t>01130032/2022</t>
  </si>
  <si>
    <t>PINTO &amp; CIA LTDA</t>
  </si>
  <si>
    <t>07.909.967/0001-30</t>
  </si>
  <si>
    <t>PROCESSO ADMINISTRATIVO N°. 015/2040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</si>
  <si>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</si>
  <si>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</si>
  <si>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</si>
  <si>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</si>
  <si>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</si>
  <si>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PROCESSO ADMINISTRATIVO N°. 015/2047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</si>
  <si>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</si>
  <si>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</si>
  <si>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</si>
  <si>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</si>
  <si>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</si>
  <si>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</si>
  <si>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PROCESSO ADMINISTRATIVO N°. 015/2051</t>
  </si>
  <si>
    <t>13/2023</t>
  </si>
  <si>
    <t>Contratação de emoresa para a construção de três Galpões para armazenamento de insumos e equipamento, para atender as demandas da secretaria Municipal de Agropecuária - SEAGRO.</t>
  </si>
  <si>
    <t>DOE nº 13.800 de 20/06/2024</t>
  </si>
  <si>
    <t>01130003/2024</t>
  </si>
  <si>
    <t>SANTOS COMERCIO E CONSTRUÇÃO LTDA</t>
  </si>
  <si>
    <t>07.148.735/0001-06</t>
  </si>
  <si>
    <t>44.90.51.00</t>
  </si>
  <si>
    <t>PROCESSO ADMINISTRATIVO N°. 017/2022</t>
  </si>
  <si>
    <t>041/2022</t>
  </si>
  <si>
    <t>Prestação de serviços contínuos de manutenção preventiva e corretiva de aparelhos de ar-condicionado com fornecimento de mão de obra, peças, componentes e acessórios diversos, visando atender as necessidades da Secretaria Municipal de Agropecuária - SEAGRO e suas unidades administrativas.</t>
  </si>
  <si>
    <t>DOE nº 13.316 de 30/06/2022</t>
  </si>
  <si>
    <t>01130021/2022</t>
  </si>
  <si>
    <t>ACRE FRIO AR CONDICIONADO LTDA</t>
  </si>
  <si>
    <t>10.889.815/0001-27</t>
  </si>
  <si>
    <t>PROCESSO ADMINISTRATIVO N°. 027/2023</t>
  </si>
  <si>
    <t>245/2022</t>
  </si>
  <si>
    <t>Contratação de empresa especializada em prestação de serviços de dedetização, desinsetização, descupinização e limpeza, eliminação de pragas urbanas, baratas, formigas, lagartas, pulgas, cupins, outros insetos, aracnídeos, quilópodes e diplópodes, para atender as demandas da Secretaria Municipal de Agropecuária - SEAGRO.</t>
  </si>
  <si>
    <t>DOE nº 13.595 de 15/08/2023</t>
  </si>
  <si>
    <t>01130032/2023</t>
  </si>
  <si>
    <t>PARAIÍSO AMBIENTES IMP. E EXP. LTDA - ME</t>
  </si>
  <si>
    <t>05.493.311/0001-53</t>
  </si>
  <si>
    <t>PROCESSO ADMINISTRATIVO N°. 044/2024</t>
  </si>
  <si>
    <t>030/2024</t>
  </si>
  <si>
    <t>Aquisição de Fertilizantes para atender as demandas a serem realizadas através da diretoria de Apoio à Agricultura Familiar da Secretaria Municipal de Agropecuária - SEAGRO</t>
  </si>
  <si>
    <t>DOE nº 13.879 de 04/10/2024</t>
  </si>
  <si>
    <t>01130016/2024</t>
  </si>
  <si>
    <t>SINAI TRANSPORTE E COMÉRCIO DE MAQUINAS AGRÍCOLAS - LTDA</t>
  </si>
  <si>
    <t>29.174.236/0001-26</t>
  </si>
  <si>
    <t>PROCESSO ADMINISTRATIVO N°. 056/2024</t>
  </si>
  <si>
    <t>018/2024</t>
  </si>
  <si>
    <t>Contratação de Empresa para Aquisição de Material Permanente (LINHA DE PROCESSAMENTO DE LEITE DE SOJA (VACA MÊCANICA) CAPACIDADE DE PRODUÇÃO 500 LITROS/HORA), para implantação da Indústria de Produção de Leite de Soja no município de Rio Branco</t>
  </si>
  <si>
    <t>DOE nº 13.835 de 08/08/2024</t>
  </si>
  <si>
    <t>01130007/2024</t>
  </si>
  <si>
    <t>IZ DA SILVA E EQUIPAMENTO - ME</t>
  </si>
  <si>
    <t>167.590.120/0001-34</t>
  </si>
  <si>
    <t>44.90.52.00</t>
  </si>
  <si>
    <t xml:space="preserve">PROCESSO ADMINISTRATIVO N° 23/2024. </t>
  </si>
  <si>
    <t>007/2024</t>
  </si>
  <si>
    <t>Contratação de empresa especializada para o fornecimento de refeições preparadas tipo marmitex: almoço, para atender as necessidades da Secretaria Municipal de Agropecuária - SEAGRO</t>
  </si>
  <si>
    <t>DOE nº 13.875 de 03/10/2024</t>
  </si>
  <si>
    <t>01130014/2024</t>
  </si>
  <si>
    <t>AMANDA PAULINO SOLON</t>
  </si>
  <si>
    <t>56.004.822/0001-03</t>
  </si>
  <si>
    <t>PROCESSO ADMINISTRATIVO N° 001/2024</t>
  </si>
  <si>
    <t>089/2023</t>
  </si>
  <si>
    <t>Constitui objeto do presente contrato a Contratação de empresa para “fornecimento de gás acondicionado em botijas de 13 KG; (Gás de Cozinha);comercial e granel para atender as necessidades da Secretaria Municipal de Agropecuária – SEAGRO e os Mercados Municipais.</t>
  </si>
  <si>
    <t>DOE nº 13.839 de 14/08/2024</t>
  </si>
  <si>
    <t>01130008/2024</t>
  </si>
  <si>
    <t>A. A. C. ROCHA</t>
  </si>
  <si>
    <t>10.496.033/0001-28</t>
  </si>
  <si>
    <t>PROCESSO ADMINISTRATIVO N° 033/2023</t>
  </si>
  <si>
    <t>001/2023</t>
  </si>
  <si>
    <t>INEXIGIBILIDADE</t>
  </si>
  <si>
    <t>Contratação de empresa para prestação de serviços de Assinatura anual para acesso aos serviços do Sistema Banco de Preços – ferramenta de pesquisas e comparação de preços praticados pela Administração Pública, para atender as necessidades da Secretaria Municipal de Agropecuária – SEAGRO</t>
  </si>
  <si>
    <t>DOE nº 13.879 de 09/10/2024</t>
  </si>
  <si>
    <t>01130040/2023</t>
  </si>
  <si>
    <t>NP TECNOLOGIA E GESTÃO DE DADOS LTDA</t>
  </si>
  <si>
    <t>07.797.967/0001-95</t>
  </si>
  <si>
    <t>18/092025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</si>
</sst>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20" xfId="1" applyFont="1" applyFill="1" applyBorder="1" applyAlignment="1">
      <alignment horizontal="center" vertical="center" wrapText="1"/>
    </xf>
    <xf numFmtId="44" fontId="6" fillId="7" borderId="19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4" fontId="1" fillId="0" borderId="0" xfId="1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4" fontId="9" fillId="0" borderId="1" xfId="1" applyFont="1" applyFill="1" applyBorder="1" applyAlignment="1">
      <alignment horizontal="righ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14" fontId="9" fillId="0" borderId="9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44" fontId="9" fillId="0" borderId="9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4" fontId="9" fillId="0" borderId="7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10" xfId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20" xfId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18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9" fontId="9" fillId="0" borderId="7" xfId="0" applyNumberFormat="1" applyFont="1" applyFill="1" applyBorder="1" applyAlignment="1">
      <alignment horizontal="center" vertical="center" wrapText="1"/>
    </xf>
    <xf numFmtId="44" fontId="9" fillId="10" borderId="7" xfId="1" applyFont="1" applyFill="1" applyBorder="1" applyAlignment="1">
      <alignment horizontal="center" vertical="center" wrapText="1"/>
    </xf>
    <xf numFmtId="44" fontId="9" fillId="7" borderId="7" xfId="1" applyFont="1" applyFill="1" applyBorder="1" applyAlignment="1">
      <alignment horizontal="center" vertical="center" wrapText="1"/>
    </xf>
    <xf numFmtId="44" fontId="9" fillId="0" borderId="7" xfId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4" fontId="9" fillId="10" borderId="1" xfId="1" applyFont="1" applyFill="1" applyBorder="1" applyAlignment="1">
      <alignment horizontal="center" vertical="center" wrapText="1"/>
    </xf>
    <xf numFmtId="44" fontId="9" fillId="7" borderId="1" xfId="1" applyFont="1" applyFill="1" applyBorder="1" applyAlignment="1">
      <alignment horizontal="center" vertical="center" wrapText="1"/>
    </xf>
    <xf numFmtId="44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4" fontId="10" fillId="5" borderId="7" xfId="1" applyFont="1" applyFill="1" applyBorder="1" applyAlignment="1">
      <alignment horizontal="center" vertical="center" wrapText="1"/>
    </xf>
    <xf numFmtId="164" fontId="9" fillId="7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4" fontId="9" fillId="0" borderId="1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44" fontId="9" fillId="0" borderId="9" xfId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7" fontId="9" fillId="0" borderId="1" xfId="0" applyNumberFormat="1" applyFont="1" applyFill="1" applyBorder="1" applyAlignment="1">
      <alignment horizontal="center" vertical="center" wrapText="1"/>
    </xf>
    <xf numFmtId="44" fontId="9" fillId="0" borderId="1" xfId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44" fontId="9" fillId="7" borderId="9" xfId="1" applyFont="1" applyFill="1" applyBorder="1" applyAlignment="1">
      <alignment horizontal="center" vertical="center" wrapText="1"/>
    </xf>
    <xf numFmtId="44" fontId="9" fillId="0" borderId="9" xfId="1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70"/>
  <sheetViews>
    <sheetView tabSelected="1" topLeftCell="A9" zoomScale="90" zoomScaleNormal="90" workbookViewId="0">
      <selection activeCell="CI24" sqref="CI24"/>
    </sheetView>
  </sheetViews>
  <sheetFormatPr defaultColWidth="9.140625" defaultRowHeight="12.75" x14ac:dyDescent="0.25"/>
  <cols>
    <col min="1" max="1" width="6.85546875" style="1" customWidth="1"/>
    <col min="2" max="2" width="19.7109375" style="1" customWidth="1"/>
    <col min="3" max="3" width="16.42578125" style="1" bestFit="1" customWidth="1"/>
    <col min="4" max="4" width="17.28515625" style="1" customWidth="1"/>
    <col min="5" max="5" width="12.7109375" style="1" customWidth="1"/>
    <col min="6" max="6" width="53.140625" style="1" customWidth="1"/>
    <col min="7" max="7" width="16.85546875" style="1" customWidth="1"/>
    <col min="8" max="8" width="15.28515625" style="1" bestFit="1" customWidth="1"/>
    <col min="9" max="9" width="16.7109375" style="1" customWidth="1"/>
    <col min="10" max="10" width="12" style="1" customWidth="1"/>
    <col min="11" max="11" width="11.42578125" style="1" customWidth="1"/>
    <col min="12" max="12" width="16.85546875" style="1" customWidth="1"/>
    <col min="13" max="13" width="17.85546875" style="1" customWidth="1"/>
    <col min="14" max="14" width="18.85546875" style="1" customWidth="1"/>
    <col min="15" max="15" width="15.140625" style="1" customWidth="1"/>
    <col min="16" max="16" width="20.42578125" style="1" customWidth="1"/>
    <col min="17" max="19" width="12.85546875" style="1" customWidth="1"/>
    <col min="20" max="20" width="15.28515625" style="1" customWidth="1"/>
    <col min="21" max="21" width="31" style="1" customWidth="1"/>
    <col min="22" max="22" width="14" style="1" customWidth="1"/>
    <col min="23" max="23" width="30.5703125" style="1" customWidth="1"/>
    <col min="24" max="24" width="12.85546875" style="39" customWidth="1"/>
    <col min="25" max="25" width="16" style="1" bestFit="1" customWidth="1"/>
    <col min="26" max="26" width="47.42578125" style="1" customWidth="1"/>
    <col min="27" max="27" width="21.140625" style="1" customWidth="1"/>
    <col min="28" max="28" width="13.140625" style="1" customWidth="1"/>
    <col min="29" max="32" width="12.85546875" style="1" customWidth="1"/>
    <col min="33" max="33" width="13.28515625" style="1" customWidth="1"/>
    <col min="34" max="34" width="14.42578125" style="1" customWidth="1"/>
    <col min="35" max="35" width="14.5703125" style="39" customWidth="1"/>
    <col min="36" max="36" width="16.28515625" style="39" customWidth="1"/>
    <col min="37" max="37" width="26.140625" style="1" bestFit="1" customWidth="1"/>
    <col min="38" max="38" width="19.140625" style="1" customWidth="1"/>
    <col min="39" max="41" width="12.85546875" style="1" customWidth="1"/>
    <col min="42" max="42" width="28" style="1" customWidth="1"/>
    <col min="43" max="46" width="14.7109375" style="1" customWidth="1"/>
    <col min="47" max="48" width="12.85546875" style="1" customWidth="1"/>
    <col min="49" max="50" width="14.5703125" style="39" customWidth="1"/>
    <col min="51" max="52" width="12.85546875" style="1" customWidth="1"/>
    <col min="53" max="54" width="14.85546875" style="39" customWidth="1"/>
    <col min="55" max="56" width="12.85546875" style="1" customWidth="1"/>
    <col min="57" max="58" width="14.7109375" style="39" customWidth="1"/>
    <col min="59" max="59" width="12.85546875" style="1" customWidth="1"/>
    <col min="60" max="60" width="14.7109375" style="39" customWidth="1"/>
    <col min="61" max="61" width="20.85546875" style="39" customWidth="1"/>
    <col min="62" max="62" width="18.7109375" style="39" customWidth="1"/>
    <col min="63" max="63" width="16.140625" style="39" customWidth="1"/>
    <col min="64" max="64" width="20.85546875" style="39" customWidth="1"/>
    <col min="65" max="65" width="11.42578125" style="1" customWidth="1"/>
    <col min="66" max="72" width="14.7109375" style="1" customWidth="1"/>
    <col min="73" max="73" width="17.28515625" style="39" customWidth="1"/>
    <col min="74" max="74" width="16" style="39" customWidth="1"/>
    <col min="75" max="77" width="14.7109375" style="1" customWidth="1"/>
    <col min="78" max="83" width="14.5703125" style="1" customWidth="1"/>
    <col min="84" max="16384" width="9.140625" style="1"/>
  </cols>
  <sheetData>
    <row r="5" spans="1:83" s="5" customFormat="1" x14ac:dyDescent="0.25">
      <c r="A5" s="5" t="s">
        <v>15</v>
      </c>
      <c r="X5" s="36"/>
      <c r="AI5" s="36"/>
      <c r="AJ5" s="36"/>
      <c r="AW5" s="36"/>
      <c r="AX5" s="36"/>
      <c r="BA5" s="36"/>
      <c r="BB5" s="36"/>
      <c r="BE5" s="36"/>
      <c r="BF5" s="36"/>
      <c r="BH5" s="36"/>
      <c r="BI5" s="36"/>
      <c r="BJ5" s="36"/>
      <c r="BK5" s="36"/>
      <c r="BL5" s="36"/>
      <c r="BU5" s="36"/>
      <c r="BV5" s="36"/>
    </row>
    <row r="6" spans="1:83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57"/>
      <c r="Y6" s="6"/>
      <c r="Z6" s="6"/>
      <c r="AA6" s="6"/>
      <c r="AB6" s="6"/>
      <c r="AC6" s="6"/>
      <c r="AD6" s="6"/>
      <c r="AE6" s="6"/>
      <c r="AF6" s="6"/>
      <c r="AG6" s="6"/>
      <c r="AH6" s="6"/>
      <c r="AI6" s="57"/>
      <c r="AJ6" s="57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57"/>
      <c r="AX6" s="57"/>
      <c r="AY6" s="6"/>
      <c r="AZ6" s="6"/>
      <c r="BA6" s="57"/>
      <c r="BB6" s="57"/>
      <c r="BC6" s="6"/>
      <c r="BD6" s="6"/>
      <c r="BE6" s="57"/>
      <c r="BF6" s="57"/>
      <c r="BG6" s="6"/>
      <c r="BH6" s="57"/>
      <c r="BI6" s="57"/>
      <c r="BJ6" s="57"/>
      <c r="BK6" s="57"/>
      <c r="BL6" s="57"/>
    </row>
    <row r="7" spans="1:83" s="5" customFormat="1" x14ac:dyDescent="0.25">
      <c r="A7" s="5" t="s">
        <v>178</v>
      </c>
      <c r="X7" s="36"/>
      <c r="AI7" s="36"/>
      <c r="AJ7" s="36"/>
      <c r="AW7" s="36"/>
      <c r="AX7" s="36"/>
      <c r="BA7" s="36"/>
      <c r="BB7" s="36"/>
      <c r="BE7" s="36"/>
      <c r="BF7" s="36"/>
      <c r="BH7" s="36"/>
      <c r="BI7" s="36"/>
      <c r="BJ7" s="36"/>
      <c r="BK7" s="36"/>
      <c r="BL7" s="36"/>
      <c r="BU7" s="36"/>
      <c r="BV7" s="36"/>
    </row>
    <row r="8" spans="1:83" x14ac:dyDescent="0.25">
      <c r="A8" s="5" t="s">
        <v>31</v>
      </c>
      <c r="BJ8" s="38"/>
      <c r="BK8" s="38"/>
      <c r="BL8" s="38"/>
      <c r="BM8" s="7"/>
    </row>
    <row r="9" spans="1:83" x14ac:dyDescent="0.25">
      <c r="A9" s="5" t="s">
        <v>175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38"/>
      <c r="Y9" s="7"/>
      <c r="Z9" s="7"/>
      <c r="AA9" s="7"/>
      <c r="AB9" s="7"/>
      <c r="AC9" s="7"/>
      <c r="AD9" s="7"/>
      <c r="AE9" s="7"/>
      <c r="AF9" s="7"/>
      <c r="AG9" s="7"/>
      <c r="AH9" s="7"/>
      <c r="AI9" s="38"/>
      <c r="AJ9" s="38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38"/>
      <c r="AX9" s="38"/>
      <c r="AY9" s="7"/>
      <c r="AZ9" s="7"/>
      <c r="BA9" s="38"/>
      <c r="BB9" s="38"/>
      <c r="BC9" s="7"/>
      <c r="BD9" s="7"/>
      <c r="BE9" s="38"/>
      <c r="BF9" s="38"/>
      <c r="BG9" s="7"/>
      <c r="BH9" s="38"/>
      <c r="BI9" s="38"/>
      <c r="BJ9" s="38"/>
      <c r="BK9" s="38"/>
      <c r="BL9" s="38"/>
      <c r="BM9" s="7"/>
    </row>
    <row r="10" spans="1:83" ht="13.5" thickBot="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7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57"/>
      <c r="AJ10" s="57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57"/>
      <c r="AX10" s="57"/>
      <c r="AY10" s="6"/>
      <c r="AZ10" s="6"/>
      <c r="BA10" s="57"/>
      <c r="BB10" s="57"/>
      <c r="BC10" s="6"/>
      <c r="BD10" s="6"/>
      <c r="BE10" s="57"/>
      <c r="BF10" s="57"/>
      <c r="BG10" s="6"/>
      <c r="BH10" s="57"/>
      <c r="BI10" s="57"/>
      <c r="BJ10" s="57"/>
      <c r="BK10" s="57"/>
      <c r="BL10" s="57"/>
      <c r="BM10" s="6"/>
    </row>
    <row r="11" spans="1:83" ht="13.5" thickBot="1" x14ac:dyDescent="0.3">
      <c r="A11" s="5" t="s">
        <v>32</v>
      </c>
      <c r="E11" s="142" t="s">
        <v>179</v>
      </c>
      <c r="F11" s="143"/>
    </row>
    <row r="12" spans="1:83" ht="13.5" thickBot="1" x14ac:dyDescent="0.3">
      <c r="A12" s="5" t="s">
        <v>33</v>
      </c>
      <c r="E12" s="142" t="s">
        <v>354</v>
      </c>
      <c r="F12" s="143"/>
    </row>
    <row r="13" spans="1:83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4"/>
      <c r="N13" s="4"/>
      <c r="O13" s="4"/>
      <c r="P13" s="4"/>
      <c r="Q13" s="6"/>
      <c r="R13" s="6"/>
      <c r="S13" s="6"/>
      <c r="T13" s="6"/>
      <c r="U13" s="6"/>
      <c r="V13" s="6"/>
      <c r="W13" s="6"/>
      <c r="X13" s="57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57"/>
      <c r="AJ13" s="57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57"/>
      <c r="AX13" s="57"/>
      <c r="AY13" s="6"/>
      <c r="AZ13" s="6"/>
      <c r="BA13" s="57"/>
      <c r="BB13" s="57"/>
      <c r="BC13" s="6"/>
      <c r="BD13" s="6"/>
      <c r="BE13" s="57"/>
      <c r="BF13" s="57"/>
      <c r="BG13" s="6"/>
      <c r="BH13" s="57"/>
      <c r="BI13" s="57"/>
      <c r="BJ13" s="57"/>
      <c r="BK13" s="57"/>
      <c r="BL13" s="57"/>
    </row>
    <row r="14" spans="1:83" s="15" customFormat="1" ht="16.5" thickBot="1" x14ac:dyDescent="0.3">
      <c r="A14" s="56" t="s">
        <v>79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2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2"/>
      <c r="AJ14" s="32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2"/>
      <c r="AX14" s="32"/>
      <c r="AY14" s="31"/>
      <c r="AZ14" s="31"/>
      <c r="BA14" s="32"/>
      <c r="BB14" s="32"/>
      <c r="BC14" s="31"/>
      <c r="BD14" s="31"/>
      <c r="BE14" s="32"/>
      <c r="BF14" s="32"/>
      <c r="BG14" s="31"/>
      <c r="BH14" s="32"/>
      <c r="BI14" s="32"/>
      <c r="BJ14" s="32"/>
      <c r="BK14" s="32"/>
      <c r="BL14" s="32"/>
      <c r="BM14" s="31"/>
      <c r="BN14" s="31"/>
      <c r="BO14" s="31"/>
      <c r="BP14" s="31"/>
      <c r="BQ14" s="31"/>
      <c r="BR14" s="31"/>
      <c r="BS14" s="31"/>
      <c r="BT14" s="31"/>
      <c r="BU14" s="32"/>
      <c r="BV14" s="32"/>
      <c r="BW14" s="31"/>
      <c r="BX14" s="31"/>
      <c r="BY14" s="31"/>
    </row>
    <row r="15" spans="1:83" ht="30.95" customHeight="1" thickBot="1" x14ac:dyDescent="0.3">
      <c r="A15" s="86" t="s">
        <v>16</v>
      </c>
      <c r="B15" s="145" t="s">
        <v>174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7"/>
      <c r="Y15" s="150" t="s">
        <v>80</v>
      </c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2"/>
      <c r="BM15" s="80" t="s">
        <v>81</v>
      </c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2"/>
      <c r="BZ15" s="101" t="s">
        <v>88</v>
      </c>
      <c r="CA15" s="102"/>
      <c r="CB15" s="102"/>
      <c r="CC15" s="102"/>
      <c r="CD15" s="102"/>
      <c r="CE15" s="103"/>
    </row>
    <row r="16" spans="1:83" ht="30.95" customHeight="1" x14ac:dyDescent="0.25">
      <c r="A16" s="87"/>
      <c r="B16" s="113" t="s">
        <v>47</v>
      </c>
      <c r="C16" s="114"/>
      <c r="D16" s="114"/>
      <c r="E16" s="114"/>
      <c r="F16" s="114"/>
      <c r="G16" s="114"/>
      <c r="H16" s="115"/>
      <c r="I16" s="119" t="s">
        <v>38</v>
      </c>
      <c r="J16" s="120"/>
      <c r="K16" s="120"/>
      <c r="L16" s="121"/>
      <c r="M16" s="125" t="s">
        <v>44</v>
      </c>
      <c r="N16" s="126"/>
      <c r="O16" s="126"/>
      <c r="P16" s="127"/>
      <c r="Q16" s="113" t="s">
        <v>28</v>
      </c>
      <c r="R16" s="114"/>
      <c r="S16" s="114"/>
      <c r="T16" s="114"/>
      <c r="U16" s="114"/>
      <c r="V16" s="114"/>
      <c r="W16" s="114"/>
      <c r="X16" s="115"/>
      <c r="Y16" s="153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5"/>
      <c r="BM16" s="83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104"/>
      <c r="CA16" s="105"/>
      <c r="CB16" s="105"/>
      <c r="CC16" s="105"/>
      <c r="CD16" s="105"/>
      <c r="CE16" s="106"/>
    </row>
    <row r="17" spans="1:83" ht="26.1" customHeight="1" thickBot="1" x14ac:dyDescent="0.3">
      <c r="A17" s="87"/>
      <c r="B17" s="116"/>
      <c r="C17" s="117"/>
      <c r="D17" s="117"/>
      <c r="E17" s="117"/>
      <c r="F17" s="117"/>
      <c r="G17" s="117"/>
      <c r="H17" s="118"/>
      <c r="I17" s="122"/>
      <c r="J17" s="123"/>
      <c r="K17" s="123"/>
      <c r="L17" s="124"/>
      <c r="M17" s="128"/>
      <c r="N17" s="129"/>
      <c r="O17" s="129"/>
      <c r="P17" s="130"/>
      <c r="Q17" s="116"/>
      <c r="R17" s="117"/>
      <c r="S17" s="117"/>
      <c r="T17" s="117"/>
      <c r="U17" s="117"/>
      <c r="V17" s="117"/>
      <c r="W17" s="117"/>
      <c r="X17" s="118"/>
      <c r="Y17" s="156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8"/>
      <c r="BM17" s="83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5"/>
      <c r="BZ17" s="104"/>
      <c r="CA17" s="105"/>
      <c r="CB17" s="105"/>
      <c r="CC17" s="105"/>
      <c r="CD17" s="105"/>
      <c r="CE17" s="106"/>
    </row>
    <row r="18" spans="1:83" s="15" customFormat="1" ht="19.5" x14ac:dyDescent="0.25">
      <c r="A18" s="87"/>
      <c r="B18" s="116"/>
      <c r="C18" s="117"/>
      <c r="D18" s="117"/>
      <c r="E18" s="117"/>
      <c r="F18" s="117"/>
      <c r="G18" s="117"/>
      <c r="H18" s="118"/>
      <c r="I18" s="122"/>
      <c r="J18" s="123"/>
      <c r="K18" s="123"/>
      <c r="L18" s="124"/>
      <c r="M18" s="128"/>
      <c r="N18" s="129"/>
      <c r="O18" s="129"/>
      <c r="P18" s="130"/>
      <c r="Q18" s="116"/>
      <c r="R18" s="117"/>
      <c r="S18" s="117"/>
      <c r="T18" s="117"/>
      <c r="U18" s="117"/>
      <c r="V18" s="117"/>
      <c r="W18" s="117"/>
      <c r="X18" s="118"/>
      <c r="Y18" s="107" t="s">
        <v>74</v>
      </c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9"/>
      <c r="AL18" s="134" t="s">
        <v>172</v>
      </c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6"/>
      <c r="BC18" s="134" t="s">
        <v>75</v>
      </c>
      <c r="BD18" s="135"/>
      <c r="BE18" s="135"/>
      <c r="BF18" s="135"/>
      <c r="BG18" s="135"/>
      <c r="BH18" s="136"/>
      <c r="BI18" s="110" t="s">
        <v>76</v>
      </c>
      <c r="BJ18" s="174" t="s">
        <v>77</v>
      </c>
      <c r="BK18" s="175"/>
      <c r="BL18" s="176"/>
      <c r="BM18" s="172" t="s">
        <v>1</v>
      </c>
      <c r="BN18" s="166" t="s">
        <v>17</v>
      </c>
      <c r="BO18" s="164" t="s">
        <v>21</v>
      </c>
      <c r="BP18" s="164"/>
      <c r="BQ18" s="164"/>
      <c r="BR18" s="164" t="s">
        <v>24</v>
      </c>
      <c r="BS18" s="164"/>
      <c r="BT18" s="166" t="s">
        <v>41</v>
      </c>
      <c r="BU18" s="170" t="s">
        <v>39</v>
      </c>
      <c r="BV18" s="170" t="s">
        <v>40</v>
      </c>
      <c r="BW18" s="164" t="s">
        <v>27</v>
      </c>
      <c r="BX18" s="164"/>
      <c r="BY18" s="165"/>
      <c r="BZ18" s="104"/>
      <c r="CA18" s="105"/>
      <c r="CB18" s="105"/>
      <c r="CC18" s="105"/>
      <c r="CD18" s="105"/>
      <c r="CE18" s="106"/>
    </row>
    <row r="19" spans="1:83" s="15" customFormat="1" ht="15" x14ac:dyDescent="0.25">
      <c r="A19" s="87"/>
      <c r="B19" s="116"/>
      <c r="C19" s="117"/>
      <c r="D19" s="117"/>
      <c r="E19" s="117"/>
      <c r="F19" s="117"/>
      <c r="G19" s="117"/>
      <c r="H19" s="118"/>
      <c r="I19" s="159" t="s">
        <v>36</v>
      </c>
      <c r="J19" s="144" t="s">
        <v>37</v>
      </c>
      <c r="K19" s="144"/>
      <c r="L19" s="168" t="s">
        <v>42</v>
      </c>
      <c r="M19" s="91" t="s">
        <v>43</v>
      </c>
      <c r="N19" s="93" t="s">
        <v>30</v>
      </c>
      <c r="O19" s="93" t="s">
        <v>45</v>
      </c>
      <c r="P19" s="95" t="s">
        <v>46</v>
      </c>
      <c r="Q19" s="97" t="s">
        <v>29</v>
      </c>
      <c r="R19" s="138" t="s">
        <v>37</v>
      </c>
      <c r="S19" s="138"/>
      <c r="T19" s="138" t="s">
        <v>51</v>
      </c>
      <c r="U19" s="138" t="s">
        <v>48</v>
      </c>
      <c r="V19" s="138" t="s">
        <v>50</v>
      </c>
      <c r="W19" s="138" t="s">
        <v>2</v>
      </c>
      <c r="X19" s="140" t="s">
        <v>49</v>
      </c>
      <c r="Y19" s="161" t="s">
        <v>52</v>
      </c>
      <c r="Z19" s="89" t="s">
        <v>3</v>
      </c>
      <c r="AA19" s="89" t="s">
        <v>53</v>
      </c>
      <c r="AB19" s="89" t="s">
        <v>9</v>
      </c>
      <c r="AC19" s="89" t="s">
        <v>54</v>
      </c>
      <c r="AD19" s="89" t="s">
        <v>55</v>
      </c>
      <c r="AE19" s="89" t="s">
        <v>11</v>
      </c>
      <c r="AF19" s="89" t="s">
        <v>4</v>
      </c>
      <c r="AG19" s="89" t="s">
        <v>5</v>
      </c>
      <c r="AH19" s="89" t="s">
        <v>56</v>
      </c>
      <c r="AI19" s="99" t="s">
        <v>57</v>
      </c>
      <c r="AJ19" s="99" t="s">
        <v>58</v>
      </c>
      <c r="AK19" s="148" t="s">
        <v>59</v>
      </c>
      <c r="AL19" s="131" t="s">
        <v>60</v>
      </c>
      <c r="AM19" s="132" t="s">
        <v>61</v>
      </c>
      <c r="AN19" s="132" t="s">
        <v>62</v>
      </c>
      <c r="AO19" s="132" t="s">
        <v>54</v>
      </c>
      <c r="AP19" s="132" t="s">
        <v>10</v>
      </c>
      <c r="AQ19" s="132" t="s">
        <v>64</v>
      </c>
      <c r="AR19" s="132"/>
      <c r="AS19" s="132" t="s">
        <v>65</v>
      </c>
      <c r="AT19" s="132"/>
      <c r="AU19" s="132" t="s">
        <v>68</v>
      </c>
      <c r="AV19" s="132"/>
      <c r="AW19" s="132"/>
      <c r="AX19" s="132"/>
      <c r="AY19" s="132" t="s">
        <v>69</v>
      </c>
      <c r="AZ19" s="132"/>
      <c r="BA19" s="132"/>
      <c r="BB19" s="133"/>
      <c r="BC19" s="131" t="s">
        <v>72</v>
      </c>
      <c r="BD19" s="132"/>
      <c r="BE19" s="132"/>
      <c r="BF19" s="132" t="s">
        <v>73</v>
      </c>
      <c r="BG19" s="132"/>
      <c r="BH19" s="133"/>
      <c r="BI19" s="111"/>
      <c r="BJ19" s="177" t="s">
        <v>35</v>
      </c>
      <c r="BK19" s="178"/>
      <c r="BL19" s="179"/>
      <c r="BM19" s="172"/>
      <c r="BN19" s="166"/>
      <c r="BO19" s="164"/>
      <c r="BP19" s="164"/>
      <c r="BQ19" s="164"/>
      <c r="BR19" s="164"/>
      <c r="BS19" s="164"/>
      <c r="BT19" s="166"/>
      <c r="BU19" s="170"/>
      <c r="BV19" s="170"/>
      <c r="BW19" s="164"/>
      <c r="BX19" s="164"/>
      <c r="BY19" s="165"/>
      <c r="BZ19" s="104"/>
      <c r="CA19" s="105"/>
      <c r="CB19" s="105"/>
      <c r="CC19" s="105"/>
      <c r="CD19" s="105"/>
      <c r="CE19" s="106"/>
    </row>
    <row r="20" spans="1:83" s="15" customFormat="1" ht="60.75" thickBot="1" x14ac:dyDescent="0.3">
      <c r="A20" s="88"/>
      <c r="B20" s="18" t="s">
        <v>6</v>
      </c>
      <c r="C20" s="19" t="s">
        <v>7</v>
      </c>
      <c r="D20" s="19" t="s">
        <v>0</v>
      </c>
      <c r="E20" s="19" t="s">
        <v>1</v>
      </c>
      <c r="F20" s="19" t="s">
        <v>2</v>
      </c>
      <c r="G20" s="19" t="s">
        <v>8</v>
      </c>
      <c r="H20" s="16" t="s">
        <v>42</v>
      </c>
      <c r="I20" s="160"/>
      <c r="J20" s="17" t="s">
        <v>18</v>
      </c>
      <c r="K20" s="17" t="s">
        <v>19</v>
      </c>
      <c r="L20" s="169"/>
      <c r="M20" s="92"/>
      <c r="N20" s="94"/>
      <c r="O20" s="94"/>
      <c r="P20" s="96"/>
      <c r="Q20" s="98"/>
      <c r="R20" s="19" t="s">
        <v>18</v>
      </c>
      <c r="S20" s="19" t="s">
        <v>19</v>
      </c>
      <c r="T20" s="139"/>
      <c r="U20" s="139"/>
      <c r="V20" s="139"/>
      <c r="W20" s="139"/>
      <c r="X20" s="141"/>
      <c r="Y20" s="162"/>
      <c r="Z20" s="90"/>
      <c r="AA20" s="90"/>
      <c r="AB20" s="90"/>
      <c r="AC20" s="90"/>
      <c r="AD20" s="90"/>
      <c r="AE20" s="90"/>
      <c r="AF20" s="90"/>
      <c r="AG20" s="90"/>
      <c r="AH20" s="90"/>
      <c r="AI20" s="100"/>
      <c r="AJ20" s="100"/>
      <c r="AK20" s="149"/>
      <c r="AL20" s="163"/>
      <c r="AM20" s="137"/>
      <c r="AN20" s="137"/>
      <c r="AO20" s="137"/>
      <c r="AP20" s="137"/>
      <c r="AQ20" s="20" t="s">
        <v>63</v>
      </c>
      <c r="AR20" s="20" t="s">
        <v>11</v>
      </c>
      <c r="AS20" s="20" t="s">
        <v>12</v>
      </c>
      <c r="AT20" s="20" t="s">
        <v>11</v>
      </c>
      <c r="AU20" s="20" t="s">
        <v>66</v>
      </c>
      <c r="AV20" s="20" t="s">
        <v>67</v>
      </c>
      <c r="AW20" s="41" t="s">
        <v>13</v>
      </c>
      <c r="AX20" s="41" t="s">
        <v>14</v>
      </c>
      <c r="AY20" s="20" t="s">
        <v>66</v>
      </c>
      <c r="AZ20" s="20" t="s">
        <v>67</v>
      </c>
      <c r="BA20" s="41" t="s">
        <v>13</v>
      </c>
      <c r="BB20" s="42" t="s">
        <v>14</v>
      </c>
      <c r="BC20" s="21" t="s">
        <v>70</v>
      </c>
      <c r="BD20" s="20" t="s">
        <v>71</v>
      </c>
      <c r="BE20" s="41" t="s">
        <v>34</v>
      </c>
      <c r="BF20" s="41" t="s">
        <v>70</v>
      </c>
      <c r="BG20" s="20" t="s">
        <v>71</v>
      </c>
      <c r="BH20" s="42" t="s">
        <v>34</v>
      </c>
      <c r="BI20" s="112"/>
      <c r="BJ20" s="43" t="s">
        <v>197</v>
      </c>
      <c r="BK20" s="41" t="s">
        <v>198</v>
      </c>
      <c r="BL20" s="42" t="s">
        <v>78</v>
      </c>
      <c r="BM20" s="173"/>
      <c r="BN20" s="167"/>
      <c r="BO20" s="22" t="s">
        <v>18</v>
      </c>
      <c r="BP20" s="22" t="s">
        <v>19</v>
      </c>
      <c r="BQ20" s="22" t="s">
        <v>20</v>
      </c>
      <c r="BR20" s="22" t="s">
        <v>22</v>
      </c>
      <c r="BS20" s="23" t="s">
        <v>23</v>
      </c>
      <c r="BT20" s="167"/>
      <c r="BU20" s="171"/>
      <c r="BV20" s="171"/>
      <c r="BW20" s="22" t="s">
        <v>18</v>
      </c>
      <c r="BX20" s="22" t="s">
        <v>26</v>
      </c>
      <c r="BY20" s="24" t="s">
        <v>25</v>
      </c>
      <c r="BZ20" s="52" t="s">
        <v>82</v>
      </c>
      <c r="CA20" s="25" t="s">
        <v>83</v>
      </c>
      <c r="CB20" s="26" t="s">
        <v>84</v>
      </c>
      <c r="CC20" s="26" t="s">
        <v>85</v>
      </c>
      <c r="CD20" s="26" t="s">
        <v>86</v>
      </c>
      <c r="CE20" s="27" t="s">
        <v>87</v>
      </c>
    </row>
    <row r="21" spans="1:83" s="6" customFormat="1" ht="39" thickBot="1" x14ac:dyDescent="0.3">
      <c r="A21" s="12" t="s">
        <v>89</v>
      </c>
      <c r="B21" s="13" t="s">
        <v>90</v>
      </c>
      <c r="C21" s="13" t="s">
        <v>91</v>
      </c>
      <c r="D21" s="14" t="s">
        <v>92</v>
      </c>
      <c r="E21" s="13" t="s">
        <v>93</v>
      </c>
      <c r="F21" s="13" t="s">
        <v>94</v>
      </c>
      <c r="G21" s="13" t="s">
        <v>95</v>
      </c>
      <c r="H21" s="13" t="s">
        <v>96</v>
      </c>
      <c r="I21" s="13" t="s">
        <v>97</v>
      </c>
      <c r="J21" s="13" t="s">
        <v>98</v>
      </c>
      <c r="K21" s="13" t="s">
        <v>99</v>
      </c>
      <c r="L21" s="13" t="s">
        <v>100</v>
      </c>
      <c r="M21" s="13" t="s">
        <v>101</v>
      </c>
      <c r="N21" s="13" t="s">
        <v>102</v>
      </c>
      <c r="O21" s="13" t="s">
        <v>103</v>
      </c>
      <c r="P21" s="13" t="s">
        <v>104</v>
      </c>
      <c r="Q21" s="13" t="s">
        <v>105</v>
      </c>
      <c r="R21" s="13" t="s">
        <v>106</v>
      </c>
      <c r="S21" s="13" t="s">
        <v>107</v>
      </c>
      <c r="T21" s="13" t="s">
        <v>108</v>
      </c>
      <c r="U21" s="13" t="s">
        <v>109</v>
      </c>
      <c r="V21" s="13" t="s">
        <v>110</v>
      </c>
      <c r="W21" s="13" t="s">
        <v>111</v>
      </c>
      <c r="X21" s="33" t="s">
        <v>114</v>
      </c>
      <c r="Y21" s="13" t="s">
        <v>112</v>
      </c>
      <c r="Z21" s="13" t="s">
        <v>113</v>
      </c>
      <c r="AA21" s="13" t="s">
        <v>115</v>
      </c>
      <c r="AB21" s="13" t="s">
        <v>116</v>
      </c>
      <c r="AC21" s="13" t="s">
        <v>117</v>
      </c>
      <c r="AD21" s="13" t="s">
        <v>118</v>
      </c>
      <c r="AE21" s="13" t="s">
        <v>119</v>
      </c>
      <c r="AF21" s="13" t="s">
        <v>120</v>
      </c>
      <c r="AG21" s="13" t="s">
        <v>121</v>
      </c>
      <c r="AH21" s="13" t="s">
        <v>122</v>
      </c>
      <c r="AI21" s="33" t="s">
        <v>123</v>
      </c>
      <c r="AJ21" s="33" t="s">
        <v>124</v>
      </c>
      <c r="AK21" s="13" t="s">
        <v>125</v>
      </c>
      <c r="AL21" s="13" t="s">
        <v>126</v>
      </c>
      <c r="AM21" s="13" t="s">
        <v>127</v>
      </c>
      <c r="AN21" s="13" t="s">
        <v>128</v>
      </c>
      <c r="AO21" s="13" t="s">
        <v>129</v>
      </c>
      <c r="AP21" s="13" t="s">
        <v>130</v>
      </c>
      <c r="AQ21" s="13" t="s">
        <v>171</v>
      </c>
      <c r="AR21" s="13" t="s">
        <v>131</v>
      </c>
      <c r="AS21" s="13" t="s">
        <v>132</v>
      </c>
      <c r="AT21" s="13" t="s">
        <v>133</v>
      </c>
      <c r="AU21" s="13" t="s">
        <v>134</v>
      </c>
      <c r="AV21" s="13" t="s">
        <v>135</v>
      </c>
      <c r="AW21" s="33" t="s">
        <v>136</v>
      </c>
      <c r="AX21" s="33" t="s">
        <v>137</v>
      </c>
      <c r="AY21" s="13" t="s">
        <v>138</v>
      </c>
      <c r="AZ21" s="13" t="s">
        <v>139</v>
      </c>
      <c r="BA21" s="33" t="s">
        <v>140</v>
      </c>
      <c r="BB21" s="33" t="s">
        <v>167</v>
      </c>
      <c r="BC21" s="13" t="s">
        <v>141</v>
      </c>
      <c r="BD21" s="13" t="s">
        <v>142</v>
      </c>
      <c r="BE21" s="33" t="s">
        <v>143</v>
      </c>
      <c r="BF21" s="33" t="s">
        <v>144</v>
      </c>
      <c r="BG21" s="13" t="s">
        <v>145</v>
      </c>
      <c r="BH21" s="33" t="s">
        <v>146</v>
      </c>
      <c r="BI21" s="44" t="s">
        <v>168</v>
      </c>
      <c r="BJ21" s="33" t="s">
        <v>147</v>
      </c>
      <c r="BK21" s="33" t="s">
        <v>148</v>
      </c>
      <c r="BL21" s="45" t="s">
        <v>170</v>
      </c>
      <c r="BM21" s="28" t="s">
        <v>149</v>
      </c>
      <c r="BN21" s="28" t="s">
        <v>150</v>
      </c>
      <c r="BO21" s="28" t="s">
        <v>151</v>
      </c>
      <c r="BP21" s="28" t="s">
        <v>152</v>
      </c>
      <c r="BQ21" s="28" t="s">
        <v>153</v>
      </c>
      <c r="BR21" s="28" t="s">
        <v>154</v>
      </c>
      <c r="BS21" s="28" t="s">
        <v>155</v>
      </c>
      <c r="BT21" s="28" t="s">
        <v>156</v>
      </c>
      <c r="BU21" s="49" t="s">
        <v>157</v>
      </c>
      <c r="BV21" s="49" t="s">
        <v>158</v>
      </c>
      <c r="BW21" s="28" t="s">
        <v>159</v>
      </c>
      <c r="BX21" s="28" t="s">
        <v>160</v>
      </c>
      <c r="BY21" s="28" t="s">
        <v>161</v>
      </c>
      <c r="BZ21" s="28" t="s">
        <v>162</v>
      </c>
      <c r="CA21" s="28" t="s">
        <v>163</v>
      </c>
      <c r="CB21" s="28" t="s">
        <v>164</v>
      </c>
      <c r="CC21" s="28" t="s">
        <v>165</v>
      </c>
      <c r="CD21" s="28" t="s">
        <v>166</v>
      </c>
      <c r="CE21" s="29" t="s">
        <v>169</v>
      </c>
    </row>
    <row r="22" spans="1:83" ht="51" x14ac:dyDescent="0.25">
      <c r="A22" s="180">
        <v>1</v>
      </c>
      <c r="B22" s="58" t="s">
        <v>330</v>
      </c>
      <c r="C22" s="58" t="s">
        <v>331</v>
      </c>
      <c r="D22" s="59" t="s">
        <v>182</v>
      </c>
      <c r="E22" s="58" t="s">
        <v>183</v>
      </c>
      <c r="F22" s="60" t="s">
        <v>332</v>
      </c>
      <c r="G22" s="58" t="s">
        <v>333</v>
      </c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75"/>
      <c r="Y22" s="59" t="s">
        <v>187</v>
      </c>
      <c r="Z22" s="62" t="s">
        <v>185</v>
      </c>
      <c r="AA22" s="58" t="s">
        <v>186</v>
      </c>
      <c r="AB22" s="182">
        <v>45474</v>
      </c>
      <c r="AC22" s="183">
        <v>13810</v>
      </c>
      <c r="AD22" s="182">
        <v>45473</v>
      </c>
      <c r="AE22" s="182">
        <v>45837</v>
      </c>
      <c r="AF22" s="58">
        <v>1</v>
      </c>
      <c r="AG22" s="58" t="s">
        <v>194</v>
      </c>
      <c r="AH22" s="181"/>
      <c r="AI22" s="75"/>
      <c r="AJ22" s="75"/>
      <c r="AK22" s="75">
        <v>69600</v>
      </c>
      <c r="AL22" s="58" t="s">
        <v>195</v>
      </c>
      <c r="AM22" s="58" t="s">
        <v>205</v>
      </c>
      <c r="AN22" s="182">
        <v>45474</v>
      </c>
      <c r="AO22" s="183">
        <v>13810</v>
      </c>
      <c r="AP22" s="181"/>
      <c r="AQ22" s="182">
        <v>45473</v>
      </c>
      <c r="AR22" s="182">
        <v>45837</v>
      </c>
      <c r="AS22" s="181"/>
      <c r="AT22" s="181"/>
      <c r="AU22" s="184">
        <v>0</v>
      </c>
      <c r="AV22" s="184">
        <v>0</v>
      </c>
      <c r="AW22" s="75"/>
      <c r="AX22" s="75"/>
      <c r="AY22" s="184">
        <v>0</v>
      </c>
      <c r="AZ22" s="181"/>
      <c r="BA22" s="75"/>
      <c r="BB22" s="75"/>
      <c r="BC22" s="181"/>
      <c r="BD22" s="181"/>
      <c r="BE22" s="75"/>
      <c r="BF22" s="75"/>
      <c r="BG22" s="181"/>
      <c r="BH22" s="75"/>
      <c r="BI22" s="185">
        <f>AK22+BH22</f>
        <v>69600</v>
      </c>
      <c r="BJ22" s="75">
        <v>5000</v>
      </c>
      <c r="BK22" s="75">
        <v>5000</v>
      </c>
      <c r="BL22" s="186">
        <f>BJ22+BK22</f>
        <v>10000</v>
      </c>
      <c r="BM22" s="180"/>
      <c r="BN22" s="180"/>
      <c r="BO22" s="180"/>
      <c r="BP22" s="180"/>
      <c r="BQ22" s="180"/>
      <c r="BR22" s="180"/>
      <c r="BS22" s="180"/>
      <c r="BT22" s="180"/>
      <c r="BU22" s="187"/>
      <c r="BV22" s="187"/>
      <c r="BW22" s="180"/>
      <c r="BX22" s="180"/>
      <c r="BY22" s="180"/>
      <c r="BZ22" s="188"/>
      <c r="CA22" s="188"/>
      <c r="CB22" s="188"/>
      <c r="CC22" s="188"/>
      <c r="CD22" s="188"/>
      <c r="CE22" s="188"/>
    </row>
    <row r="23" spans="1:83" ht="38.25" x14ac:dyDescent="0.25">
      <c r="A23" s="189">
        <v>2</v>
      </c>
      <c r="B23" s="58" t="s">
        <v>258</v>
      </c>
      <c r="C23" s="58" t="s">
        <v>188</v>
      </c>
      <c r="D23" s="59" t="s">
        <v>189</v>
      </c>
      <c r="E23" s="58" t="s">
        <v>183</v>
      </c>
      <c r="F23" s="60" t="s">
        <v>190</v>
      </c>
      <c r="G23" s="58" t="s">
        <v>259</v>
      </c>
      <c r="H23" s="61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65"/>
      <c r="Y23" s="59" t="s">
        <v>260</v>
      </c>
      <c r="Z23" s="62" t="s">
        <v>192</v>
      </c>
      <c r="AA23" s="58" t="s">
        <v>193</v>
      </c>
      <c r="AB23" s="64">
        <v>45516</v>
      </c>
      <c r="AC23" s="61">
        <v>13861</v>
      </c>
      <c r="AD23" s="64">
        <v>45516</v>
      </c>
      <c r="AE23" s="64">
        <v>45657</v>
      </c>
      <c r="AF23" s="58">
        <v>1</v>
      </c>
      <c r="AG23" s="58" t="s">
        <v>194</v>
      </c>
      <c r="AH23" s="58"/>
      <c r="AI23" s="65"/>
      <c r="AJ23" s="65"/>
      <c r="AK23" s="63">
        <v>35500</v>
      </c>
      <c r="AL23" s="58" t="s">
        <v>195</v>
      </c>
      <c r="AM23" s="58" t="s">
        <v>205</v>
      </c>
      <c r="AN23" s="64">
        <v>45516</v>
      </c>
      <c r="AO23" s="61">
        <v>13861</v>
      </c>
      <c r="AP23" s="58"/>
      <c r="AQ23" s="64">
        <v>45516</v>
      </c>
      <c r="AR23" s="64">
        <v>45657</v>
      </c>
      <c r="AS23" s="58"/>
      <c r="AT23" s="58"/>
      <c r="AU23" s="184">
        <v>0</v>
      </c>
      <c r="AV23" s="184">
        <v>0</v>
      </c>
      <c r="AW23" s="65"/>
      <c r="AX23" s="65"/>
      <c r="AY23" s="184">
        <v>0</v>
      </c>
      <c r="AZ23" s="58"/>
      <c r="BA23" s="65"/>
      <c r="BB23" s="65"/>
      <c r="BC23" s="58"/>
      <c r="BD23" s="58"/>
      <c r="BE23" s="65"/>
      <c r="BF23" s="65"/>
      <c r="BG23" s="58"/>
      <c r="BH23" s="65"/>
      <c r="BI23" s="190">
        <f t="shared" ref="BI23:BI31" si="0">AK23+BH23</f>
        <v>35500</v>
      </c>
      <c r="BJ23" s="65">
        <v>4437.5</v>
      </c>
      <c r="BK23" s="65">
        <v>4437.5</v>
      </c>
      <c r="BL23" s="191">
        <f t="shared" ref="BL23:BL39" si="1">BJ23+BK23</f>
        <v>8875</v>
      </c>
      <c r="BM23" s="189"/>
      <c r="BN23" s="189"/>
      <c r="BO23" s="189"/>
      <c r="BP23" s="189"/>
      <c r="BQ23" s="189"/>
      <c r="BR23" s="189"/>
      <c r="BS23" s="189"/>
      <c r="BT23" s="189"/>
      <c r="BU23" s="192"/>
      <c r="BV23" s="192"/>
      <c r="BW23" s="189"/>
      <c r="BX23" s="189"/>
      <c r="BY23" s="189"/>
      <c r="BZ23" s="193"/>
      <c r="CA23" s="193"/>
      <c r="CB23" s="193"/>
      <c r="CC23" s="193"/>
      <c r="CD23" s="193"/>
      <c r="CE23" s="193"/>
    </row>
    <row r="24" spans="1:83" ht="38.25" x14ac:dyDescent="0.25">
      <c r="A24" s="189">
        <v>3</v>
      </c>
      <c r="B24" s="58" t="s">
        <v>199</v>
      </c>
      <c r="C24" s="58" t="s">
        <v>200</v>
      </c>
      <c r="D24" s="59" t="s">
        <v>182</v>
      </c>
      <c r="E24" s="58" t="s">
        <v>183</v>
      </c>
      <c r="F24" s="60" t="s">
        <v>201</v>
      </c>
      <c r="G24" s="61">
        <v>12944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65"/>
      <c r="Y24" s="59" t="s">
        <v>202</v>
      </c>
      <c r="Z24" s="62" t="s">
        <v>203</v>
      </c>
      <c r="AA24" s="58" t="s">
        <v>204</v>
      </c>
      <c r="AB24" s="64">
        <v>44180</v>
      </c>
      <c r="AC24" s="61">
        <v>12944</v>
      </c>
      <c r="AD24" s="64">
        <v>45275</v>
      </c>
      <c r="AE24" s="64">
        <v>45641</v>
      </c>
      <c r="AF24" s="58">
        <v>1</v>
      </c>
      <c r="AG24" s="58" t="s">
        <v>194</v>
      </c>
      <c r="AH24" s="58"/>
      <c r="AI24" s="65"/>
      <c r="AJ24" s="65"/>
      <c r="AK24" s="63">
        <v>1820575.61</v>
      </c>
      <c r="AL24" s="58" t="s">
        <v>195</v>
      </c>
      <c r="AM24" s="58" t="s">
        <v>205</v>
      </c>
      <c r="AN24" s="64">
        <v>44180</v>
      </c>
      <c r="AO24" s="58" t="s">
        <v>206</v>
      </c>
      <c r="AP24" s="58" t="s">
        <v>207</v>
      </c>
      <c r="AQ24" s="64">
        <v>45275</v>
      </c>
      <c r="AR24" s="64">
        <v>45641</v>
      </c>
      <c r="AS24" s="58"/>
      <c r="AT24" s="58"/>
      <c r="AU24" s="184">
        <v>0</v>
      </c>
      <c r="AV24" s="184">
        <v>0</v>
      </c>
      <c r="AW24" s="65"/>
      <c r="AX24" s="65"/>
      <c r="AY24" s="184">
        <v>0</v>
      </c>
      <c r="AZ24" s="58"/>
      <c r="BA24" s="65"/>
      <c r="BB24" s="65"/>
      <c r="BC24" s="58"/>
      <c r="BD24" s="58"/>
      <c r="BE24" s="65"/>
      <c r="BF24" s="65"/>
      <c r="BG24" s="58"/>
      <c r="BH24" s="65"/>
      <c r="BI24" s="194">
        <f t="shared" si="0"/>
        <v>1820575.61</v>
      </c>
      <c r="BJ24" s="65">
        <v>143613.12</v>
      </c>
      <c r="BK24" s="65">
        <v>170381.21</v>
      </c>
      <c r="BL24" s="195">
        <f t="shared" si="1"/>
        <v>313994.32999999996</v>
      </c>
      <c r="BM24" s="189"/>
      <c r="BN24" s="189"/>
      <c r="BO24" s="189"/>
      <c r="BP24" s="189"/>
      <c r="BQ24" s="189"/>
      <c r="BR24" s="189"/>
      <c r="BS24" s="189"/>
      <c r="BT24" s="189"/>
      <c r="BU24" s="192"/>
      <c r="BV24" s="192"/>
      <c r="BW24" s="189"/>
      <c r="BX24" s="189"/>
      <c r="BY24" s="189"/>
      <c r="BZ24" s="193"/>
      <c r="CA24" s="193"/>
      <c r="CB24" s="193"/>
      <c r="CC24" s="193"/>
      <c r="CD24" s="193"/>
      <c r="CE24" s="193"/>
    </row>
    <row r="25" spans="1:83" ht="51" x14ac:dyDescent="0.25">
      <c r="A25" s="189">
        <v>4</v>
      </c>
      <c r="B25" s="58" t="s">
        <v>208</v>
      </c>
      <c r="C25" s="58" t="s">
        <v>209</v>
      </c>
      <c r="D25" s="59" t="s">
        <v>189</v>
      </c>
      <c r="E25" s="58" t="s">
        <v>183</v>
      </c>
      <c r="F25" s="60" t="s">
        <v>210</v>
      </c>
      <c r="G25" s="58" t="s">
        <v>211</v>
      </c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65"/>
      <c r="Y25" s="59" t="s">
        <v>212</v>
      </c>
      <c r="Z25" s="62" t="s">
        <v>213</v>
      </c>
      <c r="AA25" s="58" t="s">
        <v>214</v>
      </c>
      <c r="AB25" s="64">
        <v>44915</v>
      </c>
      <c r="AC25" s="61">
        <v>13438</v>
      </c>
      <c r="AD25" s="64">
        <v>45290</v>
      </c>
      <c r="AE25" s="64">
        <v>45656</v>
      </c>
      <c r="AF25" s="58">
        <v>1</v>
      </c>
      <c r="AG25" s="58" t="s">
        <v>194</v>
      </c>
      <c r="AH25" s="58"/>
      <c r="AI25" s="65"/>
      <c r="AJ25" s="65"/>
      <c r="AK25" s="63">
        <v>203340</v>
      </c>
      <c r="AL25" s="58" t="s">
        <v>195</v>
      </c>
      <c r="AM25" s="58" t="s">
        <v>196</v>
      </c>
      <c r="AN25" s="64">
        <v>44915</v>
      </c>
      <c r="AO25" s="61">
        <v>13438</v>
      </c>
      <c r="AP25" s="58"/>
      <c r="AQ25" s="64">
        <v>45290</v>
      </c>
      <c r="AR25" s="64">
        <v>45656</v>
      </c>
      <c r="AS25" s="58"/>
      <c r="AT25" s="58"/>
      <c r="AU25" s="184">
        <v>0</v>
      </c>
      <c r="AV25" s="184">
        <v>0</v>
      </c>
      <c r="AW25" s="65"/>
      <c r="AX25" s="65"/>
      <c r="AY25" s="184">
        <v>0</v>
      </c>
      <c r="AZ25" s="58"/>
      <c r="BA25" s="65"/>
      <c r="BB25" s="65"/>
      <c r="BC25" s="58"/>
      <c r="BD25" s="58"/>
      <c r="BE25" s="65"/>
      <c r="BF25" s="65"/>
      <c r="BG25" s="58"/>
      <c r="BH25" s="65"/>
      <c r="BI25" s="190">
        <f t="shared" si="0"/>
        <v>203340</v>
      </c>
      <c r="BJ25" s="65">
        <v>15090</v>
      </c>
      <c r="BK25" s="65">
        <v>16945</v>
      </c>
      <c r="BL25" s="191">
        <f t="shared" si="1"/>
        <v>32035</v>
      </c>
      <c r="BM25" s="189"/>
      <c r="BN25" s="189"/>
      <c r="BO25" s="189"/>
      <c r="BP25" s="189"/>
      <c r="BQ25" s="189"/>
      <c r="BR25" s="189"/>
      <c r="BS25" s="189"/>
      <c r="BT25" s="189"/>
      <c r="BU25" s="192"/>
      <c r="BV25" s="192"/>
      <c r="BW25" s="189"/>
      <c r="BX25" s="189"/>
      <c r="BY25" s="189"/>
      <c r="BZ25" s="193"/>
      <c r="CA25" s="193"/>
      <c r="CB25" s="193"/>
      <c r="CC25" s="193"/>
      <c r="CD25" s="193"/>
      <c r="CE25" s="193"/>
    </row>
    <row r="26" spans="1:83" ht="38.25" x14ac:dyDescent="0.25">
      <c r="A26" s="189">
        <v>5</v>
      </c>
      <c r="B26" s="58" t="s">
        <v>258</v>
      </c>
      <c r="C26" s="58" t="s">
        <v>188</v>
      </c>
      <c r="D26" s="59" t="s">
        <v>189</v>
      </c>
      <c r="E26" s="58" t="s">
        <v>183</v>
      </c>
      <c r="F26" s="60" t="s">
        <v>190</v>
      </c>
      <c r="G26" s="58" t="s">
        <v>259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65"/>
      <c r="Y26" s="59" t="s">
        <v>257</v>
      </c>
      <c r="Z26" s="62" t="s">
        <v>215</v>
      </c>
      <c r="AA26" s="58" t="s">
        <v>216</v>
      </c>
      <c r="AB26" s="64">
        <v>45516</v>
      </c>
      <c r="AC26" s="61">
        <v>13861</v>
      </c>
      <c r="AD26" s="64">
        <v>45516</v>
      </c>
      <c r="AE26" s="64">
        <v>45657</v>
      </c>
      <c r="AF26" s="58">
        <v>1</v>
      </c>
      <c r="AG26" s="58" t="s">
        <v>217</v>
      </c>
      <c r="AH26" s="58"/>
      <c r="AI26" s="65"/>
      <c r="AJ26" s="65"/>
      <c r="AK26" s="65">
        <v>2053600</v>
      </c>
      <c r="AL26" s="58" t="s">
        <v>195</v>
      </c>
      <c r="AM26" s="58" t="s">
        <v>205</v>
      </c>
      <c r="AN26" s="64">
        <v>45516</v>
      </c>
      <c r="AO26" s="61">
        <v>13861</v>
      </c>
      <c r="AP26" s="58"/>
      <c r="AQ26" s="64">
        <v>45516</v>
      </c>
      <c r="AR26" s="64">
        <v>45423</v>
      </c>
      <c r="AS26" s="58"/>
      <c r="AT26" s="58"/>
      <c r="AU26" s="184">
        <v>0</v>
      </c>
      <c r="AV26" s="184">
        <v>0</v>
      </c>
      <c r="AW26" s="65"/>
      <c r="AX26" s="65"/>
      <c r="AY26" s="184">
        <v>0</v>
      </c>
      <c r="AZ26" s="58"/>
      <c r="BA26" s="65"/>
      <c r="BB26" s="65"/>
      <c r="BC26" s="58"/>
      <c r="BD26" s="58"/>
      <c r="BE26" s="65"/>
      <c r="BF26" s="65"/>
      <c r="BG26" s="58"/>
      <c r="BH26" s="65"/>
      <c r="BI26" s="190">
        <f t="shared" si="0"/>
        <v>2053600</v>
      </c>
      <c r="BJ26" s="65">
        <v>167509.94</v>
      </c>
      <c r="BK26" s="65">
        <v>231700</v>
      </c>
      <c r="BL26" s="191">
        <f t="shared" si="1"/>
        <v>399209.94</v>
      </c>
      <c r="BM26" s="189"/>
      <c r="BN26" s="189"/>
      <c r="BO26" s="189"/>
      <c r="BP26" s="189"/>
      <c r="BQ26" s="189"/>
      <c r="BR26" s="189"/>
      <c r="BS26" s="189"/>
      <c r="BT26" s="189"/>
      <c r="BU26" s="192"/>
      <c r="BV26" s="192"/>
      <c r="BW26" s="189"/>
      <c r="BX26" s="189"/>
      <c r="BY26" s="189"/>
      <c r="BZ26" s="193"/>
      <c r="CA26" s="193"/>
      <c r="CB26" s="193"/>
      <c r="CC26" s="193"/>
      <c r="CD26" s="193"/>
      <c r="CE26" s="193"/>
    </row>
    <row r="27" spans="1:83" ht="38.25" x14ac:dyDescent="0.25">
      <c r="A27" s="189">
        <v>6</v>
      </c>
      <c r="B27" s="58" t="s">
        <v>218</v>
      </c>
      <c r="C27" s="58" t="s">
        <v>219</v>
      </c>
      <c r="D27" s="59" t="s">
        <v>182</v>
      </c>
      <c r="E27" s="58" t="s">
        <v>183</v>
      </c>
      <c r="F27" s="60" t="s">
        <v>220</v>
      </c>
      <c r="G27" s="58" t="s">
        <v>221</v>
      </c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65"/>
      <c r="Y27" s="59" t="s">
        <v>222</v>
      </c>
      <c r="Z27" s="62" t="s">
        <v>223</v>
      </c>
      <c r="AA27" s="58" t="s">
        <v>224</v>
      </c>
      <c r="AB27" s="64">
        <v>44589</v>
      </c>
      <c r="AC27" s="61">
        <v>13219</v>
      </c>
      <c r="AD27" s="64">
        <v>45288</v>
      </c>
      <c r="AE27" s="64">
        <v>45654</v>
      </c>
      <c r="AF27" s="58">
        <v>1</v>
      </c>
      <c r="AG27" s="58" t="s">
        <v>194</v>
      </c>
      <c r="AH27" s="58"/>
      <c r="AI27" s="65"/>
      <c r="AJ27" s="65"/>
      <c r="AK27" s="63">
        <v>147200</v>
      </c>
      <c r="AL27" s="58" t="s">
        <v>195</v>
      </c>
      <c r="AM27" s="58" t="s">
        <v>196</v>
      </c>
      <c r="AN27" s="64">
        <v>44589</v>
      </c>
      <c r="AO27" s="61">
        <v>13219</v>
      </c>
      <c r="AP27" s="58"/>
      <c r="AQ27" s="64">
        <v>45288</v>
      </c>
      <c r="AR27" s="64">
        <v>45654</v>
      </c>
      <c r="AS27" s="58"/>
      <c r="AT27" s="58"/>
      <c r="AU27" s="184">
        <v>0</v>
      </c>
      <c r="AV27" s="184">
        <v>0</v>
      </c>
      <c r="AW27" s="65"/>
      <c r="AX27" s="65"/>
      <c r="AY27" s="184">
        <v>0</v>
      </c>
      <c r="AZ27" s="58"/>
      <c r="BA27" s="65"/>
      <c r="BB27" s="65"/>
      <c r="BC27" s="58"/>
      <c r="BD27" s="58"/>
      <c r="BE27" s="65"/>
      <c r="BF27" s="65"/>
      <c r="BG27" s="58"/>
      <c r="BH27" s="65"/>
      <c r="BI27" s="190">
        <f t="shared" si="0"/>
        <v>147200</v>
      </c>
      <c r="BJ27" s="65">
        <v>5225.6000000000004</v>
      </c>
      <c r="BK27" s="65">
        <v>6513.6</v>
      </c>
      <c r="BL27" s="191">
        <f t="shared" si="1"/>
        <v>11739.2</v>
      </c>
      <c r="BM27" s="189"/>
      <c r="BN27" s="189"/>
      <c r="BO27" s="189"/>
      <c r="BP27" s="189"/>
      <c r="BQ27" s="189"/>
      <c r="BR27" s="189"/>
      <c r="BS27" s="189"/>
      <c r="BT27" s="189"/>
      <c r="BU27" s="192"/>
      <c r="BV27" s="192"/>
      <c r="BW27" s="189"/>
      <c r="BX27" s="189"/>
      <c r="BY27" s="189"/>
      <c r="BZ27" s="193"/>
      <c r="CA27" s="193"/>
      <c r="CB27" s="193"/>
      <c r="CC27" s="193"/>
      <c r="CD27" s="193"/>
      <c r="CE27" s="193"/>
    </row>
    <row r="28" spans="1:83" ht="63.75" x14ac:dyDescent="0.25">
      <c r="A28" s="189">
        <v>7</v>
      </c>
      <c r="B28" s="58" t="s">
        <v>225</v>
      </c>
      <c r="C28" s="58" t="s">
        <v>226</v>
      </c>
      <c r="D28" s="59" t="s">
        <v>189</v>
      </c>
      <c r="E28" s="58" t="s">
        <v>183</v>
      </c>
      <c r="F28" s="60" t="s">
        <v>227</v>
      </c>
      <c r="G28" s="58" t="s">
        <v>228</v>
      </c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65"/>
      <c r="Y28" s="59" t="s">
        <v>229</v>
      </c>
      <c r="Z28" s="62" t="s">
        <v>230</v>
      </c>
      <c r="AA28" s="58" t="s">
        <v>231</v>
      </c>
      <c r="AB28" s="64">
        <v>44627</v>
      </c>
      <c r="AC28" s="61">
        <v>13240</v>
      </c>
      <c r="AD28" s="64">
        <v>44627</v>
      </c>
      <c r="AE28" s="64">
        <v>44992</v>
      </c>
      <c r="AF28" s="58">
        <v>1</v>
      </c>
      <c r="AG28" s="58" t="s">
        <v>232</v>
      </c>
      <c r="AH28" s="58"/>
      <c r="AI28" s="65"/>
      <c r="AJ28" s="65"/>
      <c r="AK28" s="63">
        <v>738720</v>
      </c>
      <c r="AL28" s="58" t="s">
        <v>195</v>
      </c>
      <c r="AM28" s="58" t="s">
        <v>196</v>
      </c>
      <c r="AN28" s="64">
        <v>44627</v>
      </c>
      <c r="AO28" s="61">
        <v>13240</v>
      </c>
      <c r="AP28" s="58"/>
      <c r="AQ28" s="64">
        <v>45358</v>
      </c>
      <c r="AR28" s="64">
        <v>45723</v>
      </c>
      <c r="AS28" s="58"/>
      <c r="AT28" s="58"/>
      <c r="AU28" s="184">
        <v>0</v>
      </c>
      <c r="AV28" s="184">
        <v>0</v>
      </c>
      <c r="AW28" s="65"/>
      <c r="AX28" s="65"/>
      <c r="AY28" s="184">
        <v>0</v>
      </c>
      <c r="AZ28" s="58"/>
      <c r="BA28" s="65"/>
      <c r="BB28" s="65"/>
      <c r="BC28" s="58"/>
      <c r="BD28" s="58"/>
      <c r="BE28" s="65"/>
      <c r="BF28" s="65"/>
      <c r="BG28" s="58"/>
      <c r="BH28" s="65"/>
      <c r="BI28" s="190">
        <f t="shared" si="0"/>
        <v>738720</v>
      </c>
      <c r="BJ28" s="65">
        <v>68594.8</v>
      </c>
      <c r="BK28" s="65">
        <v>74201.84</v>
      </c>
      <c r="BL28" s="191">
        <f t="shared" si="1"/>
        <v>142796.64000000001</v>
      </c>
      <c r="BM28" s="189"/>
      <c r="BN28" s="189"/>
      <c r="BO28" s="189"/>
      <c r="BP28" s="189"/>
      <c r="BQ28" s="189"/>
      <c r="BR28" s="189"/>
      <c r="BS28" s="189"/>
      <c r="BT28" s="189"/>
      <c r="BU28" s="192"/>
      <c r="BV28" s="192"/>
      <c r="BW28" s="189"/>
      <c r="BX28" s="189"/>
      <c r="BY28" s="189"/>
      <c r="BZ28" s="193"/>
      <c r="CA28" s="193"/>
      <c r="CB28" s="193"/>
      <c r="CC28" s="193"/>
      <c r="CD28" s="193"/>
      <c r="CE28" s="193"/>
    </row>
    <row r="29" spans="1:83" ht="51" x14ac:dyDescent="0.25">
      <c r="A29" s="189">
        <v>8</v>
      </c>
      <c r="B29" s="58" t="s">
        <v>233</v>
      </c>
      <c r="C29" s="58" t="s">
        <v>184</v>
      </c>
      <c r="D29" s="59" t="s">
        <v>234</v>
      </c>
      <c r="E29" s="59" t="s">
        <v>234</v>
      </c>
      <c r="F29" s="60" t="s">
        <v>235</v>
      </c>
      <c r="G29" s="58" t="s">
        <v>236</v>
      </c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65"/>
      <c r="Y29" s="59" t="s">
        <v>237</v>
      </c>
      <c r="Z29" s="62" t="s">
        <v>238</v>
      </c>
      <c r="AA29" s="58" t="s">
        <v>239</v>
      </c>
      <c r="AB29" s="64">
        <v>44711</v>
      </c>
      <c r="AC29" s="61">
        <v>13299</v>
      </c>
      <c r="AD29" s="64">
        <v>45080</v>
      </c>
      <c r="AE29" s="64">
        <v>45446</v>
      </c>
      <c r="AF29" s="58">
        <v>1</v>
      </c>
      <c r="AG29" s="58" t="s">
        <v>232</v>
      </c>
      <c r="AH29" s="58"/>
      <c r="AI29" s="65"/>
      <c r="AJ29" s="65"/>
      <c r="AK29" s="63">
        <v>96000</v>
      </c>
      <c r="AL29" s="58" t="s">
        <v>195</v>
      </c>
      <c r="AM29" s="58" t="s">
        <v>196</v>
      </c>
      <c r="AN29" s="64">
        <v>44711</v>
      </c>
      <c r="AO29" s="61">
        <v>13299</v>
      </c>
      <c r="AP29" s="58"/>
      <c r="AQ29" s="64">
        <v>45080</v>
      </c>
      <c r="AR29" s="64">
        <v>45446</v>
      </c>
      <c r="AS29" s="58"/>
      <c r="AT29" s="58"/>
      <c r="AU29" s="184">
        <v>0</v>
      </c>
      <c r="AV29" s="184">
        <v>0</v>
      </c>
      <c r="AW29" s="65"/>
      <c r="AX29" s="65"/>
      <c r="AY29" s="184">
        <v>0</v>
      </c>
      <c r="AZ29" s="58"/>
      <c r="BA29" s="65"/>
      <c r="BB29" s="65"/>
      <c r="BC29" s="58"/>
      <c r="BD29" s="58"/>
      <c r="BE29" s="65"/>
      <c r="BF29" s="65"/>
      <c r="BG29" s="58"/>
      <c r="BH29" s="65"/>
      <c r="BI29" s="190">
        <f t="shared" si="0"/>
        <v>96000</v>
      </c>
      <c r="BJ29" s="65">
        <v>8000</v>
      </c>
      <c r="BK29" s="65">
        <v>8000</v>
      </c>
      <c r="BL29" s="191">
        <f t="shared" si="1"/>
        <v>16000</v>
      </c>
      <c r="BM29" s="189"/>
      <c r="BN29" s="189"/>
      <c r="BO29" s="189"/>
      <c r="BP29" s="189"/>
      <c r="BQ29" s="189"/>
      <c r="BR29" s="189"/>
      <c r="BS29" s="189"/>
      <c r="BT29" s="189"/>
      <c r="BU29" s="192"/>
      <c r="BV29" s="192"/>
      <c r="BW29" s="189"/>
      <c r="BX29" s="189"/>
      <c r="BY29" s="189"/>
      <c r="BZ29" s="193"/>
      <c r="CA29" s="193"/>
      <c r="CB29" s="193"/>
      <c r="CC29" s="193"/>
      <c r="CD29" s="193"/>
      <c r="CE29" s="193"/>
    </row>
    <row r="30" spans="1:83" ht="51" x14ac:dyDescent="0.25">
      <c r="A30" s="189">
        <v>9</v>
      </c>
      <c r="B30" s="58" t="s">
        <v>258</v>
      </c>
      <c r="C30" s="58" t="s">
        <v>188</v>
      </c>
      <c r="D30" s="59" t="s">
        <v>182</v>
      </c>
      <c r="E30" s="58" t="s">
        <v>183</v>
      </c>
      <c r="F30" s="60" t="s">
        <v>240</v>
      </c>
      <c r="G30" s="58" t="s">
        <v>259</v>
      </c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65"/>
      <c r="Y30" s="59" t="s">
        <v>261</v>
      </c>
      <c r="Z30" s="62" t="s">
        <v>241</v>
      </c>
      <c r="AA30" s="58" t="s">
        <v>242</v>
      </c>
      <c r="AB30" s="64">
        <v>45516</v>
      </c>
      <c r="AC30" s="61">
        <v>13861</v>
      </c>
      <c r="AD30" s="64">
        <v>45516</v>
      </c>
      <c r="AE30" s="64">
        <v>45657</v>
      </c>
      <c r="AF30" s="58">
        <v>1</v>
      </c>
      <c r="AG30" s="58" t="s">
        <v>194</v>
      </c>
      <c r="AH30" s="58"/>
      <c r="AI30" s="65"/>
      <c r="AJ30" s="65"/>
      <c r="AK30" s="63">
        <v>236700</v>
      </c>
      <c r="AL30" s="58" t="s">
        <v>195</v>
      </c>
      <c r="AM30" s="58" t="s">
        <v>205</v>
      </c>
      <c r="AN30" s="64">
        <v>45516</v>
      </c>
      <c r="AO30" s="61">
        <v>13861</v>
      </c>
      <c r="AP30" s="58"/>
      <c r="AQ30" s="64">
        <v>45516</v>
      </c>
      <c r="AR30" s="64">
        <v>45657</v>
      </c>
      <c r="AS30" s="58"/>
      <c r="AT30" s="58"/>
      <c r="AU30" s="184">
        <v>0</v>
      </c>
      <c r="AV30" s="184">
        <v>0</v>
      </c>
      <c r="AW30" s="65"/>
      <c r="AX30" s="65"/>
      <c r="AY30" s="184">
        <v>0</v>
      </c>
      <c r="AZ30" s="58"/>
      <c r="BA30" s="65"/>
      <c r="BB30" s="65"/>
      <c r="BC30" s="58"/>
      <c r="BD30" s="58"/>
      <c r="BE30" s="65"/>
      <c r="BF30" s="65"/>
      <c r="BG30" s="58"/>
      <c r="BH30" s="65"/>
      <c r="BI30" s="190">
        <f t="shared" si="0"/>
        <v>236700</v>
      </c>
      <c r="BJ30" s="65">
        <v>40573.730000000003</v>
      </c>
      <c r="BK30" s="65">
        <f>29759.96+19725</f>
        <v>49484.959999999999</v>
      </c>
      <c r="BL30" s="191">
        <f t="shared" si="1"/>
        <v>90058.69</v>
      </c>
      <c r="BM30" s="189"/>
      <c r="BN30" s="189"/>
      <c r="BO30" s="189"/>
      <c r="BP30" s="189"/>
      <c r="BQ30" s="189"/>
      <c r="BR30" s="189"/>
      <c r="BS30" s="189"/>
      <c r="BT30" s="189"/>
      <c r="BU30" s="192"/>
      <c r="BV30" s="192"/>
      <c r="BW30" s="189"/>
      <c r="BX30" s="189"/>
      <c r="BY30" s="189"/>
      <c r="BZ30" s="193"/>
      <c r="CA30" s="193"/>
      <c r="CB30" s="193"/>
      <c r="CC30" s="193"/>
      <c r="CD30" s="193"/>
      <c r="CE30" s="193"/>
    </row>
    <row r="31" spans="1:83" ht="51" x14ac:dyDescent="0.25">
      <c r="A31" s="189">
        <v>10</v>
      </c>
      <c r="B31" s="58" t="s">
        <v>243</v>
      </c>
      <c r="C31" s="58" t="s">
        <v>244</v>
      </c>
      <c r="D31" s="59" t="s">
        <v>189</v>
      </c>
      <c r="E31" s="58" t="s">
        <v>183</v>
      </c>
      <c r="F31" s="60" t="s">
        <v>245</v>
      </c>
      <c r="G31" s="58" t="s">
        <v>246</v>
      </c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65"/>
      <c r="Y31" s="59" t="s">
        <v>247</v>
      </c>
      <c r="Z31" s="62" t="s">
        <v>215</v>
      </c>
      <c r="AA31" s="58" t="s">
        <v>216</v>
      </c>
      <c r="AB31" s="64">
        <v>44754</v>
      </c>
      <c r="AC31" s="61">
        <v>13327</v>
      </c>
      <c r="AD31" s="64">
        <v>45119</v>
      </c>
      <c r="AE31" s="64">
        <v>45485</v>
      </c>
      <c r="AF31" s="58">
        <v>1</v>
      </c>
      <c r="AG31" s="58" t="s">
        <v>232</v>
      </c>
      <c r="AH31" s="58"/>
      <c r="AI31" s="65"/>
      <c r="AJ31" s="65"/>
      <c r="AK31" s="63">
        <v>316200</v>
      </c>
      <c r="AL31" s="58" t="s">
        <v>195</v>
      </c>
      <c r="AM31" s="58" t="s">
        <v>196</v>
      </c>
      <c r="AN31" s="64">
        <v>44754</v>
      </c>
      <c r="AO31" s="61">
        <v>13327</v>
      </c>
      <c r="AP31" s="58"/>
      <c r="AQ31" s="64">
        <v>45119</v>
      </c>
      <c r="AR31" s="64">
        <v>45485</v>
      </c>
      <c r="AS31" s="58"/>
      <c r="AT31" s="58"/>
      <c r="AU31" s="184">
        <v>0</v>
      </c>
      <c r="AV31" s="184">
        <v>0</v>
      </c>
      <c r="AW31" s="65"/>
      <c r="AX31" s="65"/>
      <c r="AY31" s="184">
        <v>0</v>
      </c>
      <c r="AZ31" s="58"/>
      <c r="BA31" s="65"/>
      <c r="BB31" s="65"/>
      <c r="BC31" s="58"/>
      <c r="BD31" s="58"/>
      <c r="BE31" s="65"/>
      <c r="BF31" s="65"/>
      <c r="BG31" s="58"/>
      <c r="BH31" s="65"/>
      <c r="BI31" s="190">
        <f t="shared" si="0"/>
        <v>316200</v>
      </c>
      <c r="BJ31" s="65">
        <v>26350</v>
      </c>
      <c r="BK31" s="65">
        <v>26350</v>
      </c>
      <c r="BL31" s="191">
        <f t="shared" si="1"/>
        <v>52700</v>
      </c>
      <c r="BM31" s="189"/>
      <c r="BN31" s="189"/>
      <c r="BO31" s="189"/>
      <c r="BP31" s="189"/>
      <c r="BQ31" s="189"/>
      <c r="BR31" s="189"/>
      <c r="BS31" s="189"/>
      <c r="BT31" s="189"/>
      <c r="BU31" s="192"/>
      <c r="BV31" s="192"/>
      <c r="BW31" s="189"/>
      <c r="BX31" s="189"/>
      <c r="BY31" s="189"/>
      <c r="BZ31" s="193"/>
      <c r="CA31" s="193"/>
      <c r="CB31" s="193"/>
      <c r="CC31" s="193"/>
      <c r="CD31" s="193"/>
      <c r="CE31" s="193"/>
    </row>
    <row r="32" spans="1:83" ht="38.25" x14ac:dyDescent="0.25">
      <c r="A32" s="189">
        <v>11</v>
      </c>
      <c r="B32" s="58" t="s">
        <v>258</v>
      </c>
      <c r="C32" s="58" t="s">
        <v>188</v>
      </c>
      <c r="D32" s="59" t="s">
        <v>189</v>
      </c>
      <c r="E32" s="58" t="s">
        <v>183</v>
      </c>
      <c r="F32" s="60" t="s">
        <v>190</v>
      </c>
      <c r="G32" s="58" t="s">
        <v>259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65"/>
      <c r="Y32" s="59" t="s">
        <v>248</v>
      </c>
      <c r="Z32" s="62" t="s">
        <v>249</v>
      </c>
      <c r="AA32" s="58" t="s">
        <v>250</v>
      </c>
      <c r="AB32" s="64">
        <v>45516</v>
      </c>
      <c r="AC32" s="61">
        <v>13861</v>
      </c>
      <c r="AD32" s="64">
        <v>45516</v>
      </c>
      <c r="AE32" s="64">
        <v>45657</v>
      </c>
      <c r="AF32" s="58">
        <v>1</v>
      </c>
      <c r="AG32" s="58" t="s">
        <v>194</v>
      </c>
      <c r="AH32" s="58"/>
      <c r="AI32" s="65"/>
      <c r="AJ32" s="65"/>
      <c r="AK32" s="63">
        <v>135000</v>
      </c>
      <c r="AL32" s="58" t="s">
        <v>195</v>
      </c>
      <c r="AM32" s="58" t="s">
        <v>205</v>
      </c>
      <c r="AN32" s="64">
        <v>45516</v>
      </c>
      <c r="AO32" s="61">
        <v>13861</v>
      </c>
      <c r="AP32" s="58"/>
      <c r="AQ32" s="64">
        <v>45516</v>
      </c>
      <c r="AR32" s="64">
        <v>45657</v>
      </c>
      <c r="AS32" s="58"/>
      <c r="AT32" s="58"/>
      <c r="AU32" s="184">
        <v>0</v>
      </c>
      <c r="AV32" s="184">
        <v>0</v>
      </c>
      <c r="AW32" s="65"/>
      <c r="AX32" s="65"/>
      <c r="AY32" s="184">
        <v>0</v>
      </c>
      <c r="AZ32" s="58"/>
      <c r="BA32" s="65"/>
      <c r="BB32" s="65"/>
      <c r="BC32" s="58"/>
      <c r="BD32" s="58"/>
      <c r="BE32" s="65"/>
      <c r="BF32" s="65"/>
      <c r="BG32" s="58"/>
      <c r="BH32" s="65"/>
      <c r="BI32" s="190">
        <f t="shared" ref="BI32:BI46" si="2">AK32+BH32</f>
        <v>135000</v>
      </c>
      <c r="BJ32" s="65">
        <v>16875</v>
      </c>
      <c r="BK32" s="65">
        <v>16875</v>
      </c>
      <c r="BL32" s="191">
        <f t="shared" si="1"/>
        <v>33750</v>
      </c>
      <c r="BM32" s="189"/>
      <c r="BN32" s="189"/>
      <c r="BO32" s="189"/>
      <c r="BP32" s="189"/>
      <c r="BQ32" s="189"/>
      <c r="BR32" s="189"/>
      <c r="BS32" s="189"/>
      <c r="BT32" s="189"/>
      <c r="BU32" s="192"/>
      <c r="BV32" s="192"/>
      <c r="BW32" s="189"/>
      <c r="BX32" s="189"/>
      <c r="BY32" s="189"/>
      <c r="BZ32" s="193"/>
      <c r="CA32" s="193"/>
      <c r="CB32" s="193"/>
      <c r="CC32" s="193"/>
      <c r="CD32" s="193"/>
      <c r="CE32" s="193"/>
    </row>
    <row r="33" spans="1:83" ht="38.25" x14ac:dyDescent="0.25">
      <c r="A33" s="189">
        <v>12</v>
      </c>
      <c r="B33" s="58" t="s">
        <v>258</v>
      </c>
      <c r="C33" s="58" t="s">
        <v>188</v>
      </c>
      <c r="D33" s="59" t="s">
        <v>189</v>
      </c>
      <c r="E33" s="58" t="s">
        <v>183</v>
      </c>
      <c r="F33" s="60" t="s">
        <v>190</v>
      </c>
      <c r="G33" s="58" t="s">
        <v>259</v>
      </c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65"/>
      <c r="Y33" s="59" t="s">
        <v>251</v>
      </c>
      <c r="Z33" s="62" t="s">
        <v>252</v>
      </c>
      <c r="AA33" s="58" t="s">
        <v>253</v>
      </c>
      <c r="AB33" s="64">
        <v>45516</v>
      </c>
      <c r="AC33" s="61">
        <v>13861</v>
      </c>
      <c r="AD33" s="64">
        <v>45516</v>
      </c>
      <c r="AE33" s="64">
        <v>45657</v>
      </c>
      <c r="AF33" s="58">
        <v>1</v>
      </c>
      <c r="AG33" s="58" t="s">
        <v>194</v>
      </c>
      <c r="AH33" s="58"/>
      <c r="AI33" s="65"/>
      <c r="AJ33" s="65"/>
      <c r="AK33" s="63">
        <v>717992</v>
      </c>
      <c r="AL33" s="58" t="s">
        <v>195</v>
      </c>
      <c r="AM33" s="58" t="s">
        <v>205</v>
      </c>
      <c r="AN33" s="64">
        <v>45516</v>
      </c>
      <c r="AO33" s="61">
        <v>13861</v>
      </c>
      <c r="AP33" s="58"/>
      <c r="AQ33" s="64">
        <v>45516</v>
      </c>
      <c r="AR33" s="64">
        <v>45657</v>
      </c>
      <c r="AS33" s="58"/>
      <c r="AT33" s="58"/>
      <c r="AU33" s="184">
        <v>0</v>
      </c>
      <c r="AV33" s="184">
        <v>0</v>
      </c>
      <c r="AW33" s="65"/>
      <c r="AX33" s="65"/>
      <c r="AY33" s="184">
        <v>0</v>
      </c>
      <c r="AZ33" s="58"/>
      <c r="BA33" s="65"/>
      <c r="BB33" s="65"/>
      <c r="BC33" s="58"/>
      <c r="BD33" s="58"/>
      <c r="BE33" s="65"/>
      <c r="BF33" s="65"/>
      <c r="BG33" s="58"/>
      <c r="BH33" s="65"/>
      <c r="BI33" s="190">
        <f t="shared" si="2"/>
        <v>717992</v>
      </c>
      <c r="BJ33" s="65">
        <v>89749</v>
      </c>
      <c r="BK33" s="65">
        <v>89749</v>
      </c>
      <c r="BL33" s="191">
        <f t="shared" si="1"/>
        <v>179498</v>
      </c>
      <c r="BM33" s="189"/>
      <c r="BN33" s="189"/>
      <c r="BO33" s="189"/>
      <c r="BP33" s="189"/>
      <c r="BQ33" s="189"/>
      <c r="BR33" s="189"/>
      <c r="BS33" s="189"/>
      <c r="BT33" s="189"/>
      <c r="BU33" s="192"/>
      <c r="BV33" s="192"/>
      <c r="BW33" s="189"/>
      <c r="BX33" s="189"/>
      <c r="BY33" s="189"/>
      <c r="BZ33" s="193"/>
      <c r="CA33" s="193"/>
      <c r="CB33" s="193"/>
      <c r="CC33" s="193"/>
      <c r="CD33" s="193"/>
      <c r="CE33" s="193"/>
    </row>
    <row r="34" spans="1:83" ht="38.25" x14ac:dyDescent="0.25">
      <c r="A34" s="189">
        <v>13</v>
      </c>
      <c r="B34" s="58" t="s">
        <v>258</v>
      </c>
      <c r="C34" s="196" t="s">
        <v>188</v>
      </c>
      <c r="D34" s="197" t="s">
        <v>189</v>
      </c>
      <c r="E34" s="196" t="s">
        <v>183</v>
      </c>
      <c r="F34" s="74" t="s">
        <v>190</v>
      </c>
      <c r="G34" s="58" t="s">
        <v>259</v>
      </c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65"/>
      <c r="Y34" s="59" t="s">
        <v>254</v>
      </c>
      <c r="Z34" s="62" t="s">
        <v>255</v>
      </c>
      <c r="AA34" s="58" t="s">
        <v>256</v>
      </c>
      <c r="AB34" s="64">
        <v>45516</v>
      </c>
      <c r="AC34" s="61">
        <v>13861</v>
      </c>
      <c r="AD34" s="64">
        <v>45516</v>
      </c>
      <c r="AE34" s="64">
        <v>45657</v>
      </c>
      <c r="AF34" s="58">
        <v>1</v>
      </c>
      <c r="AG34" s="58" t="s">
        <v>194</v>
      </c>
      <c r="AH34" s="58"/>
      <c r="AI34" s="65"/>
      <c r="AJ34" s="65"/>
      <c r="AK34" s="63">
        <v>135200</v>
      </c>
      <c r="AL34" s="58" t="s">
        <v>195</v>
      </c>
      <c r="AM34" s="58" t="s">
        <v>205</v>
      </c>
      <c r="AN34" s="64">
        <v>45516</v>
      </c>
      <c r="AO34" s="61">
        <v>13861</v>
      </c>
      <c r="AP34" s="58"/>
      <c r="AQ34" s="64">
        <v>45516</v>
      </c>
      <c r="AR34" s="64">
        <v>45657</v>
      </c>
      <c r="AS34" s="58"/>
      <c r="AT34" s="58"/>
      <c r="AU34" s="184">
        <v>0</v>
      </c>
      <c r="AV34" s="184">
        <v>0</v>
      </c>
      <c r="AW34" s="65"/>
      <c r="AX34" s="65"/>
      <c r="AY34" s="184">
        <v>0</v>
      </c>
      <c r="AZ34" s="58"/>
      <c r="BA34" s="65"/>
      <c r="BB34" s="65"/>
      <c r="BC34" s="58"/>
      <c r="BD34" s="58"/>
      <c r="BE34" s="65"/>
      <c r="BF34" s="65"/>
      <c r="BG34" s="58"/>
      <c r="BH34" s="65"/>
      <c r="BI34" s="190">
        <f t="shared" si="2"/>
        <v>135200</v>
      </c>
      <c r="BJ34" s="65">
        <v>16900</v>
      </c>
      <c r="BK34" s="65">
        <v>16900</v>
      </c>
      <c r="BL34" s="191">
        <f t="shared" si="1"/>
        <v>33800</v>
      </c>
      <c r="BM34" s="189"/>
      <c r="BN34" s="189"/>
      <c r="BO34" s="189"/>
      <c r="BP34" s="189"/>
      <c r="BQ34" s="189"/>
      <c r="BR34" s="189"/>
      <c r="BS34" s="189"/>
      <c r="BT34" s="189"/>
      <c r="BU34" s="192"/>
      <c r="BV34" s="192"/>
      <c r="BW34" s="189"/>
      <c r="BX34" s="189"/>
      <c r="BY34" s="189"/>
      <c r="BZ34" s="193"/>
      <c r="CA34" s="193"/>
      <c r="CB34" s="193"/>
      <c r="CC34" s="193"/>
      <c r="CD34" s="193"/>
      <c r="CE34" s="193"/>
    </row>
    <row r="35" spans="1:83" ht="38.25" x14ac:dyDescent="0.25">
      <c r="A35" s="189">
        <v>14</v>
      </c>
      <c r="B35" s="58" t="s">
        <v>258</v>
      </c>
      <c r="C35" s="58" t="s">
        <v>188</v>
      </c>
      <c r="D35" s="59" t="s">
        <v>189</v>
      </c>
      <c r="E35" s="58" t="s">
        <v>183</v>
      </c>
      <c r="F35" s="60" t="s">
        <v>190</v>
      </c>
      <c r="G35" s="58" t="s">
        <v>259</v>
      </c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65"/>
      <c r="Y35" s="59" t="s">
        <v>260</v>
      </c>
      <c r="Z35" s="62" t="s">
        <v>262</v>
      </c>
      <c r="AA35" s="58" t="s">
        <v>263</v>
      </c>
      <c r="AB35" s="64">
        <v>45516</v>
      </c>
      <c r="AC35" s="61">
        <v>13861</v>
      </c>
      <c r="AD35" s="64">
        <v>45516</v>
      </c>
      <c r="AE35" s="64">
        <v>45657</v>
      </c>
      <c r="AF35" s="58">
        <v>1</v>
      </c>
      <c r="AG35" s="58" t="s">
        <v>194</v>
      </c>
      <c r="AH35" s="58"/>
      <c r="AI35" s="65"/>
      <c r="AJ35" s="65"/>
      <c r="AK35" s="63">
        <v>253984</v>
      </c>
      <c r="AL35" s="58" t="s">
        <v>195</v>
      </c>
      <c r="AM35" s="58" t="s">
        <v>205</v>
      </c>
      <c r="AN35" s="64">
        <v>45516</v>
      </c>
      <c r="AO35" s="61">
        <v>13861</v>
      </c>
      <c r="AP35" s="58"/>
      <c r="AQ35" s="64">
        <v>45516</v>
      </c>
      <c r="AR35" s="64">
        <v>45657</v>
      </c>
      <c r="AS35" s="58"/>
      <c r="AT35" s="58"/>
      <c r="AU35" s="184">
        <v>0</v>
      </c>
      <c r="AV35" s="184">
        <v>0</v>
      </c>
      <c r="AW35" s="65"/>
      <c r="AX35" s="65"/>
      <c r="AY35" s="184">
        <v>0</v>
      </c>
      <c r="AZ35" s="58"/>
      <c r="BA35" s="65"/>
      <c r="BB35" s="65"/>
      <c r="BC35" s="58"/>
      <c r="BD35" s="58"/>
      <c r="BE35" s="65"/>
      <c r="BF35" s="65"/>
      <c r="BG35" s="58"/>
      <c r="BH35" s="65"/>
      <c r="BI35" s="190">
        <f t="shared" si="2"/>
        <v>253984</v>
      </c>
      <c r="BJ35" s="65">
        <v>31748</v>
      </c>
      <c r="BK35" s="65">
        <v>31748</v>
      </c>
      <c r="BL35" s="191">
        <f t="shared" si="1"/>
        <v>63496</v>
      </c>
      <c r="BM35" s="189"/>
      <c r="BN35" s="189"/>
      <c r="BO35" s="189"/>
      <c r="BP35" s="189"/>
      <c r="BQ35" s="189"/>
      <c r="BR35" s="189"/>
      <c r="BS35" s="189"/>
      <c r="BT35" s="189"/>
      <c r="BU35" s="192"/>
      <c r="BV35" s="192"/>
      <c r="BW35" s="189"/>
      <c r="BX35" s="189"/>
      <c r="BY35" s="189"/>
      <c r="BZ35" s="193"/>
      <c r="CA35" s="193"/>
      <c r="CB35" s="193"/>
      <c r="CC35" s="193"/>
      <c r="CD35" s="193"/>
      <c r="CE35" s="193"/>
    </row>
    <row r="36" spans="1:83" ht="38.25" x14ac:dyDescent="0.25">
      <c r="A36" s="189">
        <v>15</v>
      </c>
      <c r="B36" s="58" t="s">
        <v>258</v>
      </c>
      <c r="C36" s="58" t="s">
        <v>188</v>
      </c>
      <c r="D36" s="59" t="s">
        <v>189</v>
      </c>
      <c r="E36" s="58" t="s">
        <v>183</v>
      </c>
      <c r="F36" s="60" t="s">
        <v>190</v>
      </c>
      <c r="G36" s="58" t="s">
        <v>259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65"/>
      <c r="Y36" s="59" t="s">
        <v>264</v>
      </c>
      <c r="Z36" s="62" t="s">
        <v>265</v>
      </c>
      <c r="AA36" s="58" t="s">
        <v>266</v>
      </c>
      <c r="AB36" s="64">
        <v>45516</v>
      </c>
      <c r="AC36" s="61">
        <v>13861</v>
      </c>
      <c r="AD36" s="64">
        <v>45516</v>
      </c>
      <c r="AE36" s="64">
        <v>45657</v>
      </c>
      <c r="AF36" s="58">
        <v>1</v>
      </c>
      <c r="AG36" s="58" t="s">
        <v>194</v>
      </c>
      <c r="AH36" s="58"/>
      <c r="AI36" s="65"/>
      <c r="AJ36" s="65"/>
      <c r="AK36" s="63">
        <v>168000</v>
      </c>
      <c r="AL36" s="58" t="s">
        <v>195</v>
      </c>
      <c r="AM36" s="58" t="s">
        <v>205</v>
      </c>
      <c r="AN36" s="64">
        <v>45516</v>
      </c>
      <c r="AO36" s="61">
        <v>13861</v>
      </c>
      <c r="AP36" s="58"/>
      <c r="AQ36" s="64">
        <v>45516</v>
      </c>
      <c r="AR36" s="64">
        <v>45657</v>
      </c>
      <c r="AS36" s="58"/>
      <c r="AT36" s="58"/>
      <c r="AU36" s="184">
        <v>0</v>
      </c>
      <c r="AV36" s="184">
        <v>0</v>
      </c>
      <c r="AW36" s="65"/>
      <c r="AX36" s="65"/>
      <c r="AY36" s="184">
        <v>0</v>
      </c>
      <c r="AZ36" s="58"/>
      <c r="BA36" s="65"/>
      <c r="BB36" s="65"/>
      <c r="BC36" s="58"/>
      <c r="BD36" s="58"/>
      <c r="BE36" s="65"/>
      <c r="BF36" s="65"/>
      <c r="BG36" s="58"/>
      <c r="BH36" s="65"/>
      <c r="BI36" s="190">
        <f t="shared" si="2"/>
        <v>168000</v>
      </c>
      <c r="BJ36" s="65">
        <v>21000</v>
      </c>
      <c r="BK36" s="65">
        <v>21000</v>
      </c>
      <c r="BL36" s="191">
        <f t="shared" si="1"/>
        <v>42000</v>
      </c>
      <c r="BM36" s="189"/>
      <c r="BN36" s="189"/>
      <c r="BO36" s="189"/>
      <c r="BP36" s="189"/>
      <c r="BQ36" s="189"/>
      <c r="BR36" s="189"/>
      <c r="BS36" s="189"/>
      <c r="BT36" s="189"/>
      <c r="BU36" s="192"/>
      <c r="BV36" s="192"/>
      <c r="BW36" s="189"/>
      <c r="BX36" s="189"/>
      <c r="BY36" s="189"/>
      <c r="BZ36" s="193"/>
      <c r="CA36" s="193"/>
      <c r="CB36" s="193"/>
      <c r="CC36" s="193"/>
      <c r="CD36" s="193"/>
      <c r="CE36" s="193"/>
    </row>
    <row r="37" spans="1:83" ht="38.25" x14ac:dyDescent="0.25">
      <c r="A37" s="189">
        <v>16</v>
      </c>
      <c r="B37" s="58" t="s">
        <v>258</v>
      </c>
      <c r="C37" s="58" t="s">
        <v>188</v>
      </c>
      <c r="D37" s="59" t="s">
        <v>189</v>
      </c>
      <c r="E37" s="58" t="s">
        <v>183</v>
      </c>
      <c r="F37" s="60" t="s">
        <v>190</v>
      </c>
      <c r="G37" s="58" t="s">
        <v>259</v>
      </c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65"/>
      <c r="Y37" s="59" t="s">
        <v>267</v>
      </c>
      <c r="Z37" s="62" t="s">
        <v>268</v>
      </c>
      <c r="AA37" s="58" t="s">
        <v>269</v>
      </c>
      <c r="AB37" s="64">
        <v>45516</v>
      </c>
      <c r="AC37" s="61">
        <v>13861</v>
      </c>
      <c r="AD37" s="64">
        <v>45516</v>
      </c>
      <c r="AE37" s="64">
        <v>45657</v>
      </c>
      <c r="AF37" s="58">
        <v>1</v>
      </c>
      <c r="AG37" s="58" t="s">
        <v>194</v>
      </c>
      <c r="AH37" s="58"/>
      <c r="AI37" s="65"/>
      <c r="AJ37" s="65"/>
      <c r="AK37" s="63">
        <v>100000</v>
      </c>
      <c r="AL37" s="58" t="s">
        <v>195</v>
      </c>
      <c r="AM37" s="58" t="s">
        <v>205</v>
      </c>
      <c r="AN37" s="64">
        <v>45516</v>
      </c>
      <c r="AO37" s="61">
        <v>13861</v>
      </c>
      <c r="AP37" s="58"/>
      <c r="AQ37" s="64">
        <v>45516</v>
      </c>
      <c r="AR37" s="64">
        <v>45657</v>
      </c>
      <c r="AS37" s="58"/>
      <c r="AT37" s="58"/>
      <c r="AU37" s="184">
        <v>0</v>
      </c>
      <c r="AV37" s="184">
        <v>0</v>
      </c>
      <c r="AW37" s="65"/>
      <c r="AX37" s="65"/>
      <c r="AY37" s="184">
        <v>0</v>
      </c>
      <c r="AZ37" s="58"/>
      <c r="BA37" s="65"/>
      <c r="BB37" s="65"/>
      <c r="BC37" s="58"/>
      <c r="BD37" s="58"/>
      <c r="BE37" s="65"/>
      <c r="BF37" s="65"/>
      <c r="BG37" s="58"/>
      <c r="BH37" s="65"/>
      <c r="BI37" s="190">
        <f t="shared" si="2"/>
        <v>100000</v>
      </c>
      <c r="BJ37" s="65">
        <v>12500</v>
      </c>
      <c r="BK37" s="65">
        <v>12500</v>
      </c>
      <c r="BL37" s="191">
        <f t="shared" si="1"/>
        <v>25000</v>
      </c>
      <c r="BM37" s="189"/>
      <c r="BN37" s="189"/>
      <c r="BO37" s="189"/>
      <c r="BP37" s="189"/>
      <c r="BQ37" s="189"/>
      <c r="BR37" s="189"/>
      <c r="BS37" s="189"/>
      <c r="BT37" s="189"/>
      <c r="BU37" s="192"/>
      <c r="BV37" s="192"/>
      <c r="BW37" s="189"/>
      <c r="BX37" s="189"/>
      <c r="BY37" s="189"/>
      <c r="BZ37" s="193"/>
      <c r="CA37" s="193"/>
      <c r="CB37" s="193"/>
      <c r="CC37" s="193"/>
      <c r="CD37" s="193"/>
      <c r="CE37" s="193"/>
    </row>
    <row r="38" spans="1:83" ht="38.25" x14ac:dyDescent="0.25">
      <c r="A38" s="189">
        <v>17</v>
      </c>
      <c r="B38" s="58" t="s">
        <v>258</v>
      </c>
      <c r="C38" s="58" t="s">
        <v>188</v>
      </c>
      <c r="D38" s="59" t="s">
        <v>189</v>
      </c>
      <c r="E38" s="58" t="s">
        <v>183</v>
      </c>
      <c r="F38" s="60" t="s">
        <v>190</v>
      </c>
      <c r="G38" s="58" t="s">
        <v>259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65"/>
      <c r="Y38" s="59" t="s">
        <v>191</v>
      </c>
      <c r="Z38" s="62" t="s">
        <v>270</v>
      </c>
      <c r="AA38" s="58" t="s">
        <v>271</v>
      </c>
      <c r="AB38" s="64">
        <v>45516</v>
      </c>
      <c r="AC38" s="61">
        <v>13861</v>
      </c>
      <c r="AD38" s="64">
        <v>45516</v>
      </c>
      <c r="AE38" s="64">
        <v>45657</v>
      </c>
      <c r="AF38" s="58">
        <v>1</v>
      </c>
      <c r="AG38" s="58" t="s">
        <v>194</v>
      </c>
      <c r="AH38" s="58"/>
      <c r="AI38" s="65"/>
      <c r="AJ38" s="65"/>
      <c r="AK38" s="63">
        <v>477300</v>
      </c>
      <c r="AL38" s="58" t="s">
        <v>195</v>
      </c>
      <c r="AM38" s="58" t="s">
        <v>205</v>
      </c>
      <c r="AN38" s="64">
        <v>45516</v>
      </c>
      <c r="AO38" s="61">
        <v>13861</v>
      </c>
      <c r="AP38" s="58"/>
      <c r="AQ38" s="64">
        <v>45516</v>
      </c>
      <c r="AR38" s="64">
        <v>45657</v>
      </c>
      <c r="AS38" s="58"/>
      <c r="AT38" s="58"/>
      <c r="AU38" s="184">
        <v>0</v>
      </c>
      <c r="AV38" s="184">
        <v>0</v>
      </c>
      <c r="AW38" s="65"/>
      <c r="AX38" s="65"/>
      <c r="AY38" s="184">
        <v>0</v>
      </c>
      <c r="AZ38" s="58"/>
      <c r="BA38" s="65"/>
      <c r="BB38" s="65"/>
      <c r="BC38" s="58"/>
      <c r="BD38" s="58"/>
      <c r="BE38" s="65"/>
      <c r="BF38" s="65"/>
      <c r="BG38" s="58"/>
      <c r="BH38" s="65"/>
      <c r="BI38" s="190">
        <f t="shared" si="2"/>
        <v>477300</v>
      </c>
      <c r="BJ38" s="65">
        <v>59362.5</v>
      </c>
      <c r="BK38" s="65">
        <v>59362.5</v>
      </c>
      <c r="BL38" s="191">
        <f t="shared" si="1"/>
        <v>118725</v>
      </c>
      <c r="BM38" s="189"/>
      <c r="BN38" s="189"/>
      <c r="BO38" s="189"/>
      <c r="BP38" s="189"/>
      <c r="BQ38" s="189"/>
      <c r="BR38" s="189"/>
      <c r="BS38" s="189"/>
      <c r="BT38" s="189"/>
      <c r="BU38" s="192"/>
      <c r="BV38" s="192"/>
      <c r="BW38" s="189"/>
      <c r="BX38" s="189"/>
      <c r="BY38" s="189"/>
      <c r="BZ38" s="193"/>
      <c r="CA38" s="193"/>
      <c r="CB38" s="193"/>
      <c r="CC38" s="193"/>
      <c r="CD38" s="193"/>
      <c r="CE38" s="193"/>
    </row>
    <row r="39" spans="1:83" ht="51" x14ac:dyDescent="0.25">
      <c r="A39" s="189">
        <v>18</v>
      </c>
      <c r="B39" s="58" t="s">
        <v>272</v>
      </c>
      <c r="C39" s="58" t="s">
        <v>273</v>
      </c>
      <c r="D39" s="59" t="s">
        <v>189</v>
      </c>
      <c r="E39" s="58" t="s">
        <v>183</v>
      </c>
      <c r="F39" s="60" t="s">
        <v>274</v>
      </c>
      <c r="G39" s="58" t="s">
        <v>275</v>
      </c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65"/>
      <c r="Y39" s="59" t="s">
        <v>276</v>
      </c>
      <c r="Z39" s="62" t="s">
        <v>277</v>
      </c>
      <c r="AA39" s="58" t="s">
        <v>278</v>
      </c>
      <c r="AB39" s="64">
        <v>44852</v>
      </c>
      <c r="AC39" s="61">
        <v>13394</v>
      </c>
      <c r="AD39" s="64">
        <v>44852</v>
      </c>
      <c r="AE39" s="64">
        <v>45217</v>
      </c>
      <c r="AF39" s="58">
        <v>1</v>
      </c>
      <c r="AG39" s="58" t="s">
        <v>217</v>
      </c>
      <c r="AH39" s="58"/>
      <c r="AI39" s="65"/>
      <c r="AJ39" s="65"/>
      <c r="AK39" s="63">
        <v>273240</v>
      </c>
      <c r="AL39" s="58" t="s">
        <v>195</v>
      </c>
      <c r="AM39" s="58" t="s">
        <v>196</v>
      </c>
      <c r="AN39" s="64">
        <v>44854</v>
      </c>
      <c r="AO39" s="61">
        <v>13394</v>
      </c>
      <c r="AP39" s="58"/>
      <c r="AQ39" s="64">
        <v>45217</v>
      </c>
      <c r="AR39" s="64">
        <v>45583</v>
      </c>
      <c r="AS39" s="58"/>
      <c r="AT39" s="58"/>
      <c r="AU39" s="184">
        <v>0</v>
      </c>
      <c r="AV39" s="184">
        <v>0</v>
      </c>
      <c r="AW39" s="65"/>
      <c r="AX39" s="65"/>
      <c r="AY39" s="184">
        <v>0</v>
      </c>
      <c r="AZ39" s="58"/>
      <c r="BA39" s="65"/>
      <c r="BB39" s="65"/>
      <c r="BC39" s="58"/>
      <c r="BD39" s="58"/>
      <c r="BE39" s="65"/>
      <c r="BF39" s="65"/>
      <c r="BG39" s="58"/>
      <c r="BH39" s="65"/>
      <c r="BI39" s="190">
        <f t="shared" si="2"/>
        <v>273240</v>
      </c>
      <c r="BJ39" s="65">
        <v>22770</v>
      </c>
      <c r="BK39" s="65">
        <v>31600</v>
      </c>
      <c r="BL39" s="191">
        <f t="shared" si="1"/>
        <v>54370</v>
      </c>
      <c r="BM39" s="189"/>
      <c r="BN39" s="189"/>
      <c r="BO39" s="189"/>
      <c r="BP39" s="189"/>
      <c r="BQ39" s="189"/>
      <c r="BR39" s="189"/>
      <c r="BS39" s="189"/>
      <c r="BT39" s="189"/>
      <c r="BU39" s="192"/>
      <c r="BV39" s="192"/>
      <c r="BW39" s="189"/>
      <c r="BX39" s="189"/>
      <c r="BY39" s="189"/>
      <c r="BZ39" s="193"/>
      <c r="CA39" s="193"/>
      <c r="CB39" s="193"/>
      <c r="CC39" s="193"/>
      <c r="CD39" s="193"/>
      <c r="CE39" s="193"/>
    </row>
    <row r="40" spans="1:83" ht="76.5" x14ac:dyDescent="0.25">
      <c r="A40" s="189">
        <v>19</v>
      </c>
      <c r="B40" s="58" t="s">
        <v>279</v>
      </c>
      <c r="C40" s="58" t="s">
        <v>280</v>
      </c>
      <c r="D40" s="59" t="s">
        <v>182</v>
      </c>
      <c r="E40" s="58" t="s">
        <v>183</v>
      </c>
      <c r="F40" s="60" t="s">
        <v>281</v>
      </c>
      <c r="G40" s="58" t="s">
        <v>282</v>
      </c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65"/>
      <c r="Y40" s="59" t="s">
        <v>283</v>
      </c>
      <c r="Z40" s="62" t="s">
        <v>284</v>
      </c>
      <c r="AA40" s="58" t="s">
        <v>285</v>
      </c>
      <c r="AB40" s="64">
        <v>45121</v>
      </c>
      <c r="AC40" s="61">
        <v>13577</v>
      </c>
      <c r="AD40" s="64">
        <v>45128</v>
      </c>
      <c r="AE40" s="64">
        <v>45494</v>
      </c>
      <c r="AF40" s="58">
        <v>1</v>
      </c>
      <c r="AG40" s="58" t="s">
        <v>232</v>
      </c>
      <c r="AH40" s="58"/>
      <c r="AI40" s="65"/>
      <c r="AJ40" s="65"/>
      <c r="AK40" s="65">
        <v>439061.28</v>
      </c>
      <c r="AL40" s="58" t="s">
        <v>195</v>
      </c>
      <c r="AM40" s="58" t="s">
        <v>286</v>
      </c>
      <c r="AN40" s="64">
        <v>45121</v>
      </c>
      <c r="AO40" s="61">
        <v>13577</v>
      </c>
      <c r="AP40" s="58"/>
      <c r="AQ40" s="64">
        <v>45128</v>
      </c>
      <c r="AR40" s="64">
        <v>45494</v>
      </c>
      <c r="AS40" s="58"/>
      <c r="AT40" s="58"/>
      <c r="AU40" s="184">
        <v>0</v>
      </c>
      <c r="AV40" s="184">
        <v>0</v>
      </c>
      <c r="AW40" s="65"/>
      <c r="AX40" s="65"/>
      <c r="AY40" s="184">
        <v>0</v>
      </c>
      <c r="AZ40" s="58"/>
      <c r="BA40" s="65"/>
      <c r="BB40" s="65"/>
      <c r="BC40" s="58"/>
      <c r="BD40" s="58"/>
      <c r="BE40" s="65"/>
      <c r="BF40" s="65"/>
      <c r="BG40" s="58"/>
      <c r="BH40" s="65"/>
      <c r="BI40" s="190">
        <f t="shared" si="2"/>
        <v>439061.28</v>
      </c>
      <c r="BJ40" s="65"/>
      <c r="BK40" s="65">
        <v>36588.44</v>
      </c>
      <c r="BL40" s="191">
        <f t="shared" ref="BL40:BL49" si="3">BJ40+BK40</f>
        <v>36588.44</v>
      </c>
      <c r="BM40" s="189"/>
      <c r="BN40" s="189"/>
      <c r="BO40" s="189"/>
      <c r="BP40" s="189"/>
      <c r="BQ40" s="189"/>
      <c r="BR40" s="189"/>
      <c r="BS40" s="189"/>
      <c r="BT40" s="189"/>
      <c r="BU40" s="192"/>
      <c r="BV40" s="192"/>
      <c r="BW40" s="189"/>
      <c r="BX40" s="189"/>
      <c r="BY40" s="189"/>
      <c r="BZ40" s="193"/>
      <c r="CA40" s="193"/>
      <c r="CB40" s="193"/>
      <c r="CC40" s="193"/>
      <c r="CD40" s="193"/>
      <c r="CE40" s="193"/>
    </row>
    <row r="41" spans="1:83" ht="63.75" x14ac:dyDescent="0.25">
      <c r="A41" s="189">
        <v>20</v>
      </c>
      <c r="B41" s="58" t="s">
        <v>287</v>
      </c>
      <c r="C41" s="58" t="s">
        <v>288</v>
      </c>
      <c r="D41" s="59" t="s">
        <v>182</v>
      </c>
      <c r="E41" s="58" t="s">
        <v>183</v>
      </c>
      <c r="F41" s="60" t="s">
        <v>289</v>
      </c>
      <c r="G41" s="58" t="s">
        <v>290</v>
      </c>
      <c r="H41" s="59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65"/>
      <c r="Y41" s="59" t="s">
        <v>291</v>
      </c>
      <c r="Z41" s="62" t="s">
        <v>292</v>
      </c>
      <c r="AA41" s="58" t="s">
        <v>293</v>
      </c>
      <c r="AB41" s="64">
        <v>45239</v>
      </c>
      <c r="AC41" s="61">
        <v>13655</v>
      </c>
      <c r="AD41" s="64">
        <v>45239</v>
      </c>
      <c r="AE41" s="64">
        <v>45605</v>
      </c>
      <c r="AF41" s="58">
        <v>1</v>
      </c>
      <c r="AG41" s="58" t="s">
        <v>194</v>
      </c>
      <c r="AH41" s="58"/>
      <c r="AI41" s="65"/>
      <c r="AJ41" s="65"/>
      <c r="AK41" s="65">
        <v>5901536.1600000001</v>
      </c>
      <c r="AL41" s="58" t="s">
        <v>195</v>
      </c>
      <c r="AM41" s="58" t="s">
        <v>286</v>
      </c>
      <c r="AN41" s="64">
        <v>45239</v>
      </c>
      <c r="AO41" s="61">
        <v>13655</v>
      </c>
      <c r="AP41" s="58"/>
      <c r="AQ41" s="64">
        <v>45239</v>
      </c>
      <c r="AR41" s="64">
        <v>45605</v>
      </c>
      <c r="AS41" s="58"/>
      <c r="AT41" s="58"/>
      <c r="AU41" s="184">
        <v>0</v>
      </c>
      <c r="AV41" s="184">
        <v>0</v>
      </c>
      <c r="AW41" s="65"/>
      <c r="AX41" s="65"/>
      <c r="AY41" s="184">
        <v>0</v>
      </c>
      <c r="AZ41" s="58"/>
      <c r="BA41" s="65"/>
      <c r="BB41" s="65"/>
      <c r="BC41" s="58"/>
      <c r="BD41" s="58"/>
      <c r="BE41" s="65"/>
      <c r="BF41" s="65"/>
      <c r="BG41" s="58"/>
      <c r="BH41" s="65"/>
      <c r="BI41" s="190">
        <f t="shared" si="2"/>
        <v>5901536.1600000001</v>
      </c>
      <c r="BJ41" s="65"/>
      <c r="BK41" s="65">
        <v>490524.78</v>
      </c>
      <c r="BL41" s="191">
        <f t="shared" si="3"/>
        <v>490524.78</v>
      </c>
      <c r="BM41" s="189"/>
      <c r="BN41" s="189"/>
      <c r="BO41" s="189"/>
      <c r="BP41" s="189"/>
      <c r="BQ41" s="189"/>
      <c r="BR41" s="189"/>
      <c r="BS41" s="189"/>
      <c r="BT41" s="189"/>
      <c r="BU41" s="192"/>
      <c r="BV41" s="192"/>
      <c r="BW41" s="189"/>
      <c r="BX41" s="189"/>
      <c r="BY41" s="189"/>
      <c r="BZ41" s="193"/>
      <c r="CA41" s="193"/>
      <c r="CB41" s="193"/>
      <c r="CC41" s="193"/>
      <c r="CD41" s="193"/>
      <c r="CE41" s="193"/>
    </row>
    <row r="42" spans="1:83" s="5" customFormat="1" ht="46.5" customHeight="1" x14ac:dyDescent="0.25">
      <c r="A42" s="189">
        <v>21</v>
      </c>
      <c r="B42" s="58" t="s">
        <v>294</v>
      </c>
      <c r="C42" s="58" t="s">
        <v>295</v>
      </c>
      <c r="D42" s="59" t="s">
        <v>182</v>
      </c>
      <c r="E42" s="58" t="s">
        <v>183</v>
      </c>
      <c r="F42" s="60" t="s">
        <v>296</v>
      </c>
      <c r="G42" s="58" t="s">
        <v>297</v>
      </c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65"/>
      <c r="Y42" s="59" t="s">
        <v>298</v>
      </c>
      <c r="Z42" s="62" t="s">
        <v>299</v>
      </c>
      <c r="AA42" s="58" t="s">
        <v>300</v>
      </c>
      <c r="AB42" s="64">
        <v>44293</v>
      </c>
      <c r="AC42" s="61">
        <v>13021</v>
      </c>
      <c r="AD42" s="64">
        <v>45023</v>
      </c>
      <c r="AE42" s="64">
        <v>45389</v>
      </c>
      <c r="AF42" s="58">
        <v>1</v>
      </c>
      <c r="AG42" s="58" t="s">
        <v>232</v>
      </c>
      <c r="AH42" s="58"/>
      <c r="AI42" s="65"/>
      <c r="AJ42" s="65"/>
      <c r="AK42" s="63">
        <v>405815.03999999998</v>
      </c>
      <c r="AL42" s="58" t="s">
        <v>195</v>
      </c>
      <c r="AM42" s="58" t="s">
        <v>196</v>
      </c>
      <c r="AN42" s="64">
        <v>44293</v>
      </c>
      <c r="AO42" s="58" t="s">
        <v>301</v>
      </c>
      <c r="AP42" s="58"/>
      <c r="AQ42" s="64">
        <v>45023</v>
      </c>
      <c r="AR42" s="64">
        <v>45389</v>
      </c>
      <c r="AS42" s="58"/>
      <c r="AT42" s="58"/>
      <c r="AU42" s="184">
        <v>0</v>
      </c>
      <c r="AV42" s="184">
        <v>0</v>
      </c>
      <c r="AW42" s="65"/>
      <c r="AX42" s="65"/>
      <c r="AY42" s="184">
        <v>0</v>
      </c>
      <c r="AZ42" s="58"/>
      <c r="BA42" s="65"/>
      <c r="BB42" s="65"/>
      <c r="BC42" s="58"/>
      <c r="BD42" s="58"/>
      <c r="BE42" s="65"/>
      <c r="BF42" s="65"/>
      <c r="BG42" s="58"/>
      <c r="BH42" s="65"/>
      <c r="BI42" s="190">
        <f t="shared" si="2"/>
        <v>405815.03999999998</v>
      </c>
      <c r="BJ42" s="198">
        <v>48214.35</v>
      </c>
      <c r="BK42" s="65">
        <f>48214.35+40672.32</f>
        <v>88886.67</v>
      </c>
      <c r="BL42" s="191">
        <f t="shared" si="3"/>
        <v>137101.01999999999</v>
      </c>
      <c r="BM42" s="189"/>
      <c r="BN42" s="189"/>
      <c r="BO42" s="189"/>
      <c r="BP42" s="189"/>
      <c r="BQ42" s="189"/>
      <c r="BR42" s="189"/>
      <c r="BS42" s="189"/>
      <c r="BT42" s="189"/>
      <c r="BU42" s="192"/>
      <c r="BV42" s="192"/>
      <c r="BW42" s="189"/>
      <c r="BX42" s="189"/>
      <c r="BY42" s="189"/>
      <c r="BZ42" s="193"/>
      <c r="CA42" s="193"/>
      <c r="CB42" s="193"/>
      <c r="CC42" s="193"/>
      <c r="CD42" s="193"/>
      <c r="CE42" s="193"/>
    </row>
    <row r="43" spans="1:83" ht="63.75" x14ac:dyDescent="0.25">
      <c r="A43" s="189">
        <v>22</v>
      </c>
      <c r="B43" s="58" t="s">
        <v>302</v>
      </c>
      <c r="C43" s="66" t="s">
        <v>303</v>
      </c>
      <c r="D43" s="59" t="s">
        <v>189</v>
      </c>
      <c r="E43" s="58" t="s">
        <v>183</v>
      </c>
      <c r="F43" s="67" t="s">
        <v>304</v>
      </c>
      <c r="G43" s="58" t="s">
        <v>305</v>
      </c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65"/>
      <c r="Y43" s="68" t="s">
        <v>306</v>
      </c>
      <c r="Z43" s="69" t="s">
        <v>307</v>
      </c>
      <c r="AA43" s="66" t="s">
        <v>308</v>
      </c>
      <c r="AB43" s="70">
        <v>45383</v>
      </c>
      <c r="AC43" s="71">
        <v>13744</v>
      </c>
      <c r="AD43" s="70">
        <v>45383</v>
      </c>
      <c r="AE43" s="70">
        <v>45657</v>
      </c>
      <c r="AF43" s="58">
        <v>1</v>
      </c>
      <c r="AG43" s="58" t="s">
        <v>232</v>
      </c>
      <c r="AH43" s="58"/>
      <c r="AI43" s="65"/>
      <c r="AJ43" s="65"/>
      <c r="AK43" s="72">
        <v>30800</v>
      </c>
      <c r="AL43" s="58" t="s">
        <v>195</v>
      </c>
      <c r="AM43" s="58" t="s">
        <v>286</v>
      </c>
      <c r="AN43" s="70">
        <v>45383</v>
      </c>
      <c r="AO43" s="71">
        <v>13744</v>
      </c>
      <c r="AP43" s="58"/>
      <c r="AQ43" s="70">
        <v>45383</v>
      </c>
      <c r="AR43" s="70">
        <v>45657</v>
      </c>
      <c r="AS43" s="58"/>
      <c r="AT43" s="58"/>
      <c r="AU43" s="184">
        <v>0</v>
      </c>
      <c r="AV43" s="184">
        <v>0</v>
      </c>
      <c r="AW43" s="65"/>
      <c r="AX43" s="65"/>
      <c r="AY43" s="184">
        <v>0</v>
      </c>
      <c r="AZ43" s="58"/>
      <c r="BA43" s="65"/>
      <c r="BB43" s="65"/>
      <c r="BC43" s="58"/>
      <c r="BD43" s="58"/>
      <c r="BE43" s="65"/>
      <c r="BF43" s="65"/>
      <c r="BG43" s="58"/>
      <c r="BH43" s="65"/>
      <c r="BI43" s="190">
        <f t="shared" si="2"/>
        <v>30800</v>
      </c>
      <c r="BJ43" s="65"/>
      <c r="BK43" s="65">
        <v>1716</v>
      </c>
      <c r="BL43" s="191">
        <f t="shared" si="3"/>
        <v>1716</v>
      </c>
      <c r="BM43" s="189"/>
      <c r="BN43" s="189"/>
      <c r="BO43" s="189"/>
      <c r="BP43" s="189"/>
      <c r="BQ43" s="189"/>
      <c r="BR43" s="189"/>
      <c r="BS43" s="189"/>
      <c r="BT43" s="189"/>
      <c r="BU43" s="192"/>
      <c r="BV43" s="192"/>
      <c r="BW43" s="189"/>
      <c r="BX43" s="189"/>
      <c r="BY43" s="189"/>
      <c r="BZ43" s="193"/>
      <c r="CA43" s="193"/>
      <c r="CB43" s="193"/>
      <c r="CC43" s="193"/>
      <c r="CD43" s="193"/>
      <c r="CE43" s="193"/>
    </row>
    <row r="44" spans="1:83" ht="37.5" customHeight="1" x14ac:dyDescent="0.25">
      <c r="A44" s="189">
        <v>23</v>
      </c>
      <c r="B44" s="196" t="s">
        <v>309</v>
      </c>
      <c r="C44" s="199" t="s">
        <v>310</v>
      </c>
      <c r="D44" s="200" t="s">
        <v>182</v>
      </c>
      <c r="E44" s="196" t="s">
        <v>183</v>
      </c>
      <c r="F44" s="201" t="s">
        <v>311</v>
      </c>
      <c r="G44" s="196" t="s">
        <v>312</v>
      </c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65"/>
      <c r="Y44" s="202" t="s">
        <v>313</v>
      </c>
      <c r="Z44" s="73" t="s">
        <v>314</v>
      </c>
      <c r="AA44" s="199" t="s">
        <v>315</v>
      </c>
      <c r="AB44" s="203">
        <v>45127</v>
      </c>
      <c r="AC44" s="204">
        <v>13580</v>
      </c>
      <c r="AD44" s="203">
        <v>45127</v>
      </c>
      <c r="AE44" s="203">
        <v>45493</v>
      </c>
      <c r="AF44" s="199">
        <v>1</v>
      </c>
      <c r="AG44" s="196" t="s">
        <v>232</v>
      </c>
      <c r="AH44" s="58"/>
      <c r="AI44" s="65"/>
      <c r="AJ44" s="65"/>
      <c r="AK44" s="205">
        <v>4787813.13</v>
      </c>
      <c r="AL44" s="196" t="s">
        <v>195</v>
      </c>
      <c r="AM44" s="58" t="s">
        <v>196</v>
      </c>
      <c r="AN44" s="203">
        <v>45127</v>
      </c>
      <c r="AO44" s="204">
        <v>13580</v>
      </c>
      <c r="AP44" s="58"/>
      <c r="AQ44" s="203">
        <v>45493</v>
      </c>
      <c r="AR44" s="203">
        <v>45858</v>
      </c>
      <c r="AS44" s="58"/>
      <c r="AT44" s="58"/>
      <c r="AU44" s="184">
        <v>0</v>
      </c>
      <c r="AV44" s="184">
        <v>0</v>
      </c>
      <c r="AW44" s="65"/>
      <c r="AX44" s="65"/>
      <c r="AY44" s="184">
        <v>0</v>
      </c>
      <c r="AZ44" s="58"/>
      <c r="BA44" s="65"/>
      <c r="BB44" s="65"/>
      <c r="BC44" s="58"/>
      <c r="BD44" s="58"/>
      <c r="BE44" s="65"/>
      <c r="BF44" s="65"/>
      <c r="BG44" s="58"/>
      <c r="BH44" s="65"/>
      <c r="BI44" s="190">
        <f t="shared" si="2"/>
        <v>4787813.13</v>
      </c>
      <c r="BJ44" s="65"/>
      <c r="BK44" s="65">
        <f>319582.32+293231.1+604026.15</f>
        <v>1216839.5699999998</v>
      </c>
      <c r="BL44" s="191">
        <f t="shared" si="3"/>
        <v>1216839.5699999998</v>
      </c>
      <c r="BM44" s="189"/>
      <c r="BN44" s="189"/>
      <c r="BO44" s="189"/>
      <c r="BP44" s="189"/>
      <c r="BQ44" s="189"/>
      <c r="BR44" s="189"/>
      <c r="BS44" s="189"/>
      <c r="BT44" s="189"/>
      <c r="BU44" s="192"/>
      <c r="BV44" s="192"/>
      <c r="BW44" s="189"/>
      <c r="BX44" s="189"/>
      <c r="BY44" s="189"/>
      <c r="BZ44" s="193"/>
      <c r="CA44" s="193"/>
      <c r="CB44" s="193"/>
      <c r="CC44" s="193"/>
      <c r="CD44" s="193"/>
      <c r="CE44" s="193"/>
    </row>
    <row r="45" spans="1:83" ht="76.5" x14ac:dyDescent="0.25">
      <c r="A45" s="189">
        <v>24</v>
      </c>
      <c r="B45" s="58" t="s">
        <v>356</v>
      </c>
      <c r="C45" s="58" t="s">
        <v>357</v>
      </c>
      <c r="D45" s="59" t="s">
        <v>182</v>
      </c>
      <c r="E45" s="58" t="s">
        <v>183</v>
      </c>
      <c r="F45" s="60" t="s">
        <v>358</v>
      </c>
      <c r="G45" s="61">
        <v>11735</v>
      </c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65"/>
      <c r="Y45" s="59" t="s">
        <v>359</v>
      </c>
      <c r="Z45" s="62" t="s">
        <v>360</v>
      </c>
      <c r="AA45" s="58" t="s">
        <v>361</v>
      </c>
      <c r="AB45" s="64">
        <v>42452</v>
      </c>
      <c r="AC45" s="61">
        <v>11772</v>
      </c>
      <c r="AD45" s="64">
        <v>42452</v>
      </c>
      <c r="AE45" s="64">
        <v>42817</v>
      </c>
      <c r="AF45" s="58">
        <v>1</v>
      </c>
      <c r="AG45" s="58" t="s">
        <v>194</v>
      </c>
      <c r="AH45" s="58"/>
      <c r="AI45" s="65"/>
      <c r="AJ45" s="65"/>
      <c r="AK45" s="63">
        <v>1919905.92</v>
      </c>
      <c r="AL45" s="58" t="s">
        <v>195</v>
      </c>
      <c r="AM45" s="58" t="s">
        <v>362</v>
      </c>
      <c r="AN45" s="64">
        <v>43917</v>
      </c>
      <c r="AO45" s="58" t="s">
        <v>363</v>
      </c>
      <c r="AP45" s="58" t="s">
        <v>207</v>
      </c>
      <c r="AQ45" s="64">
        <v>44653</v>
      </c>
      <c r="AR45" s="64">
        <v>45017</v>
      </c>
      <c r="AS45" s="58"/>
      <c r="AT45" s="58"/>
      <c r="AU45" s="184">
        <v>0</v>
      </c>
      <c r="AV45" s="184">
        <v>0</v>
      </c>
      <c r="AW45" s="65"/>
      <c r="AX45" s="65"/>
      <c r="AY45" s="184">
        <v>0</v>
      </c>
      <c r="AZ45" s="58"/>
      <c r="BA45" s="65"/>
      <c r="BB45" s="65"/>
      <c r="BC45" s="58"/>
      <c r="BD45" s="58"/>
      <c r="BE45" s="65"/>
      <c r="BF45" s="65"/>
      <c r="BG45" s="58"/>
      <c r="BH45" s="65"/>
      <c r="BI45" s="190">
        <f t="shared" si="2"/>
        <v>1919905.92</v>
      </c>
      <c r="BJ45" s="65">
        <v>56996.55</v>
      </c>
      <c r="BK45" s="65">
        <f>58006.2+58006.2</f>
        <v>116012.4</v>
      </c>
      <c r="BL45" s="191">
        <f>BJ45+BK45</f>
        <v>173008.95</v>
      </c>
      <c r="BM45" s="189"/>
      <c r="BN45" s="189"/>
      <c r="BO45" s="189"/>
      <c r="BP45" s="189"/>
      <c r="BQ45" s="189"/>
      <c r="BR45" s="189"/>
      <c r="BS45" s="189"/>
      <c r="BT45" s="189"/>
      <c r="BU45" s="192"/>
      <c r="BV45" s="192"/>
      <c r="BW45" s="189"/>
      <c r="BX45" s="189"/>
      <c r="BY45" s="189"/>
      <c r="BZ45" s="193"/>
      <c r="CA45" s="193"/>
      <c r="CB45" s="193"/>
      <c r="CC45" s="193"/>
      <c r="CD45" s="193"/>
      <c r="CE45" s="193"/>
    </row>
    <row r="46" spans="1:83" s="8" customFormat="1" ht="38.25" x14ac:dyDescent="0.25">
      <c r="A46" s="189">
        <v>25</v>
      </c>
      <c r="B46" s="58" t="s">
        <v>364</v>
      </c>
      <c r="C46" s="58" t="s">
        <v>188</v>
      </c>
      <c r="D46" s="59" t="s">
        <v>189</v>
      </c>
      <c r="E46" s="58" t="s">
        <v>183</v>
      </c>
      <c r="F46" s="60" t="s">
        <v>190</v>
      </c>
      <c r="G46" s="58" t="s">
        <v>365</v>
      </c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65"/>
      <c r="Y46" s="59" t="s">
        <v>366</v>
      </c>
      <c r="Z46" s="62" t="s">
        <v>367</v>
      </c>
      <c r="AA46" s="58" t="s">
        <v>368</v>
      </c>
      <c r="AB46" s="64">
        <v>44784</v>
      </c>
      <c r="AC46" s="61">
        <v>13350</v>
      </c>
      <c r="AD46" s="64">
        <v>44784</v>
      </c>
      <c r="AE46" s="64">
        <v>45027</v>
      </c>
      <c r="AF46" s="58">
        <v>1</v>
      </c>
      <c r="AG46" s="58" t="s">
        <v>194</v>
      </c>
      <c r="AH46" s="58"/>
      <c r="AI46" s="65"/>
      <c r="AJ46" s="65"/>
      <c r="AK46" s="63">
        <v>2058478.96</v>
      </c>
      <c r="AL46" s="58" t="s">
        <v>195</v>
      </c>
      <c r="AM46" s="58" t="s">
        <v>196</v>
      </c>
      <c r="AN46" s="64">
        <v>44784</v>
      </c>
      <c r="AO46" s="61">
        <v>13350</v>
      </c>
      <c r="AP46" s="58"/>
      <c r="AQ46" s="64"/>
      <c r="AR46" s="64"/>
      <c r="AS46" s="58"/>
      <c r="AT46" s="58"/>
      <c r="AU46" s="184">
        <v>0</v>
      </c>
      <c r="AV46" s="184">
        <v>0</v>
      </c>
      <c r="AW46" s="65"/>
      <c r="AX46" s="65"/>
      <c r="AY46" s="184">
        <v>0</v>
      </c>
      <c r="AZ46" s="58"/>
      <c r="BA46" s="65"/>
      <c r="BB46" s="65"/>
      <c r="BC46" s="58"/>
      <c r="BD46" s="58"/>
      <c r="BE46" s="65"/>
      <c r="BF46" s="65"/>
      <c r="BG46" s="58"/>
      <c r="BH46" s="65"/>
      <c r="BI46" s="190">
        <f t="shared" si="2"/>
        <v>2058478.96</v>
      </c>
      <c r="BJ46" s="65">
        <v>237310</v>
      </c>
      <c r="BK46" s="65">
        <f>287133.75+258084.77</f>
        <v>545218.52</v>
      </c>
      <c r="BL46" s="191">
        <f t="shared" si="3"/>
        <v>782528.52</v>
      </c>
      <c r="BM46" s="189"/>
      <c r="BN46" s="189"/>
      <c r="BO46" s="189"/>
      <c r="BP46" s="189"/>
      <c r="BQ46" s="189"/>
      <c r="BR46" s="189"/>
      <c r="BS46" s="189"/>
      <c r="BT46" s="189"/>
      <c r="BU46" s="192"/>
      <c r="BV46" s="192"/>
      <c r="BW46" s="189"/>
      <c r="BX46" s="189"/>
      <c r="BY46" s="189"/>
      <c r="BZ46" s="193"/>
      <c r="CA46" s="193"/>
      <c r="CB46" s="193"/>
      <c r="CC46" s="193"/>
      <c r="CD46" s="193"/>
      <c r="CE46" s="193"/>
    </row>
    <row r="47" spans="1:83" ht="38.25" x14ac:dyDescent="0.25">
      <c r="A47" s="189">
        <v>26</v>
      </c>
      <c r="B47" s="58" t="s">
        <v>322</v>
      </c>
      <c r="C47" s="58" t="s">
        <v>316</v>
      </c>
      <c r="D47" s="59" t="s">
        <v>189</v>
      </c>
      <c r="E47" s="58" t="s">
        <v>183</v>
      </c>
      <c r="F47" s="60" t="s">
        <v>317</v>
      </c>
      <c r="G47" s="58" t="s">
        <v>318</v>
      </c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65"/>
      <c r="Y47" s="59" t="s">
        <v>319</v>
      </c>
      <c r="Z47" s="62" t="s">
        <v>320</v>
      </c>
      <c r="AA47" s="58" t="s">
        <v>321</v>
      </c>
      <c r="AB47" s="64">
        <v>45533</v>
      </c>
      <c r="AC47" s="61">
        <v>13610</v>
      </c>
      <c r="AD47" s="64">
        <v>45536</v>
      </c>
      <c r="AE47" s="64">
        <v>45901</v>
      </c>
      <c r="AF47" s="58">
        <v>1</v>
      </c>
      <c r="AG47" s="58" t="s">
        <v>194</v>
      </c>
      <c r="AH47" s="58"/>
      <c r="AI47" s="65"/>
      <c r="AJ47" s="65"/>
      <c r="AK47" s="63">
        <v>95748</v>
      </c>
      <c r="AL47" s="58" t="s">
        <v>195</v>
      </c>
      <c r="AM47" s="58" t="s">
        <v>286</v>
      </c>
      <c r="AN47" s="64">
        <v>44974</v>
      </c>
      <c r="AO47" s="61">
        <v>13853</v>
      </c>
      <c r="AP47" s="58"/>
      <c r="AQ47" s="64">
        <v>45536</v>
      </c>
      <c r="AR47" s="64">
        <v>45901</v>
      </c>
      <c r="AS47" s="58"/>
      <c r="AT47" s="58"/>
      <c r="AU47" s="184">
        <v>0</v>
      </c>
      <c r="AV47" s="184">
        <v>0</v>
      </c>
      <c r="AW47" s="65"/>
      <c r="AX47" s="65"/>
      <c r="AY47" s="184">
        <v>0</v>
      </c>
      <c r="AZ47" s="58"/>
      <c r="BA47" s="65"/>
      <c r="BB47" s="65"/>
      <c r="BC47" s="58"/>
      <c r="BD47" s="58"/>
      <c r="BE47" s="65"/>
      <c r="BF47" s="65"/>
      <c r="BG47" s="58"/>
      <c r="BH47" s="65"/>
      <c r="BI47" s="190">
        <f t="shared" ref="BI47:BI61" si="4">AK47+BH47</f>
        <v>95748</v>
      </c>
      <c r="BJ47" s="65"/>
      <c r="BK47" s="65">
        <v>6782.15</v>
      </c>
      <c r="BL47" s="191">
        <f t="shared" si="3"/>
        <v>6782.15</v>
      </c>
      <c r="BM47" s="189"/>
      <c r="BN47" s="189"/>
      <c r="BO47" s="189"/>
      <c r="BP47" s="189"/>
      <c r="BQ47" s="189"/>
      <c r="BR47" s="189"/>
      <c r="BS47" s="189"/>
      <c r="BT47" s="189"/>
      <c r="BU47" s="192"/>
      <c r="BV47" s="192"/>
      <c r="BW47" s="189"/>
      <c r="BX47" s="189"/>
      <c r="BY47" s="189"/>
      <c r="BZ47" s="193"/>
      <c r="CA47" s="193"/>
      <c r="CB47" s="193"/>
      <c r="CC47" s="193"/>
      <c r="CD47" s="193"/>
      <c r="CE47" s="193"/>
    </row>
    <row r="48" spans="1:83" ht="114.75" x14ac:dyDescent="0.25">
      <c r="A48" s="189">
        <v>27</v>
      </c>
      <c r="B48" s="58" t="s">
        <v>369</v>
      </c>
      <c r="C48" s="58" t="s">
        <v>342</v>
      </c>
      <c r="D48" s="59" t="s">
        <v>189</v>
      </c>
      <c r="E48" s="58" t="s">
        <v>183</v>
      </c>
      <c r="F48" s="60" t="s">
        <v>370</v>
      </c>
      <c r="G48" s="58" t="s">
        <v>371</v>
      </c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65"/>
      <c r="Y48" s="68" t="s">
        <v>372</v>
      </c>
      <c r="Z48" s="62" t="s">
        <v>373</v>
      </c>
      <c r="AA48" s="58" t="s">
        <v>374</v>
      </c>
      <c r="AB48" s="64">
        <v>44755</v>
      </c>
      <c r="AC48" s="61">
        <v>13308</v>
      </c>
      <c r="AD48" s="64">
        <v>45127</v>
      </c>
      <c r="AE48" s="64">
        <v>45493</v>
      </c>
      <c r="AF48" s="58">
        <v>1</v>
      </c>
      <c r="AG48" s="58" t="s">
        <v>232</v>
      </c>
      <c r="AH48" s="58"/>
      <c r="AI48" s="65"/>
      <c r="AJ48" s="65"/>
      <c r="AK48" s="65">
        <v>1965431.91</v>
      </c>
      <c r="AL48" s="58" t="s">
        <v>195</v>
      </c>
      <c r="AM48" s="58" t="s">
        <v>196</v>
      </c>
      <c r="AN48" s="64">
        <v>44755</v>
      </c>
      <c r="AO48" s="61">
        <v>13308</v>
      </c>
      <c r="AP48" s="58"/>
      <c r="AQ48" s="64">
        <v>45127</v>
      </c>
      <c r="AR48" s="64">
        <v>45493</v>
      </c>
      <c r="AS48" s="58"/>
      <c r="AT48" s="58"/>
      <c r="AU48" s="184">
        <v>0</v>
      </c>
      <c r="AV48" s="184">
        <v>0</v>
      </c>
      <c r="AW48" s="65"/>
      <c r="AX48" s="65"/>
      <c r="AY48" s="184">
        <v>0</v>
      </c>
      <c r="AZ48" s="58"/>
      <c r="BA48" s="65"/>
      <c r="BB48" s="65"/>
      <c r="BC48" s="58"/>
      <c r="BD48" s="58"/>
      <c r="BE48" s="65"/>
      <c r="BF48" s="65"/>
      <c r="BG48" s="58"/>
      <c r="BH48" s="65"/>
      <c r="BI48" s="190">
        <f t="shared" si="4"/>
        <v>1965431.91</v>
      </c>
      <c r="BJ48" s="198">
        <v>535233.23</v>
      </c>
      <c r="BK48" s="65">
        <f>297722.71+321111.72+246327.22+295558.33</f>
        <v>1160719.98</v>
      </c>
      <c r="BL48" s="191">
        <f t="shared" si="3"/>
        <v>1695953.21</v>
      </c>
      <c r="BM48" s="189"/>
      <c r="BN48" s="189"/>
      <c r="BO48" s="189"/>
      <c r="BP48" s="189"/>
      <c r="BQ48" s="189"/>
      <c r="BR48" s="189"/>
      <c r="BS48" s="189"/>
      <c r="BT48" s="189"/>
      <c r="BU48" s="192"/>
      <c r="BV48" s="192"/>
      <c r="BW48" s="189"/>
      <c r="BX48" s="189"/>
      <c r="BY48" s="189"/>
      <c r="BZ48" s="193"/>
      <c r="CA48" s="193"/>
      <c r="CB48" s="193"/>
      <c r="CC48" s="193"/>
      <c r="CD48" s="193"/>
      <c r="CE48" s="193"/>
    </row>
    <row r="49" spans="1:83" ht="38.25" x14ac:dyDescent="0.25">
      <c r="A49" s="189">
        <v>28</v>
      </c>
      <c r="B49" s="58" t="s">
        <v>323</v>
      </c>
      <c r="C49" s="58" t="s">
        <v>324</v>
      </c>
      <c r="D49" s="59" t="s">
        <v>189</v>
      </c>
      <c r="E49" s="58" t="s">
        <v>183</v>
      </c>
      <c r="F49" s="60" t="s">
        <v>325</v>
      </c>
      <c r="G49" s="58" t="s">
        <v>326</v>
      </c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65"/>
      <c r="Y49" s="58" t="s">
        <v>327</v>
      </c>
      <c r="Z49" s="60" t="s">
        <v>328</v>
      </c>
      <c r="AA49" s="58" t="s">
        <v>329</v>
      </c>
      <c r="AB49" s="64">
        <v>45497</v>
      </c>
      <c r="AC49" s="61">
        <v>13827</v>
      </c>
      <c r="AD49" s="64">
        <v>45499</v>
      </c>
      <c r="AE49" s="64">
        <v>45657</v>
      </c>
      <c r="AF49" s="58">
        <v>1</v>
      </c>
      <c r="AG49" s="58" t="s">
        <v>194</v>
      </c>
      <c r="AH49" s="58"/>
      <c r="AI49" s="65"/>
      <c r="AJ49" s="65"/>
      <c r="AK49" s="65">
        <v>107520</v>
      </c>
      <c r="AL49" s="58" t="s">
        <v>195</v>
      </c>
      <c r="AM49" s="58" t="s">
        <v>286</v>
      </c>
      <c r="AN49" s="64">
        <v>45497</v>
      </c>
      <c r="AO49" s="61">
        <v>13827</v>
      </c>
      <c r="AP49" s="58"/>
      <c r="AQ49" s="58"/>
      <c r="AR49" s="58"/>
      <c r="AS49" s="64">
        <v>45499</v>
      </c>
      <c r="AT49" s="64">
        <v>45657</v>
      </c>
      <c r="AU49" s="184">
        <v>0</v>
      </c>
      <c r="AV49" s="184">
        <v>0</v>
      </c>
      <c r="AW49" s="65"/>
      <c r="AX49" s="65"/>
      <c r="AY49" s="184">
        <v>0</v>
      </c>
      <c r="AZ49" s="58"/>
      <c r="BA49" s="65"/>
      <c r="BB49" s="65"/>
      <c r="BC49" s="58"/>
      <c r="BD49" s="58"/>
      <c r="BE49" s="65"/>
      <c r="BF49" s="65"/>
      <c r="BG49" s="58"/>
      <c r="BH49" s="65"/>
      <c r="BI49" s="190">
        <f t="shared" si="4"/>
        <v>107520</v>
      </c>
      <c r="BJ49" s="65"/>
      <c r="BK49" s="65">
        <v>28370</v>
      </c>
      <c r="BL49" s="191">
        <f t="shared" si="3"/>
        <v>28370</v>
      </c>
      <c r="BM49" s="189"/>
      <c r="BN49" s="189"/>
      <c r="BO49" s="189"/>
      <c r="BP49" s="189"/>
      <c r="BQ49" s="189"/>
      <c r="BR49" s="189"/>
      <c r="BS49" s="189"/>
      <c r="BT49" s="189"/>
      <c r="BU49" s="192"/>
      <c r="BV49" s="192"/>
      <c r="BW49" s="189"/>
      <c r="BX49" s="189"/>
      <c r="BY49" s="189"/>
      <c r="BZ49" s="193"/>
      <c r="CA49" s="193"/>
      <c r="CB49" s="193"/>
      <c r="CC49" s="193"/>
      <c r="CD49" s="193"/>
      <c r="CE49" s="193"/>
    </row>
    <row r="50" spans="1:83" ht="51" x14ac:dyDescent="0.25">
      <c r="A50" s="189">
        <v>29</v>
      </c>
      <c r="B50" s="58" t="s">
        <v>334</v>
      </c>
      <c r="C50" s="58" t="s">
        <v>335</v>
      </c>
      <c r="D50" s="59" t="s">
        <v>234</v>
      </c>
      <c r="E50" s="58" t="s">
        <v>183</v>
      </c>
      <c r="F50" s="74" t="s">
        <v>336</v>
      </c>
      <c r="G50" s="58" t="s">
        <v>337</v>
      </c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65"/>
      <c r="Y50" s="197" t="s">
        <v>338</v>
      </c>
      <c r="Z50" s="74" t="s">
        <v>339</v>
      </c>
      <c r="AA50" s="196" t="s">
        <v>340</v>
      </c>
      <c r="AB50" s="64">
        <v>45495</v>
      </c>
      <c r="AC50" s="61">
        <v>13824</v>
      </c>
      <c r="AD50" s="64">
        <v>45495</v>
      </c>
      <c r="AE50" s="64">
        <v>45859</v>
      </c>
      <c r="AF50" s="58">
        <v>1</v>
      </c>
      <c r="AG50" s="58" t="s">
        <v>194</v>
      </c>
      <c r="AH50" s="58"/>
      <c r="AI50" s="65"/>
      <c r="AJ50" s="65"/>
      <c r="AK50" s="65">
        <v>144000</v>
      </c>
      <c r="AL50" s="58" t="s">
        <v>195</v>
      </c>
      <c r="AM50" s="58" t="s">
        <v>205</v>
      </c>
      <c r="AN50" s="64">
        <v>45495</v>
      </c>
      <c r="AO50" s="61">
        <v>13824</v>
      </c>
      <c r="AP50" s="58"/>
      <c r="AQ50" s="58"/>
      <c r="AR50" s="58"/>
      <c r="AS50" s="64">
        <v>45495</v>
      </c>
      <c r="AT50" s="64">
        <v>45859</v>
      </c>
      <c r="AU50" s="184">
        <v>0</v>
      </c>
      <c r="AV50" s="184">
        <v>0</v>
      </c>
      <c r="AW50" s="65"/>
      <c r="AX50" s="65"/>
      <c r="AY50" s="184">
        <v>0</v>
      </c>
      <c r="AZ50" s="58"/>
      <c r="BA50" s="65"/>
      <c r="BB50" s="65"/>
      <c r="BC50" s="58"/>
      <c r="BD50" s="58"/>
      <c r="BE50" s="65"/>
      <c r="BF50" s="65"/>
      <c r="BG50" s="58"/>
      <c r="BH50" s="65"/>
      <c r="BI50" s="190">
        <f t="shared" si="4"/>
        <v>144000</v>
      </c>
      <c r="BJ50" s="65">
        <v>8000</v>
      </c>
      <c r="BK50" s="65">
        <f>12000+12000</f>
        <v>24000</v>
      </c>
      <c r="BL50" s="191">
        <f t="shared" ref="BL50:BL58" si="5">BJ50+BK50</f>
        <v>32000</v>
      </c>
      <c r="BM50" s="189"/>
      <c r="BN50" s="189"/>
      <c r="BO50" s="189"/>
      <c r="BP50" s="189"/>
      <c r="BQ50" s="189"/>
      <c r="BR50" s="189"/>
      <c r="BS50" s="189"/>
      <c r="BT50" s="189"/>
      <c r="BU50" s="192"/>
      <c r="BV50" s="192"/>
      <c r="BW50" s="189"/>
      <c r="BX50" s="189"/>
      <c r="BY50" s="189"/>
      <c r="BZ50" s="193"/>
      <c r="CA50" s="193"/>
      <c r="CB50" s="193"/>
      <c r="CC50" s="193"/>
      <c r="CD50" s="193"/>
      <c r="CE50" s="193"/>
    </row>
    <row r="51" spans="1:83" ht="51" x14ac:dyDescent="0.25">
      <c r="A51" s="189">
        <v>30</v>
      </c>
      <c r="B51" s="58" t="s">
        <v>341</v>
      </c>
      <c r="C51" s="58" t="s">
        <v>342</v>
      </c>
      <c r="D51" s="59" t="s">
        <v>189</v>
      </c>
      <c r="E51" s="58" t="s">
        <v>183</v>
      </c>
      <c r="F51" s="62" t="s">
        <v>343</v>
      </c>
      <c r="G51" s="58" t="s">
        <v>344</v>
      </c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65"/>
      <c r="Y51" s="59" t="s">
        <v>345</v>
      </c>
      <c r="Z51" s="62" t="s">
        <v>346</v>
      </c>
      <c r="AA51" s="58" t="s">
        <v>347</v>
      </c>
      <c r="AB51" s="64">
        <v>45058</v>
      </c>
      <c r="AC51" s="61">
        <v>13534</v>
      </c>
      <c r="AD51" s="64">
        <v>45058</v>
      </c>
      <c r="AE51" s="64">
        <v>45424</v>
      </c>
      <c r="AF51" s="58">
        <v>1</v>
      </c>
      <c r="AG51" s="58" t="s">
        <v>232</v>
      </c>
      <c r="AH51" s="58"/>
      <c r="AI51" s="65"/>
      <c r="AJ51" s="65"/>
      <c r="AK51" s="65">
        <v>144000</v>
      </c>
      <c r="AL51" s="58" t="s">
        <v>195</v>
      </c>
      <c r="AM51" s="58" t="s">
        <v>196</v>
      </c>
      <c r="AN51" s="206">
        <v>44732</v>
      </c>
      <c r="AO51" s="207">
        <v>13316</v>
      </c>
      <c r="AP51" s="58"/>
      <c r="AQ51" s="206">
        <v>45097</v>
      </c>
      <c r="AR51" s="206">
        <v>45463</v>
      </c>
      <c r="AS51" s="58"/>
      <c r="AT51" s="58"/>
      <c r="AU51" s="184">
        <v>0</v>
      </c>
      <c r="AV51" s="184">
        <v>0</v>
      </c>
      <c r="AW51" s="65"/>
      <c r="AX51" s="65"/>
      <c r="AY51" s="184">
        <v>0</v>
      </c>
      <c r="AZ51" s="58"/>
      <c r="BA51" s="65"/>
      <c r="BB51" s="65"/>
      <c r="BC51" s="58"/>
      <c r="BD51" s="58"/>
      <c r="BE51" s="65"/>
      <c r="BF51" s="65"/>
      <c r="BG51" s="58"/>
      <c r="BH51" s="65"/>
      <c r="BI51" s="190">
        <f t="shared" si="4"/>
        <v>144000</v>
      </c>
      <c r="BJ51" s="65"/>
      <c r="BK51" s="65">
        <v>7041.6</v>
      </c>
      <c r="BL51" s="191">
        <f t="shared" si="5"/>
        <v>7041.6</v>
      </c>
      <c r="BM51" s="189"/>
      <c r="BN51" s="189"/>
      <c r="BO51" s="189"/>
      <c r="BP51" s="189"/>
      <c r="BQ51" s="189"/>
      <c r="BR51" s="189"/>
      <c r="BS51" s="189"/>
      <c r="BT51" s="189"/>
      <c r="BU51" s="192"/>
      <c r="BV51" s="192"/>
      <c r="BW51" s="189"/>
      <c r="BX51" s="189"/>
      <c r="BY51" s="189"/>
      <c r="BZ51" s="193"/>
      <c r="CA51" s="193"/>
      <c r="CB51" s="193"/>
      <c r="CC51" s="193"/>
      <c r="CD51" s="193"/>
      <c r="CE51" s="193"/>
    </row>
    <row r="52" spans="1:83" ht="102" x14ac:dyDescent="0.25">
      <c r="A52" s="189">
        <v>31</v>
      </c>
      <c r="B52" s="58" t="s">
        <v>348</v>
      </c>
      <c r="C52" s="208">
        <v>45444</v>
      </c>
      <c r="D52" s="59" t="s">
        <v>234</v>
      </c>
      <c r="E52" s="58" t="s">
        <v>183</v>
      </c>
      <c r="F52" s="60" t="s">
        <v>349</v>
      </c>
      <c r="G52" s="58" t="s">
        <v>350</v>
      </c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65"/>
      <c r="Y52" s="58" t="s">
        <v>351</v>
      </c>
      <c r="Z52" s="62" t="s">
        <v>352</v>
      </c>
      <c r="AA52" s="58" t="s">
        <v>353</v>
      </c>
      <c r="AB52" s="64">
        <v>45538</v>
      </c>
      <c r="AC52" s="61">
        <v>13856</v>
      </c>
      <c r="AD52" s="64">
        <v>45538</v>
      </c>
      <c r="AE52" s="64">
        <v>45657</v>
      </c>
      <c r="AF52" s="58">
        <v>1</v>
      </c>
      <c r="AG52" s="58" t="s">
        <v>232</v>
      </c>
      <c r="AH52" s="58"/>
      <c r="AI52" s="65"/>
      <c r="AJ52" s="65"/>
      <c r="AK52" s="65">
        <v>2550000</v>
      </c>
      <c r="AL52" s="58" t="s">
        <v>195</v>
      </c>
      <c r="AM52" s="58" t="s">
        <v>286</v>
      </c>
      <c r="AN52" s="64">
        <v>45538</v>
      </c>
      <c r="AO52" s="61">
        <v>13856</v>
      </c>
      <c r="AP52" s="58"/>
      <c r="AQ52" s="58"/>
      <c r="AR52" s="58"/>
      <c r="AS52" s="64">
        <v>45538</v>
      </c>
      <c r="AT52" s="64">
        <v>45657</v>
      </c>
      <c r="AU52" s="184">
        <v>0</v>
      </c>
      <c r="AV52" s="184">
        <v>0</v>
      </c>
      <c r="AW52" s="65"/>
      <c r="AX52" s="65"/>
      <c r="AY52" s="184">
        <v>0</v>
      </c>
      <c r="AZ52" s="58"/>
      <c r="BA52" s="65"/>
      <c r="BB52" s="65"/>
      <c r="BC52" s="58"/>
      <c r="BD52" s="58"/>
      <c r="BE52" s="65"/>
      <c r="BF52" s="65"/>
      <c r="BG52" s="58"/>
      <c r="BH52" s="65"/>
      <c r="BI52" s="190">
        <f t="shared" si="4"/>
        <v>2550000</v>
      </c>
      <c r="BJ52" s="65"/>
      <c r="BK52" s="65">
        <v>610852.5</v>
      </c>
      <c r="BL52" s="191">
        <f t="shared" si="5"/>
        <v>610852.5</v>
      </c>
      <c r="BM52" s="189"/>
      <c r="BN52" s="189"/>
      <c r="BO52" s="189"/>
      <c r="BP52" s="189"/>
      <c r="BQ52" s="189"/>
      <c r="BR52" s="189"/>
      <c r="BS52" s="189"/>
      <c r="BT52" s="189"/>
      <c r="BU52" s="192"/>
      <c r="BV52" s="192"/>
      <c r="BW52" s="189"/>
      <c r="BX52" s="189"/>
      <c r="BY52" s="189"/>
      <c r="BZ52" s="193"/>
      <c r="CA52" s="193"/>
      <c r="CB52" s="193"/>
      <c r="CC52" s="193"/>
      <c r="CD52" s="193"/>
      <c r="CE52" s="193"/>
    </row>
    <row r="53" spans="1:83" ht="102" x14ac:dyDescent="0.25">
      <c r="A53" s="189">
        <v>32</v>
      </c>
      <c r="B53" s="58" t="s">
        <v>375</v>
      </c>
      <c r="C53" s="58" t="s">
        <v>376</v>
      </c>
      <c r="D53" s="59" t="s">
        <v>182</v>
      </c>
      <c r="E53" s="58" t="s">
        <v>183</v>
      </c>
      <c r="F53" s="60" t="s">
        <v>377</v>
      </c>
      <c r="G53" s="58" t="s">
        <v>378</v>
      </c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65"/>
      <c r="Y53" s="59" t="s">
        <v>379</v>
      </c>
      <c r="Z53" s="62" t="s">
        <v>380</v>
      </c>
      <c r="AA53" s="58" t="s">
        <v>381</v>
      </c>
      <c r="AB53" s="64">
        <v>44557</v>
      </c>
      <c r="AC53" s="61">
        <v>13200</v>
      </c>
      <c r="AD53" s="64">
        <v>44557</v>
      </c>
      <c r="AE53" s="64">
        <v>44739</v>
      </c>
      <c r="AF53" s="58">
        <v>1</v>
      </c>
      <c r="AG53" s="58" t="s">
        <v>194</v>
      </c>
      <c r="AH53" s="58"/>
      <c r="AI53" s="65"/>
      <c r="AJ53" s="65"/>
      <c r="AK53" s="63">
        <v>1046359.89</v>
      </c>
      <c r="AL53" s="58" t="s">
        <v>195</v>
      </c>
      <c r="AM53" s="58" t="s">
        <v>196</v>
      </c>
      <c r="AN53" s="64">
        <v>44557</v>
      </c>
      <c r="AO53" s="61">
        <v>13200</v>
      </c>
      <c r="AP53" s="58"/>
      <c r="AQ53" s="64">
        <v>44557</v>
      </c>
      <c r="AR53" s="64">
        <v>44739</v>
      </c>
      <c r="AS53" s="64"/>
      <c r="AT53" s="64"/>
      <c r="AU53" s="184">
        <v>0</v>
      </c>
      <c r="AV53" s="184">
        <v>0</v>
      </c>
      <c r="AW53" s="65"/>
      <c r="AX53" s="65"/>
      <c r="AY53" s="184">
        <v>0</v>
      </c>
      <c r="AZ53" s="58"/>
      <c r="BA53" s="65"/>
      <c r="BB53" s="65"/>
      <c r="BC53" s="58"/>
      <c r="BD53" s="58"/>
      <c r="BE53" s="65"/>
      <c r="BF53" s="65"/>
      <c r="BG53" s="58"/>
      <c r="BH53" s="65"/>
      <c r="BI53" s="190">
        <f t="shared" si="4"/>
        <v>1046359.89</v>
      </c>
      <c r="BJ53" s="65">
        <v>206605.29</v>
      </c>
      <c r="BK53" s="65">
        <v>664512.25</v>
      </c>
      <c r="BL53" s="191">
        <f t="shared" si="5"/>
        <v>871117.54</v>
      </c>
      <c r="BM53" s="189"/>
      <c r="BN53" s="189"/>
      <c r="BO53" s="189"/>
      <c r="BP53" s="189"/>
      <c r="BQ53" s="189"/>
      <c r="BR53" s="189"/>
      <c r="BS53" s="189"/>
      <c r="BT53" s="189"/>
      <c r="BU53" s="192"/>
      <c r="BV53" s="192"/>
      <c r="BW53" s="189"/>
      <c r="BX53" s="189"/>
      <c r="BY53" s="189"/>
      <c r="BZ53" s="193"/>
      <c r="CA53" s="193"/>
      <c r="CB53" s="193"/>
      <c r="CC53" s="193"/>
      <c r="CD53" s="193"/>
      <c r="CE53" s="193"/>
    </row>
    <row r="54" spans="1:83" ht="51" x14ac:dyDescent="0.25">
      <c r="A54" s="189">
        <v>33</v>
      </c>
      <c r="B54" s="58" t="s">
        <v>382</v>
      </c>
      <c r="C54" s="58" t="s">
        <v>383</v>
      </c>
      <c r="D54" s="59" t="s">
        <v>189</v>
      </c>
      <c r="E54" s="58" t="s">
        <v>183</v>
      </c>
      <c r="F54" s="60" t="s">
        <v>384</v>
      </c>
      <c r="G54" s="58" t="s">
        <v>385</v>
      </c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65"/>
      <c r="Y54" s="59" t="s">
        <v>386</v>
      </c>
      <c r="Z54" s="60" t="s">
        <v>387</v>
      </c>
      <c r="AA54" s="58" t="s">
        <v>388</v>
      </c>
      <c r="AB54" s="64">
        <v>45407</v>
      </c>
      <c r="AC54" s="61">
        <v>45463</v>
      </c>
      <c r="AD54" s="64">
        <v>45407</v>
      </c>
      <c r="AE54" s="64">
        <v>45535</v>
      </c>
      <c r="AF54" s="58">
        <v>1</v>
      </c>
      <c r="AG54" s="58" t="s">
        <v>389</v>
      </c>
      <c r="AH54" s="58"/>
      <c r="AI54" s="65"/>
      <c r="AJ54" s="65"/>
      <c r="AK54" s="65">
        <v>4790461.91</v>
      </c>
      <c r="AL54" s="58" t="s">
        <v>195</v>
      </c>
      <c r="AM54" s="58" t="s">
        <v>286</v>
      </c>
      <c r="AN54" s="64">
        <v>45407</v>
      </c>
      <c r="AO54" s="61">
        <v>13800</v>
      </c>
      <c r="AP54" s="58"/>
      <c r="AQ54" s="58"/>
      <c r="AR54" s="58"/>
      <c r="AS54" s="64">
        <v>45407</v>
      </c>
      <c r="AT54" s="64">
        <v>45535</v>
      </c>
      <c r="AU54" s="184">
        <v>0</v>
      </c>
      <c r="AV54" s="184">
        <v>0</v>
      </c>
      <c r="AW54" s="65"/>
      <c r="AX54" s="65"/>
      <c r="AY54" s="184">
        <v>0</v>
      </c>
      <c r="AZ54" s="58"/>
      <c r="BA54" s="65"/>
      <c r="BB54" s="65"/>
      <c r="BC54" s="58"/>
      <c r="BD54" s="58"/>
      <c r="BE54" s="65"/>
      <c r="BF54" s="65"/>
      <c r="BG54" s="58"/>
      <c r="BH54" s="65"/>
      <c r="BI54" s="190">
        <f t="shared" si="4"/>
        <v>4790461.91</v>
      </c>
      <c r="BJ54" s="65"/>
      <c r="BK54" s="65">
        <v>945288.33</v>
      </c>
      <c r="BL54" s="191">
        <f t="shared" si="5"/>
        <v>945288.33</v>
      </c>
      <c r="BM54" s="189"/>
      <c r="BN54" s="189"/>
      <c r="BO54" s="189"/>
      <c r="BP54" s="189"/>
      <c r="BQ54" s="189"/>
      <c r="BR54" s="189"/>
      <c r="BS54" s="189"/>
      <c r="BT54" s="189"/>
      <c r="BU54" s="192"/>
      <c r="BV54" s="192"/>
      <c r="BW54" s="189"/>
      <c r="BX54" s="189"/>
      <c r="BY54" s="189"/>
      <c r="BZ54" s="193"/>
      <c r="CA54" s="193"/>
      <c r="CB54" s="193"/>
      <c r="CC54" s="193"/>
      <c r="CD54" s="193"/>
      <c r="CE54" s="193"/>
    </row>
    <row r="55" spans="1:83" ht="63.75" x14ac:dyDescent="0.25">
      <c r="A55" s="189">
        <v>34</v>
      </c>
      <c r="B55" s="196" t="s">
        <v>390</v>
      </c>
      <c r="C55" s="196" t="s">
        <v>391</v>
      </c>
      <c r="D55" s="197" t="s">
        <v>189</v>
      </c>
      <c r="E55" s="196" t="s">
        <v>183</v>
      </c>
      <c r="F55" s="74" t="s">
        <v>392</v>
      </c>
      <c r="G55" s="196" t="s">
        <v>393</v>
      </c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65"/>
      <c r="Y55" s="197" t="s">
        <v>394</v>
      </c>
      <c r="Z55" s="74" t="s">
        <v>395</v>
      </c>
      <c r="AA55" s="196" t="s">
        <v>396</v>
      </c>
      <c r="AB55" s="206">
        <v>44732</v>
      </c>
      <c r="AC55" s="207">
        <v>13316</v>
      </c>
      <c r="AD55" s="206">
        <v>45097</v>
      </c>
      <c r="AE55" s="206">
        <v>45463</v>
      </c>
      <c r="AF55" s="196">
        <v>1</v>
      </c>
      <c r="AG55" s="196" t="s">
        <v>232</v>
      </c>
      <c r="AH55" s="58"/>
      <c r="AI55" s="65"/>
      <c r="AJ55" s="65"/>
      <c r="AK55" s="209">
        <v>145000</v>
      </c>
      <c r="AL55" s="58" t="s">
        <v>195</v>
      </c>
      <c r="AM55" s="58" t="s">
        <v>196</v>
      </c>
      <c r="AN55" s="206">
        <v>44732</v>
      </c>
      <c r="AO55" s="207">
        <v>13316</v>
      </c>
      <c r="AP55" s="58"/>
      <c r="AQ55" s="206">
        <v>45097</v>
      </c>
      <c r="AR55" s="206">
        <v>45463</v>
      </c>
      <c r="AS55" s="58"/>
      <c r="AT55" s="58"/>
      <c r="AU55" s="184">
        <v>0</v>
      </c>
      <c r="AV55" s="184">
        <v>0</v>
      </c>
      <c r="AW55" s="65"/>
      <c r="AX55" s="65"/>
      <c r="AY55" s="184">
        <v>0</v>
      </c>
      <c r="AZ55" s="58"/>
      <c r="BA55" s="65"/>
      <c r="BB55" s="65"/>
      <c r="BC55" s="58"/>
      <c r="BD55" s="58"/>
      <c r="BE55" s="65"/>
      <c r="BF55" s="65"/>
      <c r="BG55" s="58"/>
      <c r="BH55" s="65"/>
      <c r="BI55" s="190">
        <f t="shared" si="4"/>
        <v>145000</v>
      </c>
      <c r="BJ55" s="65">
        <v>4019.6</v>
      </c>
      <c r="BK55" s="65">
        <v>12163.32</v>
      </c>
      <c r="BL55" s="191">
        <f t="shared" si="5"/>
        <v>16182.92</v>
      </c>
      <c r="BM55" s="189"/>
      <c r="BN55" s="189"/>
      <c r="BO55" s="189"/>
      <c r="BP55" s="189"/>
      <c r="BQ55" s="189"/>
      <c r="BR55" s="189"/>
      <c r="BS55" s="189"/>
      <c r="BT55" s="189"/>
      <c r="BU55" s="192"/>
      <c r="BV55" s="192"/>
      <c r="BW55" s="189"/>
      <c r="BX55" s="189"/>
      <c r="BY55" s="189"/>
      <c r="BZ55" s="193"/>
      <c r="CA55" s="193"/>
      <c r="CB55" s="193"/>
      <c r="CC55" s="193"/>
      <c r="CD55" s="193"/>
      <c r="CE55" s="193"/>
    </row>
    <row r="56" spans="1:83" ht="76.5" x14ac:dyDescent="0.25">
      <c r="A56" s="189">
        <v>35</v>
      </c>
      <c r="B56" s="196" t="s">
        <v>397</v>
      </c>
      <c r="C56" s="196" t="s">
        <v>398</v>
      </c>
      <c r="D56" s="197" t="s">
        <v>182</v>
      </c>
      <c r="E56" s="196" t="s">
        <v>183</v>
      </c>
      <c r="F56" s="74" t="s">
        <v>399</v>
      </c>
      <c r="G56" s="196" t="s">
        <v>400</v>
      </c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65"/>
      <c r="Y56" s="197" t="s">
        <v>401</v>
      </c>
      <c r="Z56" s="210" t="s">
        <v>402</v>
      </c>
      <c r="AA56" s="196" t="s">
        <v>403</v>
      </c>
      <c r="AB56" s="206">
        <v>45147</v>
      </c>
      <c r="AC56" s="207">
        <v>13595</v>
      </c>
      <c r="AD56" s="206">
        <v>45515</v>
      </c>
      <c r="AE56" s="206">
        <v>45880</v>
      </c>
      <c r="AF56" s="196">
        <v>1</v>
      </c>
      <c r="AG56" s="196" t="s">
        <v>232</v>
      </c>
      <c r="AH56" s="58"/>
      <c r="AI56" s="65"/>
      <c r="AJ56" s="65"/>
      <c r="AK56" s="198">
        <v>124375</v>
      </c>
      <c r="AL56" s="58" t="s">
        <v>195</v>
      </c>
      <c r="AM56" s="58" t="s">
        <v>196</v>
      </c>
      <c r="AN56" s="206">
        <v>45147</v>
      </c>
      <c r="AO56" s="207">
        <v>13595</v>
      </c>
      <c r="AP56" s="58"/>
      <c r="AQ56" s="206">
        <v>45515</v>
      </c>
      <c r="AR56" s="206">
        <v>45880</v>
      </c>
      <c r="AS56" s="58"/>
      <c r="AT56" s="58"/>
      <c r="AU56" s="184">
        <v>0</v>
      </c>
      <c r="AV56" s="184">
        <v>0</v>
      </c>
      <c r="AW56" s="65"/>
      <c r="AX56" s="65"/>
      <c r="AY56" s="184">
        <v>0</v>
      </c>
      <c r="AZ56" s="58"/>
      <c r="BA56" s="65"/>
      <c r="BB56" s="65"/>
      <c r="BC56" s="58"/>
      <c r="BD56" s="58"/>
      <c r="BE56" s="65"/>
      <c r="BF56" s="65"/>
      <c r="BG56" s="58"/>
      <c r="BH56" s="65"/>
      <c r="BI56" s="190">
        <f t="shared" si="4"/>
        <v>124375</v>
      </c>
      <c r="BJ56" s="65"/>
      <c r="BK56" s="65">
        <v>41491.5</v>
      </c>
      <c r="BL56" s="191">
        <f t="shared" si="5"/>
        <v>41491.5</v>
      </c>
      <c r="BM56" s="189"/>
      <c r="BN56" s="189"/>
      <c r="BO56" s="189"/>
      <c r="BP56" s="189"/>
      <c r="BQ56" s="189"/>
      <c r="BR56" s="189"/>
      <c r="BS56" s="189"/>
      <c r="BT56" s="189"/>
      <c r="BU56" s="192"/>
      <c r="BV56" s="192"/>
      <c r="BW56" s="189"/>
      <c r="BX56" s="211"/>
      <c r="BY56" s="189"/>
      <c r="BZ56" s="193"/>
      <c r="CA56" s="193"/>
      <c r="CB56" s="193"/>
      <c r="CC56" s="193"/>
      <c r="CD56" s="193"/>
      <c r="CE56" s="193"/>
    </row>
    <row r="57" spans="1:83" ht="38.25" x14ac:dyDescent="0.25">
      <c r="A57" s="189">
        <v>36</v>
      </c>
      <c r="B57" s="196" t="s">
        <v>404</v>
      </c>
      <c r="C57" s="196" t="s">
        <v>405</v>
      </c>
      <c r="D57" s="197" t="s">
        <v>189</v>
      </c>
      <c r="E57" s="196" t="s">
        <v>183</v>
      </c>
      <c r="F57" s="74" t="s">
        <v>406</v>
      </c>
      <c r="G57" s="196" t="s">
        <v>407</v>
      </c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65"/>
      <c r="Y57" s="197" t="s">
        <v>408</v>
      </c>
      <c r="Z57" s="74" t="s">
        <v>409</v>
      </c>
      <c r="AA57" s="196" t="s">
        <v>410</v>
      </c>
      <c r="AB57" s="206">
        <v>45531</v>
      </c>
      <c r="AC57" s="207">
        <v>13876</v>
      </c>
      <c r="AD57" s="206">
        <v>45575</v>
      </c>
      <c r="AE57" s="206">
        <v>45575</v>
      </c>
      <c r="AF57" s="196">
        <v>1</v>
      </c>
      <c r="AG57" s="196" t="s">
        <v>232</v>
      </c>
      <c r="AH57" s="58"/>
      <c r="AI57" s="65"/>
      <c r="AJ57" s="65"/>
      <c r="AK57" s="209">
        <v>1810648</v>
      </c>
      <c r="AL57" s="58" t="s">
        <v>195</v>
      </c>
      <c r="AM57" s="58" t="s">
        <v>286</v>
      </c>
      <c r="AN57" s="206">
        <v>45531</v>
      </c>
      <c r="AO57" s="207">
        <v>13876</v>
      </c>
      <c r="AP57" s="58"/>
      <c r="AQ57" s="206"/>
      <c r="AR57" s="206"/>
      <c r="AS57" s="206">
        <v>45575</v>
      </c>
      <c r="AT57" s="206">
        <v>45575</v>
      </c>
      <c r="AU57" s="184">
        <v>0</v>
      </c>
      <c r="AV57" s="184">
        <v>0</v>
      </c>
      <c r="AW57" s="65"/>
      <c r="AX57" s="65"/>
      <c r="AY57" s="184">
        <v>0</v>
      </c>
      <c r="AZ57" s="58"/>
      <c r="BA57" s="65"/>
      <c r="BB57" s="65"/>
      <c r="BC57" s="58"/>
      <c r="BD57" s="58"/>
      <c r="BE57" s="65"/>
      <c r="BF57" s="65"/>
      <c r="BG57" s="58"/>
      <c r="BH57" s="65"/>
      <c r="BI57" s="190">
        <f t="shared" si="4"/>
        <v>1810648</v>
      </c>
      <c r="BJ57" s="65"/>
      <c r="BK57" s="65">
        <f>1348748+224750+237150</f>
        <v>1810648</v>
      </c>
      <c r="BL57" s="191">
        <f t="shared" si="5"/>
        <v>1810648</v>
      </c>
      <c r="BM57" s="189"/>
      <c r="BN57" s="189"/>
      <c r="BO57" s="189"/>
      <c r="BP57" s="189"/>
      <c r="BQ57" s="189"/>
      <c r="BR57" s="189"/>
      <c r="BS57" s="189"/>
      <c r="BT57" s="189"/>
      <c r="BU57" s="192"/>
      <c r="BV57" s="192"/>
      <c r="BW57" s="189"/>
      <c r="BX57" s="211"/>
      <c r="BY57" s="189"/>
      <c r="BZ57" s="193"/>
      <c r="CA57" s="193"/>
      <c r="CB57" s="193"/>
      <c r="CC57" s="193"/>
      <c r="CD57" s="193"/>
      <c r="CE57" s="193"/>
    </row>
    <row r="58" spans="1:83" ht="63.75" x14ac:dyDescent="0.25">
      <c r="A58" s="189">
        <v>37</v>
      </c>
      <c r="B58" s="196" t="s">
        <v>411</v>
      </c>
      <c r="C58" s="196" t="s">
        <v>412</v>
      </c>
      <c r="D58" s="197" t="s">
        <v>189</v>
      </c>
      <c r="E58" s="196" t="s">
        <v>183</v>
      </c>
      <c r="F58" s="74" t="s">
        <v>413</v>
      </c>
      <c r="G58" s="196" t="s">
        <v>414</v>
      </c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65"/>
      <c r="Y58" s="197" t="s">
        <v>415</v>
      </c>
      <c r="Z58" s="74" t="s">
        <v>416</v>
      </c>
      <c r="AA58" s="196" t="s">
        <v>417</v>
      </c>
      <c r="AB58" s="206">
        <v>45506</v>
      </c>
      <c r="AC58" s="207">
        <v>13835</v>
      </c>
      <c r="AD58" s="206">
        <v>45506</v>
      </c>
      <c r="AE58" s="206">
        <v>45657</v>
      </c>
      <c r="AF58" s="196">
        <v>1</v>
      </c>
      <c r="AG58" s="196" t="s">
        <v>418</v>
      </c>
      <c r="AH58" s="58"/>
      <c r="AI58" s="65"/>
      <c r="AJ58" s="65"/>
      <c r="AK58" s="209">
        <v>512000</v>
      </c>
      <c r="AL58" s="58" t="s">
        <v>195</v>
      </c>
      <c r="AM58" s="58" t="s">
        <v>286</v>
      </c>
      <c r="AN58" s="206">
        <v>45506</v>
      </c>
      <c r="AO58" s="207">
        <v>13835</v>
      </c>
      <c r="AP58" s="58"/>
      <c r="AQ58" s="206"/>
      <c r="AR58" s="206"/>
      <c r="AS58" s="64">
        <v>45506</v>
      </c>
      <c r="AT58" s="64">
        <v>45657</v>
      </c>
      <c r="AU58" s="184">
        <v>0</v>
      </c>
      <c r="AV58" s="184">
        <v>0</v>
      </c>
      <c r="AW58" s="65"/>
      <c r="AX58" s="65"/>
      <c r="AY58" s="184">
        <v>0</v>
      </c>
      <c r="AZ58" s="58"/>
      <c r="BA58" s="65"/>
      <c r="BB58" s="65"/>
      <c r="BC58" s="58"/>
      <c r="BD58" s="58"/>
      <c r="BE58" s="65"/>
      <c r="BF58" s="65"/>
      <c r="BG58" s="58"/>
      <c r="BH58" s="65"/>
      <c r="BI58" s="190">
        <f t="shared" si="4"/>
        <v>512000</v>
      </c>
      <c r="BJ58" s="65"/>
      <c r="BK58" s="65">
        <f>492000+20000</f>
        <v>512000</v>
      </c>
      <c r="BL58" s="191">
        <f t="shared" si="5"/>
        <v>512000</v>
      </c>
      <c r="BM58" s="189"/>
      <c r="BN58" s="189"/>
      <c r="BO58" s="189"/>
      <c r="BP58" s="189"/>
      <c r="BQ58" s="189"/>
      <c r="BR58" s="189"/>
      <c r="BS58" s="189"/>
      <c r="BT58" s="189"/>
      <c r="BU58" s="192"/>
      <c r="BV58" s="192"/>
      <c r="BW58" s="189"/>
      <c r="BX58" s="211"/>
      <c r="BY58" s="189"/>
      <c r="BZ58" s="193"/>
      <c r="CA58" s="193"/>
      <c r="CB58" s="193"/>
      <c r="CC58" s="193"/>
      <c r="CD58" s="193"/>
      <c r="CE58" s="193"/>
    </row>
    <row r="59" spans="1:83" ht="51" x14ac:dyDescent="0.25">
      <c r="A59" s="189">
        <v>38</v>
      </c>
      <c r="B59" s="196" t="s">
        <v>419</v>
      </c>
      <c r="C59" s="196" t="s">
        <v>420</v>
      </c>
      <c r="D59" s="197" t="s">
        <v>234</v>
      </c>
      <c r="E59" s="196" t="s">
        <v>183</v>
      </c>
      <c r="F59" s="74" t="s">
        <v>421</v>
      </c>
      <c r="G59" s="196" t="s">
        <v>422</v>
      </c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65"/>
      <c r="Y59" s="197" t="s">
        <v>423</v>
      </c>
      <c r="Z59" s="74" t="s">
        <v>424</v>
      </c>
      <c r="AA59" s="196" t="s">
        <v>425</v>
      </c>
      <c r="AB59" s="206">
        <v>45566</v>
      </c>
      <c r="AC59" s="207">
        <v>13875</v>
      </c>
      <c r="AD59" s="206">
        <v>45566</v>
      </c>
      <c r="AE59" s="206">
        <v>45657</v>
      </c>
      <c r="AF59" s="196">
        <v>1</v>
      </c>
      <c r="AG59" s="196" t="s">
        <v>232</v>
      </c>
      <c r="AH59" s="58"/>
      <c r="AI59" s="65"/>
      <c r="AJ59" s="65"/>
      <c r="AK59" s="209">
        <v>50000</v>
      </c>
      <c r="AL59" s="58" t="s">
        <v>195</v>
      </c>
      <c r="AM59" s="58" t="s">
        <v>286</v>
      </c>
      <c r="AN59" s="206">
        <v>45566</v>
      </c>
      <c r="AO59" s="207">
        <v>13875</v>
      </c>
      <c r="AP59" s="58"/>
      <c r="AQ59" s="206"/>
      <c r="AR59" s="206"/>
      <c r="AS59" s="64">
        <v>45566</v>
      </c>
      <c r="AT59" s="64">
        <v>45657</v>
      </c>
      <c r="AU59" s="184">
        <v>0</v>
      </c>
      <c r="AV59" s="184">
        <v>0</v>
      </c>
      <c r="AW59" s="65"/>
      <c r="AX59" s="65"/>
      <c r="AY59" s="184">
        <v>0</v>
      </c>
      <c r="AZ59" s="58"/>
      <c r="BA59" s="65"/>
      <c r="BB59" s="65"/>
      <c r="BC59" s="58"/>
      <c r="BD59" s="58"/>
      <c r="BE59" s="65"/>
      <c r="BF59" s="65"/>
      <c r="BG59" s="58"/>
      <c r="BH59" s="65"/>
      <c r="BI59" s="190">
        <f t="shared" si="4"/>
        <v>50000</v>
      </c>
      <c r="BJ59" s="65"/>
      <c r="BK59" s="65">
        <v>17625</v>
      </c>
      <c r="BL59" s="191">
        <f>BJ59+BK59</f>
        <v>17625</v>
      </c>
      <c r="BM59" s="189"/>
      <c r="BN59" s="189"/>
      <c r="BO59" s="189"/>
      <c r="BP59" s="189"/>
      <c r="BQ59" s="189"/>
      <c r="BR59" s="189"/>
      <c r="BS59" s="189"/>
      <c r="BT59" s="189"/>
      <c r="BU59" s="192"/>
      <c r="BV59" s="192"/>
      <c r="BW59" s="189"/>
      <c r="BX59" s="211"/>
      <c r="BY59" s="189"/>
      <c r="BZ59" s="193"/>
      <c r="CA59" s="193"/>
      <c r="CB59" s="193"/>
      <c r="CC59" s="193"/>
      <c r="CD59" s="193"/>
      <c r="CE59" s="193"/>
    </row>
    <row r="60" spans="1:83" ht="63.75" x14ac:dyDescent="0.25">
      <c r="A60" s="189">
        <v>39</v>
      </c>
      <c r="B60" s="196" t="s">
        <v>426</v>
      </c>
      <c r="C60" s="58" t="s">
        <v>427</v>
      </c>
      <c r="D60" s="197" t="s">
        <v>189</v>
      </c>
      <c r="E60" s="196" t="s">
        <v>183</v>
      </c>
      <c r="F60" s="60" t="s">
        <v>428</v>
      </c>
      <c r="G60" s="196" t="s">
        <v>429</v>
      </c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65"/>
      <c r="Y60" s="58" t="s">
        <v>430</v>
      </c>
      <c r="Z60" s="60" t="s">
        <v>431</v>
      </c>
      <c r="AA60" s="58" t="s">
        <v>432</v>
      </c>
      <c r="AB60" s="64">
        <v>45517</v>
      </c>
      <c r="AC60" s="61">
        <v>13839</v>
      </c>
      <c r="AD60" s="64">
        <v>45517</v>
      </c>
      <c r="AE60" s="64">
        <v>45657</v>
      </c>
      <c r="AF60" s="58">
        <v>1</v>
      </c>
      <c r="AG60" s="196" t="s">
        <v>232</v>
      </c>
      <c r="AH60" s="58"/>
      <c r="AI60" s="65"/>
      <c r="AJ60" s="65"/>
      <c r="AK60" s="65">
        <v>23970</v>
      </c>
      <c r="AL60" s="58" t="s">
        <v>195</v>
      </c>
      <c r="AM60" s="58" t="s">
        <v>286</v>
      </c>
      <c r="AN60" s="64">
        <v>45517</v>
      </c>
      <c r="AO60" s="61">
        <v>13839</v>
      </c>
      <c r="AP60" s="58"/>
      <c r="AQ60" s="64">
        <v>45517</v>
      </c>
      <c r="AR60" s="64">
        <v>45657</v>
      </c>
      <c r="AS60" s="58"/>
      <c r="AT60" s="58"/>
      <c r="AU60" s="184">
        <v>0</v>
      </c>
      <c r="AV60" s="184">
        <v>0</v>
      </c>
      <c r="AW60" s="65"/>
      <c r="AX60" s="65"/>
      <c r="AY60" s="184">
        <v>0</v>
      </c>
      <c r="AZ60" s="58"/>
      <c r="BA60" s="65"/>
      <c r="BB60" s="65"/>
      <c r="BC60" s="58"/>
      <c r="BD60" s="58"/>
      <c r="BE60" s="65"/>
      <c r="BF60" s="65"/>
      <c r="BG60" s="58"/>
      <c r="BH60" s="65"/>
      <c r="BI60" s="190">
        <f t="shared" si="4"/>
        <v>23970</v>
      </c>
      <c r="BJ60" s="65"/>
      <c r="BK60" s="65">
        <v>639.20000000000005</v>
      </c>
      <c r="BL60" s="191">
        <f>BJ60+BK60</f>
        <v>639.20000000000005</v>
      </c>
      <c r="BM60" s="189"/>
      <c r="BN60" s="189"/>
      <c r="BO60" s="189"/>
      <c r="BP60" s="189"/>
      <c r="BQ60" s="189"/>
      <c r="BR60" s="189"/>
      <c r="BS60" s="189"/>
      <c r="BT60" s="189"/>
      <c r="BU60" s="192"/>
      <c r="BV60" s="192"/>
      <c r="BW60" s="189"/>
      <c r="BX60" s="211"/>
      <c r="BY60" s="189"/>
      <c r="BZ60" s="193"/>
      <c r="CA60" s="193"/>
      <c r="CB60" s="193"/>
      <c r="CC60" s="193"/>
      <c r="CD60" s="193"/>
      <c r="CE60" s="193"/>
    </row>
    <row r="61" spans="1:83" ht="77.25" thickBot="1" x14ac:dyDescent="0.3">
      <c r="A61" s="212">
        <v>40</v>
      </c>
      <c r="B61" s="196" t="s">
        <v>433</v>
      </c>
      <c r="C61" s="66" t="s">
        <v>434</v>
      </c>
      <c r="D61" s="213" t="s">
        <v>435</v>
      </c>
      <c r="E61" s="196" t="s">
        <v>183</v>
      </c>
      <c r="F61" s="67" t="s">
        <v>436</v>
      </c>
      <c r="G61" s="196" t="s">
        <v>437</v>
      </c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72"/>
      <c r="Y61" s="66" t="s">
        <v>438</v>
      </c>
      <c r="Z61" s="67" t="s">
        <v>439</v>
      </c>
      <c r="AA61" s="66" t="s">
        <v>440</v>
      </c>
      <c r="AB61" s="70">
        <v>45553</v>
      </c>
      <c r="AC61" s="71">
        <v>13879</v>
      </c>
      <c r="AD61" s="70">
        <v>45553</v>
      </c>
      <c r="AE61" s="70">
        <v>45918</v>
      </c>
      <c r="AF61" s="58">
        <v>1</v>
      </c>
      <c r="AG61" s="196" t="s">
        <v>232</v>
      </c>
      <c r="AH61" s="66"/>
      <c r="AI61" s="72"/>
      <c r="AJ61" s="72"/>
      <c r="AK61" s="72">
        <v>11580</v>
      </c>
      <c r="AL61" s="58" t="s">
        <v>195</v>
      </c>
      <c r="AM61" s="58" t="s">
        <v>286</v>
      </c>
      <c r="AN61" s="70">
        <v>45553</v>
      </c>
      <c r="AO61" s="71">
        <v>13879</v>
      </c>
      <c r="AP61" s="66"/>
      <c r="AQ61" s="70">
        <v>45553</v>
      </c>
      <c r="AR61" s="66" t="s">
        <v>441</v>
      </c>
      <c r="AS61" s="66"/>
      <c r="AT61" s="66"/>
      <c r="AU61" s="184">
        <v>0</v>
      </c>
      <c r="AV61" s="184">
        <v>0</v>
      </c>
      <c r="AW61" s="72"/>
      <c r="AX61" s="72"/>
      <c r="AY61" s="184">
        <v>0</v>
      </c>
      <c r="AZ61" s="66"/>
      <c r="BA61" s="72"/>
      <c r="BB61" s="72"/>
      <c r="BC61" s="66"/>
      <c r="BD61" s="66"/>
      <c r="BE61" s="72"/>
      <c r="BF61" s="72"/>
      <c r="BG61" s="66"/>
      <c r="BH61" s="72"/>
      <c r="BI61" s="190">
        <f t="shared" si="4"/>
        <v>11580</v>
      </c>
      <c r="BJ61" s="72"/>
      <c r="BK61" s="72">
        <v>11580</v>
      </c>
      <c r="BL61" s="214">
        <f>BJ61+BK61</f>
        <v>11580</v>
      </c>
      <c r="BM61" s="212"/>
      <c r="BN61" s="212"/>
      <c r="BO61" s="212"/>
      <c r="BP61" s="212"/>
      <c r="BQ61" s="212"/>
      <c r="BR61" s="212"/>
      <c r="BS61" s="212"/>
      <c r="BT61" s="212"/>
      <c r="BU61" s="215"/>
      <c r="BV61" s="215"/>
      <c r="BW61" s="212"/>
      <c r="BX61" s="211"/>
      <c r="BY61" s="212"/>
      <c r="BZ61" s="216"/>
      <c r="CA61" s="216"/>
      <c r="CB61" s="216"/>
      <c r="CC61" s="216"/>
      <c r="CD61" s="216"/>
      <c r="CE61" s="216"/>
    </row>
    <row r="62" spans="1:83" ht="13.5" thickBot="1" x14ac:dyDescent="0.3">
      <c r="A62" s="77" t="s">
        <v>173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9"/>
      <c r="X62" s="40">
        <f>SUM(X21:X61)</f>
        <v>0</v>
      </c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40">
        <f>SUM(AI21:AI61)</f>
        <v>0</v>
      </c>
      <c r="AJ62" s="40">
        <f>SUM(AJ21:AJ61)</f>
        <v>0</v>
      </c>
      <c r="AK62" s="40">
        <f>SUM(AK22:AK61)</f>
        <v>37042656.810000002</v>
      </c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40">
        <f>SUM(AW21:AW61)</f>
        <v>0</v>
      </c>
      <c r="AX62" s="40">
        <f>SUM(AX21:AX61)</f>
        <v>0</v>
      </c>
      <c r="AY62" s="30"/>
      <c r="AZ62" s="30"/>
      <c r="BA62" s="40">
        <f>SUM(BA21:BA61)</f>
        <v>0</v>
      </c>
      <c r="BB62" s="40">
        <f>SUM(BB21:BB61)</f>
        <v>0</v>
      </c>
      <c r="BC62" s="30"/>
      <c r="BD62" s="30"/>
      <c r="BE62" s="40">
        <f>SUM(BE21:BE61)</f>
        <v>0</v>
      </c>
      <c r="BF62" s="40">
        <f>SUM(BF21:BF61)</f>
        <v>0</v>
      </c>
      <c r="BG62" s="30"/>
      <c r="BH62" s="40">
        <f>SUM(BH21:BH61)</f>
        <v>0</v>
      </c>
      <c r="BI62" s="46">
        <f>SUM(BI22:BI61)</f>
        <v>37042656.810000002</v>
      </c>
      <c r="BJ62" s="40">
        <f>SUM(BJ22:BJ61)</f>
        <v>1851678.21</v>
      </c>
      <c r="BK62" s="40">
        <f>SUM(BK22:BK61)</f>
        <v>9222248.8199999984</v>
      </c>
      <c r="BL62" s="47">
        <f>SUM(BL22:BL61)</f>
        <v>11073927.029999999</v>
      </c>
      <c r="BM62" s="53"/>
      <c r="BN62" s="28"/>
      <c r="BO62" s="28"/>
      <c r="BP62" s="28"/>
      <c r="BQ62" s="28"/>
      <c r="BR62" s="28"/>
      <c r="BS62" s="28"/>
      <c r="BT62" s="28"/>
      <c r="BU62" s="40">
        <f>SUM(BU21:BU61)</f>
        <v>0</v>
      </c>
      <c r="BV62" s="40">
        <f>SUM(BV21:BV61)</f>
        <v>0</v>
      </c>
      <c r="BW62" s="28"/>
      <c r="BX62" s="28"/>
      <c r="BY62" s="28"/>
      <c r="BZ62" s="54"/>
      <c r="CA62" s="54"/>
      <c r="CB62" s="54"/>
      <c r="CC62" s="54"/>
      <c r="CD62" s="54"/>
      <c r="CE62" s="55"/>
    </row>
    <row r="63" spans="1:8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4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34"/>
      <c r="AJ63" s="34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4"/>
      <c r="AX63" s="34"/>
      <c r="AY63" s="2"/>
      <c r="AZ63" s="2"/>
      <c r="BA63" s="34"/>
      <c r="BB63" s="34"/>
      <c r="BC63" s="2"/>
      <c r="BD63" s="2"/>
      <c r="BE63" s="34"/>
      <c r="BF63" s="34"/>
      <c r="BG63" s="2"/>
      <c r="BH63" s="34"/>
      <c r="BI63" s="34"/>
      <c r="BJ63" s="48"/>
      <c r="BK63" s="48"/>
      <c r="BL63" s="48"/>
      <c r="BM63" s="3"/>
      <c r="BN63" s="4"/>
      <c r="BO63" s="4"/>
      <c r="BP63" s="4"/>
      <c r="BQ63" s="4"/>
      <c r="BR63" s="4"/>
      <c r="BS63" s="4"/>
      <c r="BT63" s="4"/>
      <c r="BU63" s="50"/>
      <c r="BV63" s="50"/>
      <c r="BW63" s="4"/>
      <c r="BX63" s="4"/>
      <c r="BY63" s="4"/>
    </row>
    <row r="64" spans="1:83" x14ac:dyDescent="0.25">
      <c r="A64" s="2" t="s">
        <v>176</v>
      </c>
      <c r="B64" s="76" t="s">
        <v>177</v>
      </c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4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34"/>
      <c r="AJ64" s="34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4"/>
      <c r="AX64" s="34"/>
      <c r="AY64" s="2"/>
      <c r="AZ64" s="2"/>
      <c r="BA64" s="34"/>
      <c r="BB64" s="34"/>
      <c r="BC64" s="2"/>
      <c r="BD64" s="2"/>
      <c r="BE64" s="34"/>
      <c r="BF64" s="34"/>
      <c r="BG64" s="2"/>
      <c r="BH64" s="34"/>
      <c r="BI64" s="34"/>
      <c r="BJ64" s="48"/>
      <c r="BK64" s="48"/>
      <c r="BL64" s="48"/>
      <c r="BM64" s="3"/>
      <c r="BN64" s="4"/>
      <c r="BO64" s="4"/>
      <c r="BP64" s="4"/>
      <c r="BQ64" s="4"/>
      <c r="BR64" s="4"/>
      <c r="BS64" s="4"/>
      <c r="BT64" s="4"/>
      <c r="BU64" s="50"/>
      <c r="BV64" s="50"/>
      <c r="BW64" s="4"/>
      <c r="BX64" s="4"/>
      <c r="BY64" s="4"/>
    </row>
    <row r="65" spans="1:8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34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34"/>
      <c r="AJ65" s="34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4"/>
      <c r="AX65" s="34"/>
      <c r="AY65" s="2"/>
      <c r="AZ65" s="2"/>
      <c r="BA65" s="34"/>
      <c r="BB65" s="34"/>
      <c r="BC65" s="2"/>
      <c r="BD65" s="2"/>
      <c r="BE65" s="34"/>
      <c r="BF65" s="34"/>
      <c r="BG65" s="2"/>
      <c r="BH65" s="34"/>
      <c r="BI65" s="34"/>
      <c r="BJ65" s="48"/>
      <c r="BK65" s="48"/>
      <c r="BL65" s="48"/>
      <c r="BM65" s="3"/>
      <c r="BN65" s="4"/>
      <c r="BO65" s="4"/>
      <c r="BP65" s="4"/>
      <c r="BQ65" s="4"/>
      <c r="BR65" s="4"/>
      <c r="BS65" s="4"/>
      <c r="BT65" s="4"/>
      <c r="BU65" s="50"/>
      <c r="BV65" s="50"/>
      <c r="BW65" s="4"/>
      <c r="BX65" s="4"/>
      <c r="BY65" s="4"/>
    </row>
    <row r="66" spans="1:83" x14ac:dyDescent="0.25">
      <c r="A66" s="11" t="s">
        <v>355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35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35"/>
      <c r="AJ66" s="35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35"/>
      <c r="AX66" s="35"/>
      <c r="AY66" s="11"/>
      <c r="AZ66" s="11"/>
      <c r="BA66" s="35"/>
      <c r="BB66" s="35"/>
      <c r="BC66" s="11"/>
      <c r="BD66" s="11"/>
      <c r="BE66" s="35"/>
      <c r="BF66" s="35"/>
      <c r="BG66" s="11"/>
      <c r="BH66" s="35"/>
      <c r="BI66" s="35"/>
      <c r="BJ66" s="35"/>
      <c r="BK66" s="35"/>
      <c r="BL66" s="35"/>
      <c r="BM66" s="11"/>
      <c r="BN66" s="8"/>
      <c r="BO66" s="8"/>
      <c r="BP66" s="8"/>
      <c r="BQ66" s="8"/>
      <c r="BR66" s="8"/>
      <c r="BS66" s="8"/>
      <c r="BT66" s="8"/>
      <c r="BU66" s="51"/>
      <c r="BV66" s="51"/>
      <c r="BW66" s="8"/>
      <c r="BX66" s="8"/>
      <c r="BY66" s="8"/>
      <c r="BZ66" s="8"/>
      <c r="CA66" s="8"/>
      <c r="CB66" s="8"/>
      <c r="CC66" s="8"/>
      <c r="CD66" s="8"/>
      <c r="CE66" s="8"/>
    </row>
    <row r="67" spans="1:83" x14ac:dyDescent="0.25">
      <c r="A67" s="9" t="s">
        <v>180</v>
      </c>
      <c r="B67" s="9"/>
      <c r="C67" s="9"/>
      <c r="D67" s="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36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36"/>
      <c r="AJ67" s="36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36"/>
      <c r="AX67" s="36"/>
      <c r="AY67" s="5"/>
      <c r="AZ67" s="5"/>
      <c r="BA67" s="36"/>
      <c r="BB67" s="36"/>
      <c r="BC67" s="5"/>
      <c r="BD67" s="5"/>
      <c r="BE67" s="36"/>
      <c r="BF67" s="36"/>
      <c r="BG67" s="5"/>
      <c r="BH67" s="36"/>
      <c r="BI67" s="36"/>
      <c r="BJ67" s="36"/>
      <c r="BK67" s="36"/>
      <c r="BL67" s="36"/>
      <c r="BM67" s="5"/>
    </row>
    <row r="68" spans="1:83" x14ac:dyDescent="0.25">
      <c r="A68" s="5" t="s">
        <v>181</v>
      </c>
      <c r="B68" s="5"/>
      <c r="C68" s="5"/>
      <c r="D68" s="5"/>
      <c r="E68" s="5"/>
      <c r="F68" s="5"/>
      <c r="G68" s="5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37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37"/>
      <c r="AJ68" s="37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37"/>
      <c r="AX68" s="37"/>
      <c r="AY68" s="9"/>
      <c r="AZ68" s="9"/>
      <c r="BA68" s="37"/>
      <c r="BB68" s="37"/>
      <c r="BC68" s="9"/>
      <c r="BD68" s="9"/>
      <c r="BE68" s="37"/>
      <c r="BF68" s="37"/>
      <c r="BG68" s="9"/>
      <c r="BH68" s="37"/>
      <c r="BI68" s="37"/>
      <c r="BJ68" s="36"/>
      <c r="BK68" s="36"/>
      <c r="BL68" s="36"/>
      <c r="BM68" s="5"/>
    </row>
    <row r="69" spans="1:83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0"/>
      <c r="Q69" s="7"/>
      <c r="R69" s="7"/>
      <c r="S69" s="7"/>
      <c r="T69" s="7"/>
      <c r="U69" s="7"/>
      <c r="V69" s="7"/>
      <c r="W69" s="7"/>
      <c r="X69" s="38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38"/>
      <c r="AJ69" s="38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38"/>
      <c r="AX69" s="38"/>
      <c r="AY69" s="7"/>
      <c r="AZ69" s="7"/>
      <c r="BA69" s="38"/>
      <c r="BB69" s="38"/>
      <c r="BC69" s="7"/>
      <c r="BD69" s="7"/>
      <c r="BE69" s="38"/>
      <c r="BF69" s="38"/>
      <c r="BG69" s="7"/>
      <c r="BH69" s="38"/>
      <c r="BI69" s="38"/>
    </row>
    <row r="70" spans="1:83" x14ac:dyDescent="0.25">
      <c r="O70" s="10"/>
    </row>
  </sheetData>
  <mergeCells count="65"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W19:W20"/>
    <mergeCell ref="BW18:BY19"/>
    <mergeCell ref="BR18:BS19"/>
    <mergeCell ref="BO18:BQ19"/>
    <mergeCell ref="BT18:BT20"/>
    <mergeCell ref="E11:F11"/>
    <mergeCell ref="E12:F12"/>
    <mergeCell ref="J19:K19"/>
    <mergeCell ref="B15:X15"/>
    <mergeCell ref="AQ19:AR19"/>
    <mergeCell ref="AK19:AK20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AS19:AT19"/>
    <mergeCell ref="B64:L64"/>
    <mergeCell ref="A62:W62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L19:AL20"/>
    <mergeCell ref="AP19:AP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10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2024-11-11T15:02:08Z</dcterms:modified>
</cp:coreProperties>
</file>