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80" yWindow="1545" windowWidth="26595" windowHeight="11160"/>
  </bookViews>
  <sheets>
    <sheet name="SAFRA LICITAÇÕES MAIO 2019" sheetId="1" r:id="rId1"/>
  </sheets>
  <calcPr calcId="145621"/>
</workbook>
</file>

<file path=xl/calcChain.xml><?xml version="1.0" encoding="utf-8"?>
<calcChain xmlns="http://schemas.openxmlformats.org/spreadsheetml/2006/main">
  <c r="AF32" i="1" l="1"/>
  <c r="AD32" i="1"/>
  <c r="AC32" i="1"/>
  <c r="S32" i="1"/>
  <c r="R32" i="1"/>
  <c r="AE20" i="1" l="1"/>
  <c r="AG20" i="1"/>
  <c r="A21" i="1"/>
  <c r="A22" i="1" s="1"/>
  <c r="A23" i="1" s="1"/>
  <c r="A24" i="1" s="1"/>
  <c r="A25" i="1" s="1"/>
  <c r="A26" i="1" s="1"/>
  <c r="AE21" i="1"/>
  <c r="AG21" i="1"/>
  <c r="AH21" i="1" s="1"/>
  <c r="AE22" i="1"/>
  <c r="AG22" i="1"/>
  <c r="AH22" i="1" s="1"/>
  <c r="AE23" i="1"/>
  <c r="AG23" i="1"/>
  <c r="AH23" i="1" s="1"/>
  <c r="AE24" i="1"/>
  <c r="AG24" i="1"/>
  <c r="AH24" i="1" s="1"/>
  <c r="L25" i="1"/>
  <c r="L32" i="1" s="1"/>
  <c r="AE25" i="1"/>
  <c r="AG25" i="1"/>
  <c r="AH25" i="1" s="1"/>
  <c r="AE26" i="1"/>
  <c r="AH26" i="1"/>
  <c r="Q32" i="1"/>
  <c r="AH20" i="1" l="1"/>
  <c r="AH32" i="1" s="1"/>
  <c r="AG32" i="1"/>
  <c r="AE32" i="1"/>
</calcChain>
</file>

<file path=xl/sharedStrings.xml><?xml version="1.0" encoding="utf-8"?>
<sst xmlns="http://schemas.openxmlformats.org/spreadsheetml/2006/main" count="363" uniqueCount="261">
  <si>
    <t>(be)</t>
  </si>
  <si>
    <t>(bd)</t>
  </si>
  <si>
    <t>(bc)</t>
  </si>
  <si>
    <t>(bb)</t>
  </si>
  <si>
    <t>(ba)</t>
  </si>
  <si>
    <t>(az)</t>
  </si>
  <si>
    <t>(ay)</t>
  </si>
  <si>
    <t>(ax)</t>
  </si>
  <si>
    <t>(at)</t>
  </si>
  <si>
    <t>(as)</t>
  </si>
  <si>
    <t>(ar)</t>
  </si>
  <si>
    <t>(aq)</t>
  </si>
  <si>
    <t>(ap)</t>
  </si>
  <si>
    <t>(ao)</t>
  </si>
  <si>
    <t>(an)</t>
  </si>
  <si>
    <t>(al)</t>
  </si>
  <si>
    <t>(ak)</t>
  </si>
  <si>
    <t>(aj)</t>
  </si>
  <si>
    <t>(ai)</t>
  </si>
  <si>
    <t>(af)</t>
  </si>
  <si>
    <t>(ac)</t>
  </si>
  <si>
    <t>(x)</t>
  </si>
  <si>
    <t>(v)</t>
  </si>
  <si>
    <t>(u)</t>
  </si>
  <si>
    <t>(s)</t>
  </si>
  <si>
    <t>(r )</t>
  </si>
  <si>
    <t>(q)</t>
  </si>
  <si>
    <t>(p)</t>
  </si>
  <si>
    <t>(o)</t>
  </si>
  <si>
    <t>(n)</t>
  </si>
  <si>
    <t>(m)</t>
  </si>
  <si>
    <t>(l)</t>
  </si>
  <si>
    <t>(k)</t>
  </si>
  <si>
    <t>(g)</t>
  </si>
  <si>
    <t>(f)</t>
  </si>
  <si>
    <t>(e)</t>
  </si>
  <si>
    <t>(c )</t>
  </si>
  <si>
    <t>(b)</t>
  </si>
  <si>
    <t>(a)</t>
  </si>
  <si>
    <t>-</t>
  </si>
  <si>
    <t>TOTAL</t>
  </si>
  <si>
    <t>33.90.39.00</t>
  </si>
  <si>
    <t>1 RP</t>
  </si>
  <si>
    <t>20.336.191/0001-74</t>
  </si>
  <si>
    <t>S. BARBOSA EIRELI</t>
  </si>
  <si>
    <t>003/2019</t>
  </si>
  <si>
    <t>SERVIÇOS DE REFORMAS, SOLDA, PINTURAS E MANUTENÇÃO EM BANCAS DESMONTÁVEIS</t>
  </si>
  <si>
    <t>MENOR PREÇO</t>
  </si>
  <si>
    <t>DISPENSA DE LICITAÇÃO</t>
  </si>
  <si>
    <t>DISPENSA DE LICITAÇÃO Nº 003/2019</t>
  </si>
  <si>
    <t>PROCESSO ADMINISTRATIVO Nº 003/2019</t>
  </si>
  <si>
    <t>33.90.36.00</t>
  </si>
  <si>
    <t>DOE 12.513 de 19/03/2019</t>
  </si>
  <si>
    <t>262.880.872-20</t>
  </si>
  <si>
    <t>SABAS BARROS CUNHA</t>
  </si>
  <si>
    <t>001/2019</t>
  </si>
  <si>
    <t>PRESTAÇÃO DE SERVIÇO DE MANUTENÇÃO E CONSERVAÇÃO EM MESAS E BANCOS DE MADEIRA</t>
  </si>
  <si>
    <t>DISPENSA DE LICITAÇÃO Nº 001/2019</t>
  </si>
  <si>
    <t>PROCESSO ADMINISTRATIVO Nº 001/2019</t>
  </si>
  <si>
    <t>DOE 12.533 de 16/04/2019</t>
  </si>
  <si>
    <t>04.441.345/0001-55</t>
  </si>
  <si>
    <t>KAMPÔ PROMOÇÃO E EVENTOS LTDA</t>
  </si>
  <si>
    <t>004/2019</t>
  </si>
  <si>
    <t>LOCAÇÃO DE TENDAS PIRAMIDAL PARA ORGANIZAÇÃO DA 9ª EDIÇÃO DA FEIRA DO PEIXE</t>
  </si>
  <si>
    <t>DISPENSA DE LICITAÇÃO Nº 004/2019</t>
  </si>
  <si>
    <t xml:space="preserve">PROCESSO ADMINISTRATIVO Nº 14350/2019 </t>
  </si>
  <si>
    <t>DOE 12.522 de 01/04/2019</t>
  </si>
  <si>
    <t>10.706.186/0001-52</t>
  </si>
  <si>
    <t>J. O. ARRUDA</t>
  </si>
  <si>
    <t>002/2019</t>
  </si>
  <si>
    <t>SUPRIR AS NECESSIDADES IMEDIATAS DA CEASA (BLOCO DE RECIBOS, ROMANEIO E MAPA)</t>
  </si>
  <si>
    <t>DISPENSA DE LICITAÇÃO Nº 000/2019</t>
  </si>
  <si>
    <t xml:space="preserve">PROCESSO ADMINISTRATIVO Nº 9404/2019 </t>
  </si>
  <si>
    <t>Aditivo de Prazo</t>
  </si>
  <si>
    <t>DOE nº  12.479 de 28/01/2019</t>
  </si>
  <si>
    <t>1º</t>
  </si>
  <si>
    <t>44.90.52.00</t>
  </si>
  <si>
    <t xml:space="preserve">827221/2016/ DPCN </t>
  </si>
  <si>
    <t>CONV./ RP</t>
  </si>
  <si>
    <t>DOE 12.408 de 16/10/2018</t>
  </si>
  <si>
    <t>08.830.492/0001-54</t>
  </si>
  <si>
    <t>M. A. P. DOS SANTOS</t>
  </si>
  <si>
    <t>068/2018</t>
  </si>
  <si>
    <t>DOE 12.347 de 19/07/2018</t>
  </si>
  <si>
    <t xml:space="preserve">AQUISIÇÃO DE 05 GRADES DE 14 DISCOS, DE 18' </t>
  </si>
  <si>
    <t>PREGÃO ELETRÔNIC</t>
  </si>
  <si>
    <t>PREGÃO ELETRÔNICO Nº 008/2018 – CEL/PMRB</t>
  </si>
  <si>
    <t xml:space="preserve">PROCESSO ADMINISTRATIVO Nº 200/2018 </t>
  </si>
  <si>
    <t>DOE nº  12.474 de 18/01/2019</t>
  </si>
  <si>
    <t>DOE 12.441 de 30/11/2018</t>
  </si>
  <si>
    <t xml:space="preserve">05.146.814/0001-52 </t>
  </si>
  <si>
    <t>D. L. RAMOS – ME</t>
  </si>
  <si>
    <t>069/2018</t>
  </si>
  <si>
    <t>DOU  202 de 19/10/2018                    e                                 DOE 12.411 de 19/10/2018</t>
  </si>
  <si>
    <t>AQUISIÇÃO DE 02 GRADES ARADORAS</t>
  </si>
  <si>
    <t>PREGÃO ELETRÔNICO</t>
  </si>
  <si>
    <t>PREGÃO ELETRÔNICO Nº 010/2018 – CEL/PMRB</t>
  </si>
  <si>
    <t xml:space="preserve">PROCESSO ADMINISTRATIVO Nº 253/2018 </t>
  </si>
  <si>
    <t>DOE Nº 12.197 de 12/12/2017</t>
  </si>
  <si>
    <t>SECRETARIA MUNICIPAL DE SAÚDE</t>
  </si>
  <si>
    <t>063/2017</t>
  </si>
  <si>
    <t>33.90.30.00</t>
  </si>
  <si>
    <t>DOE Nº 12.261 de 16/03/2018</t>
  </si>
  <si>
    <t>05.502.105/0001-62</t>
  </si>
  <si>
    <t>DUX COMÉRCIO REPRESENTAÇÕES IMPORTAÇÃO E EXPORTAÇÃO LTDA</t>
  </si>
  <si>
    <t>038/2018</t>
  </si>
  <si>
    <t>DOE 12.178 de 30/10/2017</t>
  </si>
  <si>
    <t xml:space="preserve">CONTRATAÇÃO DE EMPRESA ESPECIALIZADA NA LOCAÇÃO DE IMPRESSORA JATO DE TINTA COM SISTEMA BULK LINK. </t>
  </si>
  <si>
    <t xml:space="preserve">
PREGÃO PRESENCIAL </t>
  </si>
  <si>
    <t>SRP N° 075/2017</t>
  </si>
  <si>
    <t xml:space="preserve">
PROCESSO CPL/PMRB N° 34335/2017
</t>
  </si>
  <si>
    <t>DOU n° 12.034 de 18/04/2017</t>
  </si>
  <si>
    <t>FUNDHACRE</t>
  </si>
  <si>
    <t>018/2016</t>
  </si>
  <si>
    <t>DOE12113 de 09/08/2017</t>
  </si>
  <si>
    <t>02.477.407/0001-30</t>
  </si>
  <si>
    <t xml:space="preserve">RIO BRANCO SEGURANÇA E VIGILÂNCIA LTDA – ME </t>
  </si>
  <si>
    <t>030/2017</t>
  </si>
  <si>
    <t>DOE nº 11.981 de 25/01/2017</t>
  </si>
  <si>
    <t>CONTRATAÇÃO DE EMPRESA PARA PRESTAÇÃO DE SERVIÇOS TERCEIRIZADOS DE VIGILÂNCIA ELETRÔNICA, SISTEMA DIGITAL DE CÂMERAS DE MONITORAMENTO, DESTINADA A ATENDER AS NECESSIDADES DESTA SECRETARIA</t>
  </si>
  <si>
    <t>ATA DE REGISTRO DE PREÇO</t>
  </si>
  <si>
    <t>624/2016</t>
  </si>
  <si>
    <t>PROCESSO ADMINISTRATIVO Nº 0016315-7/2016</t>
  </si>
  <si>
    <t>DOE nº 11.959 de 21/12/2016</t>
  </si>
  <si>
    <t>Secretaria Municipal de Meio ambiente - SEMEIA</t>
  </si>
  <si>
    <t>DOE nº  12.325 de 18/06/2018</t>
  </si>
  <si>
    <t>33.90.39.01</t>
  </si>
  <si>
    <t>DOE nº 12.082 de 27/06/2017</t>
  </si>
  <si>
    <t>04.090.759/0001-63</t>
  </si>
  <si>
    <t>J.W.C MULTISERVIÇOS LTDA</t>
  </si>
  <si>
    <t>032/2017</t>
  </si>
  <si>
    <t>DOE nº 11.864 de 08/08/2016</t>
  </si>
  <si>
    <t>CONTRATAÇÃO DE EMPRESA ESPECIALIZADA PARA PRESTAÇÃO DE SERVIÇOS DE APOIO TÉCNICO OPERACIONAL E ADMINISTRATIVO (ATIVIDADES MEIO), PARA ATENDER AS NECESSIDADES DESTA SECRETARIA</t>
  </si>
  <si>
    <t xml:space="preserve">PREGÃO PRESENCIAL </t>
  </si>
  <si>
    <t>082/2016- CEL/PMRB</t>
  </si>
  <si>
    <t>PROCESSO N° 259/15/07/2016</t>
  </si>
  <si>
    <t>DOE nº 11.988 de 03/02/2017</t>
  </si>
  <si>
    <t>Secretaria de Estado de Extensão Agroflorestal e Produção Familiar - SEAPROF</t>
  </si>
  <si>
    <t>001/2017</t>
  </si>
  <si>
    <t>DOE nº  12.526 de 05/04/2019</t>
  </si>
  <si>
    <t>3º</t>
  </si>
  <si>
    <t>DOE nº 12.030 de 10/04/2017</t>
  </si>
  <si>
    <t>20.345.453/0001-67</t>
  </si>
  <si>
    <t>F. M. TERCEIRIZAÇÃO</t>
  </si>
  <si>
    <t>007/2017</t>
  </si>
  <si>
    <t>DOE nº 11.863 de 05/08/2016</t>
  </si>
  <si>
    <t>CONTRATAÇÃO DE PESSOA JURÍDICA, PARA PRESTAÇÃO DE SERVIÇOS, PARA DISPONIBILIZAÇÃO DE MÃO DE OBRA DE OPERADORES DE MÁQUINAS PESADAS, PARA ATENDER AS NECESSIDADES DA SECRETARIA MUNICIPAL DE AGRICULTURA E FLORESTA – SAFRA</t>
  </si>
  <si>
    <t>427/2016 – CEL 01</t>
  </si>
  <si>
    <t>0017736-6/2015</t>
  </si>
  <si>
    <t>DOE nº  12.024 de 31/03/2017</t>
  </si>
  <si>
    <t>2º</t>
  </si>
  <si>
    <t>DOE nº 11.771 de 30/03/2016</t>
  </si>
  <si>
    <t>17.189.998/0001-17</t>
  </si>
  <si>
    <t>ISAO CONSULTORIA ORGANIZACIONAL LTDA - EPP.</t>
  </si>
  <si>
    <t xml:space="preserve">009/2016 </t>
  </si>
  <si>
    <t>DOE nº 11.735 de 02/02/2016</t>
  </si>
  <si>
    <t>CONTRATAÇÃO DE EMPRESA ESPECIALIZADA PARA PRESTAÇÃO DE SERVIÇOS DE APOIO TÉCNICO OPERACIONAL (ATIVIDADE MEIO), DE NATUREZA CONTÍNUA: SERVENTE E / OU AUX. DE LIMPEZA 13, AUXILIAR DE SERVIÇOS GERAIS 13, AGENTE DE PORTARIA DIURNO 4, AGENTE DE PORTARIA NOTURNO 4, OFFICE BOY 2, ENCARREGADO 10 E SUPERVISOR 8.</t>
  </si>
  <si>
    <t>Pregão Presencial para Registro de Preços</t>
  </si>
  <si>
    <t>013/2016</t>
  </si>
  <si>
    <t>015/2016</t>
  </si>
  <si>
    <t>DOE nº  11.109 de 13/08/2013</t>
  </si>
  <si>
    <t>Secretaria de Estado da Gestão Administrativa - SGA</t>
  </si>
  <si>
    <t>08/2013</t>
  </si>
  <si>
    <t>DOE nº  11.999 de 20/02/2017</t>
  </si>
  <si>
    <t>4º</t>
  </si>
  <si>
    <t>DOE nº 11.239 de 10/02/2014</t>
  </si>
  <si>
    <t>06.255.086/0001-80</t>
  </si>
  <si>
    <t>V. L. F. GASPAR - ME</t>
  </si>
  <si>
    <t>003/2014</t>
  </si>
  <si>
    <t>DOE nº 11.080 de 02/06/2013</t>
  </si>
  <si>
    <t>CONTRATAÇÃO DE EMPRESA PARA LOCAÇÃO DE PURIFICADORES DE ÁGUA, VISANDO ATENDER ÀS NECESSIDADES DA SECRETARIA.</t>
  </si>
  <si>
    <t>Pregão para Registro de Preços</t>
  </si>
  <si>
    <t>733/2013</t>
  </si>
  <si>
    <t>0014174-8/2013</t>
  </si>
  <si>
    <t>(av)</t>
  </si>
  <si>
    <t>(au)</t>
  </si>
  <si>
    <t>(am)</t>
  </si>
  <si>
    <t>(ah) = (af) + (ag)</t>
  </si>
  <si>
    <t xml:space="preserve">(ag) </t>
  </si>
  <si>
    <t>(ae) = (k) - (ad) + (ac)</t>
  </si>
  <si>
    <t xml:space="preserve">(ad) </t>
  </si>
  <si>
    <t>(ab)</t>
  </si>
  <si>
    <t>(aa)</t>
  </si>
  <si>
    <t>(z)</t>
  </si>
  <si>
    <t>(y)</t>
  </si>
  <si>
    <t>(t )</t>
  </si>
  <si>
    <t>(j)</t>
  </si>
  <si>
    <t>(i)</t>
  </si>
  <si>
    <t>(h)</t>
  </si>
  <si>
    <t>(d)</t>
  </si>
  <si>
    <t>Motivo</t>
  </si>
  <si>
    <t>Reinício</t>
  </si>
  <si>
    <t>Início</t>
  </si>
  <si>
    <t>Data ciência</t>
  </si>
  <si>
    <t>Nº</t>
  </si>
  <si>
    <t>%</t>
  </si>
  <si>
    <t>Término</t>
  </si>
  <si>
    <t xml:space="preserve">Total Acumulado </t>
  </si>
  <si>
    <t xml:space="preserve"> Executado no Exercício 2019</t>
  </si>
  <si>
    <t>Executado até 2018</t>
  </si>
  <si>
    <t>Valor do Contrato após alteração</t>
  </si>
  <si>
    <t>Valor da supressão</t>
  </si>
  <si>
    <t>Valor do acréscimo</t>
  </si>
  <si>
    <t>% de supressão</t>
  </si>
  <si>
    <t>% de acréscimo</t>
  </si>
  <si>
    <t>Término da vigência</t>
  </si>
  <si>
    <t>Início da vigência</t>
  </si>
  <si>
    <t>Motivo da alteração</t>
  </si>
  <si>
    <t>Nº DOE da publicação do Extrato</t>
  </si>
  <si>
    <t>Data da assinatura</t>
  </si>
  <si>
    <t>Nº do Termo Aditivo</t>
  </si>
  <si>
    <t>Elemento de Despesa</t>
  </si>
  <si>
    <t>Contrapartida</t>
  </si>
  <si>
    <t>Parte Concedente</t>
  </si>
  <si>
    <t>Nº do Convênio/Contrato</t>
  </si>
  <si>
    <t>Fonte de Recursos</t>
  </si>
  <si>
    <t>Valor contratado</t>
  </si>
  <si>
    <t>CNPJ/CPF da Parte Contratada</t>
  </si>
  <si>
    <t>Parte Contratada</t>
  </si>
  <si>
    <t>Nº Contrato</t>
  </si>
  <si>
    <t>Nº DOE da publicação do Edital</t>
  </si>
  <si>
    <t>Objeto</t>
  </si>
  <si>
    <t>Tipo</t>
  </si>
  <si>
    <t xml:space="preserve">Modalidade </t>
  </si>
  <si>
    <t>Nº da Licitação</t>
  </si>
  <si>
    <t>Nº Processo Administrativo</t>
  </si>
  <si>
    <t>Paralisações</t>
  </si>
  <si>
    <t>Ordem de Serviço</t>
  </si>
  <si>
    <t>Prazo de execução</t>
  </si>
  <si>
    <t>Forma de execução</t>
  </si>
  <si>
    <t>Data do DOE</t>
  </si>
  <si>
    <t>Nº do DOE de publicação da ratificação</t>
  </si>
  <si>
    <t>Nº do DOE de publicação da autorização</t>
  </si>
  <si>
    <t>Fundamentação Legal</t>
  </si>
  <si>
    <t>Enquadramento</t>
  </si>
  <si>
    <t>Nº do DOE de publicação do extrato da Ata</t>
  </si>
  <si>
    <t>Órgão Gerenciador</t>
  </si>
  <si>
    <t>Nº do DOE de publicação da Ata</t>
  </si>
  <si>
    <t>Nº da Ata</t>
  </si>
  <si>
    <t xml:space="preserve">Execução Financeira </t>
  </si>
  <si>
    <t>Especificações de Termo Aditivo</t>
  </si>
  <si>
    <t>Especificações do Contrato</t>
  </si>
  <si>
    <t>Especificação de obras e serviços de engenharia</t>
  </si>
  <si>
    <t>Dispensa ou Inexigibilidade de Licitação</t>
  </si>
  <si>
    <t>Adesão a Registro de Preços</t>
  </si>
  <si>
    <t>Contrato e Termo Aditivo</t>
  </si>
  <si>
    <t>Especificações da Licitação</t>
  </si>
  <si>
    <t>Seq</t>
  </si>
  <si>
    <t xml:space="preserve"> DEMONSTRATIVO DE LICITAÇÕES, CONTRATOS  E OBRAS CONTRATADAS</t>
  </si>
  <si>
    <t>Manual de Referência - Anexos IV, VI, VII e VIII</t>
  </si>
  <si>
    <t>RESOLUÇÃO Nº 87, DE 28 DE NOVEMBRO DE 2013 - TRIBUNAL DE CONTAS DO ESTADO DO ACRE</t>
  </si>
  <si>
    <t>PRESTAÇÃO DE CONTAS MENSAL - EXERCÍCIO 2019</t>
  </si>
  <si>
    <t>PODER EXECUTIVO MUNICIPAL</t>
  </si>
  <si>
    <t xml:space="preserve">827221/2016/ PCN </t>
  </si>
  <si>
    <r>
      <t xml:space="preserve">ÓRGÃO/ENTIDADE/FUNDO: </t>
    </r>
    <r>
      <rPr>
        <b/>
        <sz val="11"/>
        <rFont val="Arial"/>
        <family val="2"/>
      </rPr>
      <t>Secretaria Municipal de Agricultura e Floresta - SAFRA</t>
    </r>
  </si>
  <si>
    <r>
      <t xml:space="preserve">MÊS/ANO: </t>
    </r>
    <r>
      <rPr>
        <b/>
        <sz val="11"/>
        <rFont val="Arial"/>
        <family val="2"/>
      </rPr>
      <t>JANEIRO A MAIO/2019</t>
    </r>
  </si>
  <si>
    <r>
      <t xml:space="preserve">DATA DA ÚLTIMA ATUALIZAÇÃO: </t>
    </r>
    <r>
      <rPr>
        <b/>
        <sz val="11"/>
        <rFont val="Arial"/>
        <family val="2"/>
      </rPr>
      <t>04/06/2019</t>
    </r>
  </si>
  <si>
    <t>Em andamento em 2019</t>
  </si>
  <si>
    <t>Concluída em 2019</t>
  </si>
  <si>
    <r>
      <t xml:space="preserve">Nome do responsável pela elaboração: </t>
    </r>
    <r>
      <rPr>
        <b/>
        <sz val="10"/>
        <rFont val="Arial"/>
        <family val="2"/>
      </rPr>
      <t>Rafael Rodrigues Pinto</t>
    </r>
  </si>
  <si>
    <r>
      <t xml:space="preserve">Nome do titular do Órgão/Entidade/Fundo (no exercício do cargo): </t>
    </r>
    <r>
      <rPr>
        <b/>
        <sz val="10"/>
        <rFont val="Arial"/>
        <family val="2"/>
      </rPr>
      <t>Elyson Ferreira de Souza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</si>
</sst>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9" fontId="2" fillId="0" borderId="1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9" fontId="2" fillId="0" borderId="0" xfId="2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horizontal="right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3" fontId="2" fillId="0" borderId="0" xfId="1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43" fontId="4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14" fontId="2" fillId="0" borderId="2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4" fontId="4" fillId="0" borderId="0" xfId="3" applyFont="1" applyFill="1" applyAlignment="1">
      <alignment vertical="center"/>
    </xf>
    <xf numFmtId="44" fontId="5" fillId="0" borderId="0" xfId="3" applyFont="1" applyFill="1" applyAlignment="1">
      <alignment vertical="center"/>
    </xf>
    <xf numFmtId="44" fontId="4" fillId="0" borderId="0" xfId="3" applyFont="1" applyFill="1" applyAlignment="1">
      <alignment horizontal="left" vertical="center"/>
    </xf>
    <xf numFmtId="44" fontId="5" fillId="0" borderId="0" xfId="3" applyFont="1" applyFill="1" applyBorder="1" applyAlignment="1">
      <alignment horizontal="left" vertical="center"/>
    </xf>
    <xf numFmtId="44" fontId="3" fillId="0" borderId="1" xfId="3" applyFont="1" applyFill="1" applyBorder="1" applyAlignment="1">
      <alignment horizontal="center" vertical="center" wrapText="1"/>
    </xf>
    <xf numFmtId="44" fontId="3" fillId="0" borderId="1" xfId="3" applyFont="1" applyFill="1" applyBorder="1" applyAlignment="1">
      <alignment horizontal="center" vertical="center" wrapText="1"/>
    </xf>
    <xf numFmtId="44" fontId="3" fillId="0" borderId="9" xfId="3" applyFont="1" applyFill="1" applyBorder="1" applyAlignment="1">
      <alignment horizontal="center" vertical="center" wrapText="1"/>
    </xf>
    <xf numFmtId="44" fontId="2" fillId="0" borderId="2" xfId="3" applyFont="1" applyFill="1" applyBorder="1" applyAlignment="1">
      <alignment horizontal="center" vertical="center" wrapText="1"/>
    </xf>
    <xf numFmtId="44" fontId="2" fillId="0" borderId="2" xfId="3" applyFont="1" applyFill="1" applyBorder="1" applyAlignment="1">
      <alignment horizontal="right" vertical="center" wrapText="1"/>
    </xf>
    <xf numFmtId="44" fontId="2" fillId="0" borderId="1" xfId="3" applyFont="1" applyFill="1" applyBorder="1" applyAlignment="1">
      <alignment horizontal="right" vertical="center" wrapText="1"/>
    </xf>
    <xf numFmtId="44" fontId="2" fillId="0" borderId="1" xfId="3" applyFont="1" applyFill="1" applyBorder="1" applyAlignment="1">
      <alignment horizontal="center" vertical="center" wrapText="1"/>
    </xf>
    <xf numFmtId="44" fontId="3" fillId="0" borderId="0" xfId="3" applyFont="1" applyFill="1" applyBorder="1" applyAlignment="1">
      <alignment horizontal="right" vertical="center"/>
    </xf>
    <xf numFmtId="44" fontId="2" fillId="0" borderId="0" xfId="3" applyFont="1" applyFill="1" applyAlignment="1">
      <alignment vertical="center"/>
    </xf>
    <xf numFmtId="44" fontId="2" fillId="0" borderId="1" xfId="3" applyFont="1" applyFill="1" applyBorder="1" applyAlignment="1">
      <alignment vertical="center" wrapText="1"/>
    </xf>
    <xf numFmtId="44" fontId="2" fillId="0" borderId="1" xfId="3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4" fontId="2" fillId="0" borderId="11" xfId="3" applyFont="1" applyFill="1" applyBorder="1" applyAlignment="1">
      <alignment vertical="center"/>
    </xf>
    <xf numFmtId="43" fontId="2" fillId="0" borderId="11" xfId="0" applyNumberFormat="1" applyFont="1" applyFill="1" applyBorder="1" applyAlignment="1">
      <alignment horizontal="center" vertical="center" wrapText="1"/>
    </xf>
    <xf numFmtId="44" fontId="2" fillId="0" borderId="11" xfId="3" applyFont="1" applyFill="1" applyBorder="1" applyAlignment="1">
      <alignment horizontal="center" vertical="center" wrapText="1"/>
    </xf>
    <xf numFmtId="9" fontId="2" fillId="0" borderId="11" xfId="2" applyFont="1" applyFill="1" applyBorder="1" applyAlignment="1">
      <alignment horizontal="center" vertical="center" wrapText="1"/>
    </xf>
    <xf numFmtId="44" fontId="2" fillId="0" borderId="11" xfId="3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14" fontId="2" fillId="0" borderId="11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4" fontId="3" fillId="0" borderId="13" xfId="3" applyFont="1" applyFill="1" applyBorder="1" applyAlignment="1">
      <alignment horizontal="right" vertical="center"/>
    </xf>
    <xf numFmtId="14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3" fontId="3" fillId="0" borderId="13" xfId="1" applyFont="1" applyFill="1" applyBorder="1" applyAlignment="1">
      <alignment horizontal="right" vertical="center"/>
    </xf>
    <xf numFmtId="9" fontId="2" fillId="0" borderId="13" xfId="2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4">
    <cellStyle name="Moeda" xfId="3" builtinId="4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981075</xdr:colOff>
      <xdr:row>3</xdr:row>
      <xdr:rowOff>85725</xdr:rowOff>
    </xdr:from>
    <xdr:ext cx="0" cy="452967"/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85725"/>
          <a:ext cx="0" cy="452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449580</xdr:colOff>
      <xdr:row>0</xdr:row>
      <xdr:rowOff>57150</xdr:rowOff>
    </xdr:from>
    <xdr:ext cx="550545" cy="564173"/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" y="57150"/>
          <a:ext cx="550545" cy="564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tabSelected="1" workbookViewId="0">
      <selection activeCell="C52" sqref="C52"/>
    </sheetView>
  </sheetViews>
  <sheetFormatPr defaultColWidth="9.140625" defaultRowHeight="12.75" x14ac:dyDescent="0.25"/>
  <cols>
    <col min="1" max="1" width="6.85546875" style="32" customWidth="1"/>
    <col min="2" max="2" width="22.140625" style="34" bestFit="1" customWidth="1"/>
    <col min="3" max="3" width="16" style="32" customWidth="1"/>
    <col min="4" max="4" width="28.5703125" style="32" bestFit="1" customWidth="1"/>
    <col min="5" max="5" width="7.85546875" style="32" bestFit="1" customWidth="1"/>
    <col min="6" max="6" width="77.85546875" style="33" customWidth="1"/>
    <col min="7" max="7" width="18.140625" style="32" customWidth="1"/>
    <col min="8" max="8" width="13.85546875" style="32" customWidth="1"/>
    <col min="9" max="9" width="38.7109375" style="37" customWidth="1"/>
    <col min="10" max="10" width="22.28515625" style="34" customWidth="1"/>
    <col min="11" max="11" width="13.140625" style="32" customWidth="1"/>
    <col min="12" max="12" width="15.85546875" style="86" bestFit="1" customWidth="1"/>
    <col min="13" max="13" width="14.28515625" style="32" customWidth="1"/>
    <col min="14" max="14" width="12.85546875" style="32" customWidth="1"/>
    <col min="15" max="15" width="13.140625" style="32" customWidth="1"/>
    <col min="16" max="16" width="14" style="32" customWidth="1"/>
    <col min="17" max="17" width="10.28515625" style="34" customWidth="1"/>
    <col min="18" max="18" width="15.140625" style="86" customWidth="1"/>
    <col min="19" max="19" width="14" style="86" customWidth="1"/>
    <col min="20" max="20" width="13" style="32" customWidth="1"/>
    <col min="21" max="21" width="15" style="32" customWidth="1"/>
    <col min="22" max="22" width="13.140625" style="32" customWidth="1"/>
    <col min="23" max="23" width="14.7109375" style="32" customWidth="1"/>
    <col min="24" max="24" width="38" style="32" customWidth="1"/>
    <col min="25" max="25" width="13.7109375" style="32" customWidth="1"/>
    <col min="26" max="27" width="14.140625" style="32" customWidth="1"/>
    <col min="28" max="28" width="13.42578125" style="32" customWidth="1"/>
    <col min="29" max="29" width="13.5703125" style="86" customWidth="1"/>
    <col min="30" max="30" width="13.42578125" style="86" bestFit="1" customWidth="1"/>
    <col min="31" max="31" width="19.85546875" style="86" customWidth="1"/>
    <col min="32" max="32" width="16.7109375" style="86" customWidth="1"/>
    <col min="33" max="33" width="16.140625" style="86" customWidth="1"/>
    <col min="34" max="34" width="16" style="86" customWidth="1"/>
    <col min="35" max="35" width="13.140625" style="32" customWidth="1"/>
    <col min="36" max="36" width="13.85546875" style="32" customWidth="1"/>
    <col min="37" max="37" width="33.140625" style="32" customWidth="1"/>
    <col min="38" max="38" width="14.7109375" style="32" customWidth="1"/>
    <col min="39" max="39" width="16.28515625" style="34" customWidth="1"/>
    <col min="40" max="40" width="15.42578125" style="32" customWidth="1"/>
    <col min="41" max="41" width="13.85546875" style="32" customWidth="1"/>
    <col min="42" max="42" width="13.7109375" style="32" customWidth="1"/>
    <col min="43" max="43" width="13.28515625" style="32" customWidth="1"/>
    <col min="44" max="44" width="12.28515625" style="32" customWidth="1"/>
    <col min="45" max="45" width="5" style="32" bestFit="1" customWidth="1"/>
    <col min="46" max="46" width="11.85546875" style="32" customWidth="1"/>
    <col min="47" max="47" width="6" style="32" bestFit="1" customWidth="1"/>
    <col min="48" max="48" width="8.5703125" style="32" bestFit="1" customWidth="1"/>
    <col min="49" max="49" width="4.42578125" style="32" bestFit="1" customWidth="1"/>
    <col min="50" max="50" width="4.28515625" style="32" bestFit="1" customWidth="1"/>
    <col min="51" max="51" width="7.5703125" style="32" bestFit="1" customWidth="1"/>
    <col min="52" max="52" width="11" style="32" customWidth="1"/>
    <col min="53" max="53" width="11.85546875" style="32" customWidth="1"/>
    <col min="54" max="54" width="6" style="32" bestFit="1" customWidth="1"/>
    <col min="55" max="55" width="8.42578125" style="32" bestFit="1" customWidth="1"/>
    <col min="56" max="56" width="7" style="32" bestFit="1" customWidth="1"/>
    <col min="57" max="16384" width="9.140625" style="32"/>
  </cols>
  <sheetData>
    <row r="1" spans="1:56" s="40" customFormat="1" ht="15" x14ac:dyDescent="0.25">
      <c r="B1" s="41"/>
      <c r="F1" s="43"/>
      <c r="I1" s="89"/>
      <c r="J1" s="41"/>
      <c r="L1" s="74"/>
      <c r="Q1" s="41"/>
      <c r="R1" s="74"/>
      <c r="S1" s="74"/>
      <c r="AC1" s="74"/>
      <c r="AD1" s="74"/>
      <c r="AE1" s="74"/>
      <c r="AF1" s="74"/>
      <c r="AG1" s="74"/>
      <c r="AH1" s="74"/>
      <c r="AM1" s="41"/>
    </row>
    <row r="2" spans="1:56" s="40" customFormat="1" ht="15" x14ac:dyDescent="0.25">
      <c r="B2" s="41"/>
      <c r="F2" s="43"/>
      <c r="I2" s="89"/>
      <c r="J2" s="41"/>
      <c r="L2" s="74"/>
      <c r="Q2" s="41"/>
      <c r="R2" s="74"/>
      <c r="S2" s="74"/>
      <c r="AC2" s="74"/>
      <c r="AD2" s="74"/>
      <c r="AE2" s="74"/>
      <c r="AF2" s="74"/>
      <c r="AG2" s="74"/>
      <c r="AH2" s="74"/>
      <c r="AM2" s="41"/>
    </row>
    <row r="3" spans="1:56" s="40" customFormat="1" ht="15" x14ac:dyDescent="0.25">
      <c r="B3" s="41"/>
      <c r="F3" s="43"/>
      <c r="I3" s="89"/>
      <c r="J3" s="41"/>
      <c r="L3" s="74"/>
      <c r="Q3" s="41"/>
      <c r="R3" s="74"/>
      <c r="S3" s="74"/>
      <c r="AC3" s="74"/>
      <c r="AD3" s="74"/>
      <c r="AE3" s="74"/>
      <c r="AF3" s="74"/>
      <c r="AG3" s="74"/>
      <c r="AH3" s="74"/>
      <c r="AM3" s="41"/>
    </row>
    <row r="4" spans="1:56" s="40" customFormat="1" ht="15" x14ac:dyDescent="0.25">
      <c r="A4" s="42"/>
      <c r="B4" s="42"/>
      <c r="C4" s="42"/>
      <c r="F4" s="43"/>
      <c r="I4" s="89"/>
      <c r="L4" s="74"/>
      <c r="R4" s="74"/>
      <c r="S4" s="74"/>
      <c r="AC4" s="74"/>
      <c r="AD4" s="74"/>
      <c r="AE4" s="74"/>
      <c r="AF4" s="74"/>
      <c r="AG4" s="74"/>
      <c r="AH4" s="74"/>
      <c r="AI4" s="43"/>
      <c r="AJ4" s="43"/>
      <c r="AK4" s="43"/>
      <c r="AL4" s="43"/>
      <c r="AM4" s="41"/>
      <c r="AN4" s="43"/>
      <c r="AO4" s="43"/>
      <c r="AP4" s="43"/>
      <c r="AQ4" s="43"/>
      <c r="AR4" s="43"/>
    </row>
    <row r="5" spans="1:56" s="45" customFormat="1" ht="15" x14ac:dyDescent="0.25">
      <c r="A5" s="44" t="s">
        <v>252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</row>
    <row r="6" spans="1:56" s="40" customFormat="1" ht="14.25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</row>
    <row r="7" spans="1:56" s="45" customFormat="1" ht="15" x14ac:dyDescent="0.25">
      <c r="A7" s="44" t="s">
        <v>251</v>
      </c>
      <c r="B7" s="44"/>
      <c r="C7" s="44"/>
      <c r="D7" s="44"/>
      <c r="E7" s="44"/>
      <c r="F7" s="89"/>
      <c r="I7" s="89"/>
      <c r="L7" s="75"/>
      <c r="R7" s="75"/>
      <c r="S7" s="75"/>
      <c r="AC7" s="75"/>
      <c r="AD7" s="75"/>
      <c r="AE7" s="75"/>
      <c r="AF7" s="75"/>
      <c r="AG7" s="75"/>
      <c r="AH7" s="75"/>
    </row>
    <row r="8" spans="1:56" s="40" customFormat="1" ht="15" x14ac:dyDescent="0.25">
      <c r="A8" s="40" t="s">
        <v>250</v>
      </c>
      <c r="F8" s="43"/>
      <c r="I8" s="89"/>
      <c r="L8" s="74"/>
      <c r="R8" s="74"/>
      <c r="S8" s="74"/>
      <c r="AC8" s="74"/>
      <c r="AD8" s="74"/>
      <c r="AE8" s="74"/>
      <c r="AF8" s="74"/>
      <c r="AG8" s="74"/>
      <c r="AH8" s="74"/>
    </row>
    <row r="9" spans="1:56" s="40" customFormat="1" ht="15" x14ac:dyDescent="0.25">
      <c r="A9" s="46" t="s">
        <v>249</v>
      </c>
      <c r="B9" s="46"/>
      <c r="C9" s="46"/>
      <c r="D9" s="46"/>
      <c r="E9" s="46"/>
      <c r="F9" s="43"/>
      <c r="G9" s="43"/>
      <c r="H9" s="43"/>
      <c r="I9" s="89"/>
      <c r="J9" s="41"/>
      <c r="K9" s="43"/>
      <c r="L9" s="76"/>
      <c r="M9" s="43"/>
      <c r="N9" s="43"/>
      <c r="O9" s="43"/>
      <c r="P9" s="43"/>
      <c r="Q9" s="41"/>
      <c r="R9" s="76"/>
      <c r="S9" s="76"/>
      <c r="T9" s="47"/>
      <c r="U9" s="43"/>
      <c r="V9" s="43"/>
      <c r="W9" s="43"/>
      <c r="X9" s="43"/>
      <c r="Y9" s="43"/>
      <c r="Z9" s="43"/>
      <c r="AA9" s="43"/>
      <c r="AB9" s="43"/>
      <c r="AC9" s="76"/>
      <c r="AD9" s="76"/>
      <c r="AE9" s="76"/>
      <c r="AF9" s="76"/>
      <c r="AG9" s="76"/>
      <c r="AH9" s="76"/>
      <c r="AI9" s="43"/>
      <c r="AJ9" s="43"/>
      <c r="AK9" s="43"/>
      <c r="AL9" s="43"/>
      <c r="AM9" s="41"/>
      <c r="AN9" s="43"/>
      <c r="AO9" s="43"/>
      <c r="AP9" s="43"/>
      <c r="AQ9" s="43"/>
      <c r="AR9" s="43"/>
      <c r="AS9" s="43"/>
    </row>
    <row r="10" spans="1:56" s="40" customFormat="1" ht="15" x14ac:dyDescent="0.25">
      <c r="A10" s="43"/>
      <c r="B10" s="43"/>
      <c r="C10" s="43"/>
      <c r="D10" s="43"/>
      <c r="E10" s="43"/>
      <c r="F10" s="43"/>
      <c r="G10" s="43"/>
      <c r="H10" s="43"/>
      <c r="I10" s="89"/>
      <c r="J10" s="41"/>
      <c r="K10" s="43"/>
      <c r="L10" s="76"/>
      <c r="M10" s="43"/>
      <c r="N10" s="43"/>
      <c r="O10" s="43"/>
      <c r="P10" s="43"/>
      <c r="Q10" s="41"/>
      <c r="R10" s="76"/>
      <c r="S10" s="76"/>
      <c r="T10" s="47"/>
      <c r="U10" s="43"/>
      <c r="V10" s="43"/>
      <c r="W10" s="43"/>
      <c r="X10" s="43"/>
      <c r="Y10" s="43"/>
      <c r="Z10" s="43"/>
      <c r="AA10" s="43"/>
      <c r="AB10" s="43"/>
      <c r="AC10" s="76"/>
      <c r="AD10" s="76"/>
      <c r="AE10" s="76"/>
      <c r="AF10" s="76"/>
      <c r="AG10" s="76"/>
      <c r="AH10" s="76"/>
      <c r="AI10" s="43"/>
      <c r="AJ10" s="43"/>
      <c r="AK10" s="43"/>
      <c r="AL10" s="43"/>
      <c r="AM10" s="41"/>
      <c r="AN10" s="43"/>
      <c r="AO10" s="43"/>
      <c r="AP10" s="43"/>
      <c r="AQ10" s="43"/>
      <c r="AR10" s="43"/>
      <c r="AS10" s="43"/>
    </row>
    <row r="11" spans="1:56" s="40" customFormat="1" ht="15" x14ac:dyDescent="0.25">
      <c r="A11" s="46" t="s">
        <v>254</v>
      </c>
      <c r="B11" s="46"/>
      <c r="C11" s="46"/>
      <c r="D11" s="46"/>
      <c r="E11" s="46"/>
      <c r="F11" s="43"/>
      <c r="G11" s="43"/>
      <c r="H11" s="43"/>
      <c r="I11" s="89"/>
      <c r="J11" s="41"/>
      <c r="K11" s="43"/>
      <c r="L11" s="76"/>
      <c r="M11" s="43"/>
      <c r="N11" s="43"/>
      <c r="O11" s="43"/>
      <c r="P11" s="43"/>
      <c r="Q11" s="41"/>
      <c r="R11" s="76"/>
      <c r="S11" s="76"/>
      <c r="T11" s="47"/>
      <c r="U11" s="43"/>
      <c r="V11" s="43"/>
      <c r="W11" s="43"/>
      <c r="X11" s="43"/>
      <c r="Y11" s="43"/>
      <c r="Z11" s="43"/>
      <c r="AA11" s="43"/>
      <c r="AB11" s="43"/>
      <c r="AC11" s="76"/>
      <c r="AD11" s="76"/>
      <c r="AE11" s="76"/>
      <c r="AF11" s="76"/>
      <c r="AG11" s="76"/>
      <c r="AH11" s="76"/>
      <c r="AI11" s="43"/>
      <c r="AJ11" s="43"/>
      <c r="AK11" s="43"/>
      <c r="AL11" s="43"/>
      <c r="AM11" s="41"/>
      <c r="AN11" s="43"/>
      <c r="AO11" s="43"/>
      <c r="AP11" s="43"/>
      <c r="AQ11" s="43"/>
      <c r="AR11" s="43"/>
      <c r="AS11" s="43"/>
    </row>
    <row r="12" spans="1:56" s="40" customFormat="1" ht="15" x14ac:dyDescent="0.25">
      <c r="A12" s="46" t="s">
        <v>255</v>
      </c>
      <c r="B12" s="46"/>
      <c r="C12" s="46"/>
      <c r="D12" s="46"/>
      <c r="E12" s="43"/>
      <c r="F12" s="43"/>
      <c r="G12" s="43"/>
      <c r="H12" s="43"/>
      <c r="I12" s="89"/>
      <c r="J12" s="41"/>
      <c r="K12" s="43"/>
      <c r="L12" s="76"/>
      <c r="M12" s="43"/>
      <c r="N12" s="43"/>
      <c r="O12" s="43"/>
      <c r="P12" s="43"/>
      <c r="Q12" s="41"/>
      <c r="R12" s="76"/>
      <c r="S12" s="76"/>
      <c r="T12" s="47"/>
      <c r="U12" s="43"/>
      <c r="V12" s="43"/>
      <c r="W12" s="43"/>
      <c r="X12" s="43"/>
      <c r="Y12" s="43"/>
      <c r="Z12" s="43"/>
      <c r="AA12" s="43"/>
      <c r="AB12" s="43"/>
      <c r="AC12" s="76"/>
      <c r="AD12" s="76"/>
      <c r="AE12" s="76"/>
      <c r="AF12" s="76"/>
      <c r="AG12" s="76"/>
      <c r="AH12" s="76"/>
      <c r="AI12" s="43"/>
      <c r="AJ12" s="43"/>
      <c r="AK12" s="43"/>
      <c r="AL12" s="43"/>
      <c r="AM12" s="41"/>
      <c r="AN12" s="43"/>
      <c r="AO12" s="43"/>
      <c r="AP12" s="43"/>
      <c r="AQ12" s="43"/>
      <c r="AR12" s="43"/>
      <c r="AS12" s="43"/>
    </row>
    <row r="13" spans="1:56" s="40" customFormat="1" ht="15" x14ac:dyDescent="0.25">
      <c r="A13" s="46" t="s">
        <v>256</v>
      </c>
      <c r="B13" s="46"/>
      <c r="C13" s="46"/>
      <c r="D13" s="46"/>
      <c r="E13" s="43"/>
      <c r="F13" s="43"/>
      <c r="G13" s="43"/>
      <c r="H13" s="43"/>
      <c r="I13" s="89"/>
      <c r="J13" s="41"/>
      <c r="K13" s="43"/>
      <c r="L13" s="76"/>
      <c r="M13" s="43"/>
      <c r="N13" s="43"/>
      <c r="O13" s="43"/>
      <c r="P13" s="43"/>
      <c r="Q13" s="41"/>
      <c r="R13" s="76"/>
      <c r="S13" s="76"/>
      <c r="T13" s="47"/>
      <c r="U13" s="43"/>
      <c r="V13" s="43"/>
      <c r="W13" s="43"/>
      <c r="X13" s="43"/>
      <c r="Y13" s="43"/>
      <c r="Z13" s="43"/>
      <c r="AA13" s="43"/>
      <c r="AB13" s="43"/>
      <c r="AC13" s="76"/>
      <c r="AD13" s="76"/>
      <c r="AE13" s="76"/>
      <c r="AF13" s="76"/>
      <c r="AG13" s="76"/>
      <c r="AH13" s="76"/>
      <c r="AI13" s="43"/>
      <c r="AJ13" s="43"/>
      <c r="AK13" s="43"/>
      <c r="AL13" s="43"/>
      <c r="AM13" s="41"/>
      <c r="AN13" s="43"/>
      <c r="AO13" s="43"/>
      <c r="AP13" s="43"/>
      <c r="AQ13" s="43"/>
      <c r="AR13" s="43"/>
      <c r="AS13" s="43"/>
    </row>
    <row r="14" spans="1:56" s="40" customFormat="1" ht="15" x14ac:dyDescent="0.25">
      <c r="A14" s="43"/>
      <c r="B14" s="43"/>
      <c r="C14" s="43"/>
      <c r="D14" s="43"/>
      <c r="E14" s="43"/>
      <c r="F14" s="43"/>
      <c r="G14" s="43"/>
      <c r="H14" s="43"/>
      <c r="I14" s="89"/>
      <c r="J14" s="41"/>
      <c r="K14" s="43"/>
      <c r="L14" s="76"/>
      <c r="M14" s="43"/>
      <c r="N14" s="43"/>
      <c r="O14" s="43"/>
      <c r="P14" s="43"/>
      <c r="Q14" s="41"/>
      <c r="R14" s="76"/>
      <c r="S14" s="76"/>
      <c r="T14" s="47"/>
      <c r="U14" s="43"/>
      <c r="V14" s="43"/>
      <c r="W14" s="43"/>
      <c r="X14" s="43"/>
      <c r="Y14" s="43"/>
      <c r="Z14" s="43"/>
      <c r="AA14" s="43"/>
      <c r="AB14" s="43"/>
      <c r="AC14" s="76"/>
      <c r="AD14" s="76"/>
      <c r="AE14" s="76"/>
      <c r="AF14" s="76"/>
      <c r="AG14" s="76"/>
      <c r="AH14" s="76"/>
      <c r="AI14" s="43"/>
      <c r="AJ14" s="43"/>
      <c r="AK14" s="43"/>
      <c r="AL14" s="43"/>
      <c r="AM14" s="41"/>
      <c r="AN14" s="43"/>
      <c r="AO14" s="43"/>
      <c r="AP14" s="43"/>
      <c r="AQ14" s="43"/>
      <c r="AR14" s="43"/>
      <c r="AS14" s="43"/>
    </row>
    <row r="15" spans="1:56" s="49" customFormat="1" ht="15.75" thickBot="1" x14ac:dyDescent="0.3">
      <c r="A15" s="48" t="s">
        <v>248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77"/>
      <c r="M15" s="48"/>
      <c r="N15" s="48"/>
      <c r="O15" s="48"/>
      <c r="P15" s="48"/>
      <c r="Q15" s="48"/>
      <c r="R15" s="77"/>
      <c r="S15" s="77"/>
      <c r="T15" s="48"/>
      <c r="U15" s="48"/>
      <c r="V15" s="48"/>
      <c r="W15" s="48"/>
      <c r="X15" s="48"/>
      <c r="Y15" s="48"/>
      <c r="Z15" s="48"/>
      <c r="AA15" s="48"/>
      <c r="AB15" s="48"/>
      <c r="AC15" s="77"/>
      <c r="AD15" s="77"/>
      <c r="AE15" s="77"/>
      <c r="AF15" s="77"/>
      <c r="AG15" s="77"/>
      <c r="AH15" s="77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</row>
    <row r="16" spans="1:56" x14ac:dyDescent="0.25">
      <c r="A16" s="63" t="s">
        <v>247</v>
      </c>
      <c r="B16" s="64" t="s">
        <v>246</v>
      </c>
      <c r="C16" s="64"/>
      <c r="D16" s="64"/>
      <c r="E16" s="64"/>
      <c r="F16" s="64"/>
      <c r="G16" s="64"/>
      <c r="H16" s="64" t="s">
        <v>245</v>
      </c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 t="s">
        <v>244</v>
      </c>
      <c r="AJ16" s="64"/>
      <c r="AK16" s="64"/>
      <c r="AL16" s="64"/>
      <c r="AM16" s="64" t="s">
        <v>243</v>
      </c>
      <c r="AN16" s="64"/>
      <c r="AO16" s="64"/>
      <c r="AP16" s="64"/>
      <c r="AQ16" s="64"/>
      <c r="AR16" s="64"/>
      <c r="AS16" s="64" t="s">
        <v>242</v>
      </c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5"/>
    </row>
    <row r="17" spans="1:56" x14ac:dyDescent="0.25">
      <c r="A17" s="66"/>
      <c r="B17" s="1"/>
      <c r="C17" s="1"/>
      <c r="D17" s="1"/>
      <c r="E17" s="1"/>
      <c r="F17" s="1"/>
      <c r="G17" s="1"/>
      <c r="H17" s="1" t="s">
        <v>241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 t="s">
        <v>240</v>
      </c>
      <c r="V17" s="1"/>
      <c r="W17" s="1"/>
      <c r="X17" s="1"/>
      <c r="Y17" s="1"/>
      <c r="Z17" s="1"/>
      <c r="AA17" s="1"/>
      <c r="AB17" s="1"/>
      <c r="AC17" s="1"/>
      <c r="AD17" s="1"/>
      <c r="AE17" s="78" t="s">
        <v>239</v>
      </c>
      <c r="AF17" s="78"/>
      <c r="AG17" s="78"/>
      <c r="AH17" s="78"/>
      <c r="AI17" s="1" t="s">
        <v>238</v>
      </c>
      <c r="AJ17" s="1" t="s">
        <v>237</v>
      </c>
      <c r="AK17" s="1" t="s">
        <v>236</v>
      </c>
      <c r="AL17" s="1" t="s">
        <v>235</v>
      </c>
      <c r="AM17" s="1" t="s">
        <v>234</v>
      </c>
      <c r="AN17" s="1" t="s">
        <v>233</v>
      </c>
      <c r="AO17" s="1" t="s">
        <v>232</v>
      </c>
      <c r="AP17" s="1" t="s">
        <v>230</v>
      </c>
      <c r="AQ17" s="1" t="s">
        <v>231</v>
      </c>
      <c r="AR17" s="1" t="s">
        <v>230</v>
      </c>
      <c r="AS17" s="1" t="s">
        <v>222</v>
      </c>
      <c r="AT17" s="1" t="s">
        <v>229</v>
      </c>
      <c r="AU17" s="23" t="s">
        <v>228</v>
      </c>
      <c r="AV17" s="23"/>
      <c r="AW17" s="23"/>
      <c r="AX17" s="23" t="s">
        <v>227</v>
      </c>
      <c r="AY17" s="23"/>
      <c r="AZ17" s="1" t="s">
        <v>258</v>
      </c>
      <c r="BA17" s="1" t="s">
        <v>257</v>
      </c>
      <c r="BB17" s="23" t="s">
        <v>226</v>
      </c>
      <c r="BC17" s="23"/>
      <c r="BD17" s="67"/>
    </row>
    <row r="18" spans="1:56" ht="38.25" x14ac:dyDescent="0.25">
      <c r="A18" s="66"/>
      <c r="B18" s="50" t="s">
        <v>225</v>
      </c>
      <c r="C18" s="50" t="s">
        <v>224</v>
      </c>
      <c r="D18" s="50" t="s">
        <v>223</v>
      </c>
      <c r="E18" s="50" t="s">
        <v>222</v>
      </c>
      <c r="F18" s="50" t="s">
        <v>221</v>
      </c>
      <c r="G18" s="50" t="s">
        <v>220</v>
      </c>
      <c r="H18" s="51" t="s">
        <v>219</v>
      </c>
      <c r="I18" s="50" t="s">
        <v>218</v>
      </c>
      <c r="J18" s="50" t="s">
        <v>217</v>
      </c>
      <c r="K18" s="50" t="s">
        <v>209</v>
      </c>
      <c r="L18" s="79" t="s">
        <v>216</v>
      </c>
      <c r="M18" s="50" t="s">
        <v>208</v>
      </c>
      <c r="N18" s="50" t="s">
        <v>206</v>
      </c>
      <c r="O18" s="50" t="s">
        <v>205</v>
      </c>
      <c r="P18" s="50" t="s">
        <v>215</v>
      </c>
      <c r="Q18" s="50" t="s">
        <v>214</v>
      </c>
      <c r="R18" s="79" t="s">
        <v>213</v>
      </c>
      <c r="S18" s="79" t="s">
        <v>212</v>
      </c>
      <c r="T18" s="50" t="s">
        <v>211</v>
      </c>
      <c r="U18" s="50" t="s">
        <v>210</v>
      </c>
      <c r="V18" s="50" t="s">
        <v>209</v>
      </c>
      <c r="W18" s="50" t="s">
        <v>208</v>
      </c>
      <c r="X18" s="50" t="s">
        <v>207</v>
      </c>
      <c r="Y18" s="50" t="s">
        <v>206</v>
      </c>
      <c r="Z18" s="50" t="s">
        <v>205</v>
      </c>
      <c r="AA18" s="50" t="s">
        <v>204</v>
      </c>
      <c r="AB18" s="50" t="s">
        <v>203</v>
      </c>
      <c r="AC18" s="79" t="s">
        <v>202</v>
      </c>
      <c r="AD18" s="79" t="s">
        <v>201</v>
      </c>
      <c r="AE18" s="79" t="s">
        <v>200</v>
      </c>
      <c r="AF18" s="79" t="s">
        <v>199</v>
      </c>
      <c r="AG18" s="79" t="s">
        <v>198</v>
      </c>
      <c r="AH18" s="79" t="s">
        <v>197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52" t="s">
        <v>192</v>
      </c>
      <c r="AV18" s="52" t="s">
        <v>196</v>
      </c>
      <c r="AW18" s="52" t="s">
        <v>195</v>
      </c>
      <c r="AX18" s="52" t="s">
        <v>194</v>
      </c>
      <c r="AY18" s="50" t="s">
        <v>193</v>
      </c>
      <c r="AZ18" s="1"/>
      <c r="BA18" s="1"/>
      <c r="BB18" s="52" t="s">
        <v>192</v>
      </c>
      <c r="BC18" s="52" t="s">
        <v>191</v>
      </c>
      <c r="BD18" s="68" t="s">
        <v>190</v>
      </c>
    </row>
    <row r="19" spans="1:56" ht="26.25" thickBot="1" x14ac:dyDescent="0.3">
      <c r="A19" s="69"/>
      <c r="B19" s="70" t="s">
        <v>38</v>
      </c>
      <c r="C19" s="70" t="s">
        <v>37</v>
      </c>
      <c r="D19" s="71" t="s">
        <v>36</v>
      </c>
      <c r="E19" s="70" t="s">
        <v>189</v>
      </c>
      <c r="F19" s="70" t="s">
        <v>35</v>
      </c>
      <c r="G19" s="70" t="s">
        <v>34</v>
      </c>
      <c r="H19" s="71" t="s">
        <v>33</v>
      </c>
      <c r="I19" s="70" t="s">
        <v>188</v>
      </c>
      <c r="J19" s="70" t="s">
        <v>187</v>
      </c>
      <c r="K19" s="70" t="s">
        <v>186</v>
      </c>
      <c r="L19" s="80" t="s">
        <v>32</v>
      </c>
      <c r="M19" s="70" t="s">
        <v>31</v>
      </c>
      <c r="N19" s="70" t="s">
        <v>30</v>
      </c>
      <c r="O19" s="70" t="s">
        <v>29</v>
      </c>
      <c r="P19" s="70" t="s">
        <v>28</v>
      </c>
      <c r="Q19" s="70" t="s">
        <v>27</v>
      </c>
      <c r="R19" s="80" t="s">
        <v>26</v>
      </c>
      <c r="S19" s="80" t="s">
        <v>25</v>
      </c>
      <c r="T19" s="70" t="s">
        <v>24</v>
      </c>
      <c r="U19" s="70" t="s">
        <v>185</v>
      </c>
      <c r="V19" s="70" t="s">
        <v>23</v>
      </c>
      <c r="W19" s="70" t="s">
        <v>22</v>
      </c>
      <c r="X19" s="70" t="s">
        <v>21</v>
      </c>
      <c r="Y19" s="70" t="s">
        <v>184</v>
      </c>
      <c r="Z19" s="70" t="s">
        <v>183</v>
      </c>
      <c r="AA19" s="70" t="s">
        <v>182</v>
      </c>
      <c r="AB19" s="70" t="s">
        <v>181</v>
      </c>
      <c r="AC19" s="80" t="s">
        <v>20</v>
      </c>
      <c r="AD19" s="80" t="s">
        <v>180</v>
      </c>
      <c r="AE19" s="80" t="s">
        <v>179</v>
      </c>
      <c r="AF19" s="80" t="s">
        <v>19</v>
      </c>
      <c r="AG19" s="80" t="s">
        <v>178</v>
      </c>
      <c r="AH19" s="80" t="s">
        <v>177</v>
      </c>
      <c r="AI19" s="70" t="s">
        <v>18</v>
      </c>
      <c r="AJ19" s="70" t="s">
        <v>17</v>
      </c>
      <c r="AK19" s="70" t="s">
        <v>16</v>
      </c>
      <c r="AL19" s="70" t="s">
        <v>15</v>
      </c>
      <c r="AM19" s="72" t="s">
        <v>176</v>
      </c>
      <c r="AN19" s="72" t="s">
        <v>14</v>
      </c>
      <c r="AO19" s="72" t="s">
        <v>13</v>
      </c>
      <c r="AP19" s="72" t="s">
        <v>12</v>
      </c>
      <c r="AQ19" s="72" t="s">
        <v>11</v>
      </c>
      <c r="AR19" s="72" t="s">
        <v>10</v>
      </c>
      <c r="AS19" s="72" t="s">
        <v>9</v>
      </c>
      <c r="AT19" s="72" t="s">
        <v>8</v>
      </c>
      <c r="AU19" s="72" t="s">
        <v>175</v>
      </c>
      <c r="AV19" s="72" t="s">
        <v>174</v>
      </c>
      <c r="AW19" s="72" t="s">
        <v>7</v>
      </c>
      <c r="AX19" s="72" t="s">
        <v>6</v>
      </c>
      <c r="AY19" s="72" t="s">
        <v>5</v>
      </c>
      <c r="AZ19" s="72" t="s">
        <v>4</v>
      </c>
      <c r="BA19" s="72" t="s">
        <v>3</v>
      </c>
      <c r="BB19" s="72" t="s">
        <v>2</v>
      </c>
      <c r="BC19" s="72" t="s">
        <v>1</v>
      </c>
      <c r="BD19" s="73" t="s">
        <v>0</v>
      </c>
    </row>
    <row r="20" spans="1:56" ht="38.25" x14ac:dyDescent="0.25">
      <c r="A20" s="94">
        <v>1</v>
      </c>
      <c r="B20" s="54" t="s">
        <v>173</v>
      </c>
      <c r="C20" s="54" t="s">
        <v>172</v>
      </c>
      <c r="D20" s="54" t="s">
        <v>171</v>
      </c>
      <c r="E20" s="54" t="s">
        <v>47</v>
      </c>
      <c r="F20" s="91" t="s">
        <v>170</v>
      </c>
      <c r="G20" s="55" t="s">
        <v>169</v>
      </c>
      <c r="H20" s="56" t="s">
        <v>168</v>
      </c>
      <c r="I20" s="125" t="s">
        <v>167</v>
      </c>
      <c r="J20" s="54" t="s">
        <v>166</v>
      </c>
      <c r="K20" s="57">
        <v>41676</v>
      </c>
      <c r="L20" s="81">
        <v>11016</v>
      </c>
      <c r="M20" s="55" t="s">
        <v>165</v>
      </c>
      <c r="N20" s="57">
        <v>41676</v>
      </c>
      <c r="O20" s="57">
        <v>43138</v>
      </c>
      <c r="P20" s="54" t="s">
        <v>42</v>
      </c>
      <c r="Q20" s="54" t="s">
        <v>39</v>
      </c>
      <c r="R20" s="81">
        <v>0</v>
      </c>
      <c r="S20" s="81">
        <v>0</v>
      </c>
      <c r="T20" s="54" t="s">
        <v>41</v>
      </c>
      <c r="U20" s="54" t="s">
        <v>164</v>
      </c>
      <c r="V20" s="57">
        <v>42772</v>
      </c>
      <c r="W20" s="54" t="s">
        <v>163</v>
      </c>
      <c r="X20" s="54" t="s">
        <v>73</v>
      </c>
      <c r="Y20" s="57">
        <v>43138</v>
      </c>
      <c r="Z20" s="57">
        <v>43504</v>
      </c>
      <c r="AA20" s="58">
        <v>0</v>
      </c>
      <c r="AB20" s="58">
        <v>0</v>
      </c>
      <c r="AC20" s="81">
        <v>0</v>
      </c>
      <c r="AD20" s="81">
        <v>0</v>
      </c>
      <c r="AE20" s="82">
        <f t="shared" ref="AE20:AE26" si="0">(L20+AC20)-AD20</f>
        <v>11016</v>
      </c>
      <c r="AF20" s="81">
        <v>52326</v>
      </c>
      <c r="AG20" s="81">
        <f>918</f>
        <v>918</v>
      </c>
      <c r="AH20" s="82">
        <f t="shared" ref="AH20:AH26" si="1">AF20+AG20</f>
        <v>53244</v>
      </c>
      <c r="AI20" s="56" t="s">
        <v>162</v>
      </c>
      <c r="AJ20" s="55" t="s">
        <v>160</v>
      </c>
      <c r="AK20" s="59" t="s">
        <v>161</v>
      </c>
      <c r="AL20" s="55" t="s">
        <v>160</v>
      </c>
      <c r="AM20" s="56" t="s">
        <v>39</v>
      </c>
      <c r="AN20" s="60"/>
      <c r="AO20" s="61"/>
      <c r="AP20" s="62"/>
      <c r="AQ20" s="59"/>
      <c r="AR20" s="62"/>
      <c r="AS20" s="54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</row>
    <row r="21" spans="1:56" ht="63.75" x14ac:dyDescent="0.25">
      <c r="A21" s="52">
        <f t="shared" ref="A21:A26" si="2">A20+1</f>
        <v>2</v>
      </c>
      <c r="B21" s="2" t="s">
        <v>159</v>
      </c>
      <c r="C21" s="2" t="s">
        <v>158</v>
      </c>
      <c r="D21" s="2" t="s">
        <v>157</v>
      </c>
      <c r="E21" s="2" t="s">
        <v>47</v>
      </c>
      <c r="F21" s="92" t="s">
        <v>156</v>
      </c>
      <c r="G21" s="10" t="s">
        <v>155</v>
      </c>
      <c r="H21" s="8" t="s">
        <v>154</v>
      </c>
      <c r="I21" s="90" t="s">
        <v>153</v>
      </c>
      <c r="J21" s="2" t="s">
        <v>152</v>
      </c>
      <c r="K21" s="15">
        <v>42457</v>
      </c>
      <c r="L21" s="87">
        <v>1919905.92</v>
      </c>
      <c r="M21" s="10" t="s">
        <v>151</v>
      </c>
      <c r="N21" s="16">
        <v>42457</v>
      </c>
      <c r="O21" s="16">
        <v>42822</v>
      </c>
      <c r="P21" s="2" t="s">
        <v>42</v>
      </c>
      <c r="Q21" s="2" t="s">
        <v>39</v>
      </c>
      <c r="R21" s="87">
        <v>0</v>
      </c>
      <c r="S21" s="87">
        <v>0</v>
      </c>
      <c r="T21" s="2" t="s">
        <v>41</v>
      </c>
      <c r="U21" s="2" t="s">
        <v>150</v>
      </c>
      <c r="V21" s="3">
        <v>42823</v>
      </c>
      <c r="W21" s="2" t="s">
        <v>149</v>
      </c>
      <c r="X21" s="2" t="s">
        <v>73</v>
      </c>
      <c r="Y21" s="3">
        <v>43188</v>
      </c>
      <c r="Z21" s="3">
        <v>43553</v>
      </c>
      <c r="AA21" s="4">
        <v>0</v>
      </c>
      <c r="AB21" s="4">
        <v>0</v>
      </c>
      <c r="AC21" s="83">
        <v>0</v>
      </c>
      <c r="AD21" s="83">
        <v>0</v>
      </c>
      <c r="AE21" s="84">
        <f t="shared" si="0"/>
        <v>1919905.92</v>
      </c>
      <c r="AF21" s="84">
        <v>4372697.38</v>
      </c>
      <c r="AG21" s="84">
        <f>132763.93+128474.23+107938.19</f>
        <v>369176.35</v>
      </c>
      <c r="AH21" s="83">
        <f t="shared" si="1"/>
        <v>4741873.7299999995</v>
      </c>
      <c r="AI21" s="8" t="s">
        <v>39</v>
      </c>
      <c r="AJ21" s="10" t="s">
        <v>39</v>
      </c>
      <c r="AK21" s="11" t="s">
        <v>39</v>
      </c>
      <c r="AL21" s="11" t="s">
        <v>39</v>
      </c>
      <c r="AM21" s="8" t="s">
        <v>39</v>
      </c>
      <c r="AN21" s="17"/>
      <c r="AO21" s="18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</row>
    <row r="22" spans="1:56" ht="51" x14ac:dyDescent="0.25">
      <c r="A22" s="52">
        <f t="shared" si="2"/>
        <v>3</v>
      </c>
      <c r="B22" s="2" t="s">
        <v>148</v>
      </c>
      <c r="C22" s="2" t="s">
        <v>138</v>
      </c>
      <c r="D22" s="2" t="s">
        <v>147</v>
      </c>
      <c r="E22" s="2" t="s">
        <v>47</v>
      </c>
      <c r="F22" s="92" t="s">
        <v>146</v>
      </c>
      <c r="G22" s="10" t="s">
        <v>145</v>
      </c>
      <c r="H22" s="8" t="s">
        <v>144</v>
      </c>
      <c r="I22" s="90" t="s">
        <v>143</v>
      </c>
      <c r="J22" s="2" t="s">
        <v>142</v>
      </c>
      <c r="K22" s="16">
        <v>42828</v>
      </c>
      <c r="L22" s="87">
        <v>1409322.24</v>
      </c>
      <c r="M22" s="10" t="s">
        <v>141</v>
      </c>
      <c r="N22" s="16">
        <v>42828</v>
      </c>
      <c r="O22" s="16">
        <v>43193</v>
      </c>
      <c r="P22" s="2" t="s">
        <v>42</v>
      </c>
      <c r="Q22" s="2" t="s">
        <v>39</v>
      </c>
      <c r="R22" s="87">
        <v>0</v>
      </c>
      <c r="S22" s="87">
        <v>0</v>
      </c>
      <c r="T22" s="2" t="s">
        <v>41</v>
      </c>
      <c r="U22" s="2" t="s">
        <v>140</v>
      </c>
      <c r="V22" s="3">
        <v>43557</v>
      </c>
      <c r="W22" s="2" t="s">
        <v>139</v>
      </c>
      <c r="X22" s="2" t="s">
        <v>73</v>
      </c>
      <c r="Y22" s="3">
        <v>43558</v>
      </c>
      <c r="Z22" s="3">
        <v>43923</v>
      </c>
      <c r="AA22" s="4">
        <v>0</v>
      </c>
      <c r="AB22" s="4">
        <v>0</v>
      </c>
      <c r="AC22" s="83">
        <v>0</v>
      </c>
      <c r="AD22" s="83">
        <v>0</v>
      </c>
      <c r="AE22" s="84">
        <f t="shared" si="0"/>
        <v>1409322.24</v>
      </c>
      <c r="AF22" s="84">
        <v>2192646.9</v>
      </c>
      <c r="AG22" s="84">
        <f>85018.76+82994.94+87363.22</f>
        <v>255376.92</v>
      </c>
      <c r="AH22" s="83">
        <f t="shared" si="1"/>
        <v>2448023.8199999998</v>
      </c>
      <c r="AI22" s="8" t="s">
        <v>138</v>
      </c>
      <c r="AJ22" s="10" t="s">
        <v>136</v>
      </c>
      <c r="AK22" s="11" t="s">
        <v>137</v>
      </c>
      <c r="AL22" s="10" t="s">
        <v>136</v>
      </c>
      <c r="AM22" s="8" t="s">
        <v>39</v>
      </c>
      <c r="AN22" s="17"/>
      <c r="AO22" s="18"/>
      <c r="AP22" s="16"/>
      <c r="AQ22" s="17"/>
      <c r="AR22" s="16"/>
      <c r="AS22" s="19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</row>
    <row r="23" spans="1:56" ht="38.25" x14ac:dyDescent="0.25">
      <c r="A23" s="52">
        <f t="shared" si="2"/>
        <v>4</v>
      </c>
      <c r="B23" s="2" t="s">
        <v>135</v>
      </c>
      <c r="C23" s="2" t="s">
        <v>134</v>
      </c>
      <c r="D23" s="2" t="s">
        <v>133</v>
      </c>
      <c r="E23" s="2" t="s">
        <v>47</v>
      </c>
      <c r="F23" s="92" t="s">
        <v>132</v>
      </c>
      <c r="G23" s="10" t="s">
        <v>131</v>
      </c>
      <c r="H23" s="8" t="s">
        <v>130</v>
      </c>
      <c r="I23" s="90" t="s">
        <v>129</v>
      </c>
      <c r="J23" s="2" t="s">
        <v>128</v>
      </c>
      <c r="K23" s="3">
        <v>42902</v>
      </c>
      <c r="L23" s="84">
        <v>1647356.28</v>
      </c>
      <c r="M23" s="10" t="s">
        <v>127</v>
      </c>
      <c r="N23" s="3">
        <v>42902</v>
      </c>
      <c r="O23" s="3">
        <v>43267</v>
      </c>
      <c r="P23" s="2" t="s">
        <v>42</v>
      </c>
      <c r="Q23" s="2" t="s">
        <v>39</v>
      </c>
      <c r="R23" s="87">
        <v>0</v>
      </c>
      <c r="S23" s="87">
        <v>0</v>
      </c>
      <c r="T23" s="2" t="s">
        <v>126</v>
      </c>
      <c r="U23" s="2" t="s">
        <v>75</v>
      </c>
      <c r="V23" s="3">
        <v>43265</v>
      </c>
      <c r="W23" s="2" t="s">
        <v>125</v>
      </c>
      <c r="X23" s="2" t="s">
        <v>73</v>
      </c>
      <c r="Y23" s="3">
        <v>43267</v>
      </c>
      <c r="Z23" s="3">
        <v>43630</v>
      </c>
      <c r="AA23" s="4">
        <v>0</v>
      </c>
      <c r="AB23" s="4">
        <v>0</v>
      </c>
      <c r="AC23" s="83">
        <v>0</v>
      </c>
      <c r="AD23" s="83">
        <v>0</v>
      </c>
      <c r="AE23" s="84">
        <f t="shared" si="0"/>
        <v>1647356.28</v>
      </c>
      <c r="AF23" s="83">
        <v>1903049</v>
      </c>
      <c r="AG23" s="84">
        <f>128127.68+112219.03+113373.6</f>
        <v>353720.31</v>
      </c>
      <c r="AH23" s="84">
        <f t="shared" si="1"/>
        <v>2256769.31</v>
      </c>
      <c r="AI23" s="8" t="s">
        <v>113</v>
      </c>
      <c r="AJ23" s="10" t="s">
        <v>123</v>
      </c>
      <c r="AK23" s="11" t="s">
        <v>124</v>
      </c>
      <c r="AL23" s="10" t="s">
        <v>123</v>
      </c>
      <c r="AM23" s="8" t="s">
        <v>39</v>
      </c>
      <c r="AN23" s="11"/>
      <c r="AO23" s="10"/>
      <c r="AP23" s="3"/>
      <c r="AQ23" s="11"/>
      <c r="AR23" s="3"/>
      <c r="AS23" s="2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</row>
    <row r="24" spans="1:56" ht="51" x14ac:dyDescent="0.25">
      <c r="A24" s="52">
        <f t="shared" si="2"/>
        <v>5</v>
      </c>
      <c r="B24" s="2" t="s">
        <v>122</v>
      </c>
      <c r="C24" s="8" t="s">
        <v>121</v>
      </c>
      <c r="D24" s="2" t="s">
        <v>120</v>
      </c>
      <c r="E24" s="2" t="s">
        <v>47</v>
      </c>
      <c r="F24" s="92" t="s">
        <v>119</v>
      </c>
      <c r="G24" s="10" t="s">
        <v>118</v>
      </c>
      <c r="H24" s="8" t="s">
        <v>117</v>
      </c>
      <c r="I24" s="90" t="s">
        <v>116</v>
      </c>
      <c r="J24" s="9" t="s">
        <v>115</v>
      </c>
      <c r="K24" s="3">
        <v>42907</v>
      </c>
      <c r="L24" s="88">
        <v>69600</v>
      </c>
      <c r="M24" s="10" t="s">
        <v>114</v>
      </c>
      <c r="N24" s="3">
        <v>42907</v>
      </c>
      <c r="O24" s="3">
        <v>43272</v>
      </c>
      <c r="P24" s="2" t="s">
        <v>42</v>
      </c>
      <c r="Q24" s="20" t="s">
        <v>39</v>
      </c>
      <c r="R24" s="84">
        <v>0</v>
      </c>
      <c r="S24" s="84">
        <v>0</v>
      </c>
      <c r="T24" s="2" t="s">
        <v>41</v>
      </c>
      <c r="U24" s="2" t="s">
        <v>75</v>
      </c>
      <c r="V24" s="3">
        <v>43272</v>
      </c>
      <c r="W24" s="2" t="s">
        <v>39</v>
      </c>
      <c r="X24" s="2" t="s">
        <v>73</v>
      </c>
      <c r="Y24" s="3">
        <v>43272</v>
      </c>
      <c r="Z24" s="3">
        <v>43637</v>
      </c>
      <c r="AA24" s="4">
        <v>0</v>
      </c>
      <c r="AB24" s="4">
        <v>0</v>
      </c>
      <c r="AC24" s="84">
        <v>0</v>
      </c>
      <c r="AD24" s="84">
        <v>0</v>
      </c>
      <c r="AE24" s="83">
        <f t="shared" si="0"/>
        <v>69600</v>
      </c>
      <c r="AF24" s="84">
        <v>87000</v>
      </c>
      <c r="AG24" s="84">
        <f>5800+5800</f>
        <v>11600</v>
      </c>
      <c r="AH24" s="83">
        <f t="shared" si="1"/>
        <v>98600</v>
      </c>
      <c r="AI24" s="21" t="s">
        <v>113</v>
      </c>
      <c r="AJ24" s="21" t="s">
        <v>111</v>
      </c>
      <c r="AK24" s="2" t="s">
        <v>112</v>
      </c>
      <c r="AL24" s="21" t="s">
        <v>111</v>
      </c>
      <c r="AM24" s="8" t="s">
        <v>39</v>
      </c>
      <c r="AN24" s="12"/>
      <c r="AO24" s="13"/>
      <c r="AP24" s="14"/>
      <c r="AQ24" s="11"/>
      <c r="AR24" s="14"/>
      <c r="AS24" s="2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</row>
    <row r="25" spans="1:56" ht="51" x14ac:dyDescent="0.25">
      <c r="A25" s="52">
        <f t="shared" si="2"/>
        <v>6</v>
      </c>
      <c r="B25" s="2" t="s">
        <v>110</v>
      </c>
      <c r="C25" s="8" t="s">
        <v>109</v>
      </c>
      <c r="D25" s="2" t="s">
        <v>108</v>
      </c>
      <c r="E25" s="2" t="s">
        <v>47</v>
      </c>
      <c r="F25" s="92" t="s">
        <v>107</v>
      </c>
      <c r="G25" s="10" t="s">
        <v>106</v>
      </c>
      <c r="H25" s="8" t="s">
        <v>105</v>
      </c>
      <c r="I25" s="90" t="s">
        <v>104</v>
      </c>
      <c r="J25" s="9" t="s">
        <v>103</v>
      </c>
      <c r="K25" s="3">
        <v>43172</v>
      </c>
      <c r="L25" s="88">
        <f>4477.5*12</f>
        <v>53730</v>
      </c>
      <c r="M25" s="10" t="s">
        <v>102</v>
      </c>
      <c r="N25" s="3">
        <v>43172</v>
      </c>
      <c r="O25" s="3">
        <v>43465</v>
      </c>
      <c r="P25" s="2" t="s">
        <v>42</v>
      </c>
      <c r="Q25" s="20" t="s">
        <v>39</v>
      </c>
      <c r="R25" s="84">
        <v>0</v>
      </c>
      <c r="S25" s="84">
        <v>0</v>
      </c>
      <c r="T25" s="2" t="s">
        <v>101</v>
      </c>
      <c r="U25" s="2" t="s">
        <v>39</v>
      </c>
      <c r="V25" s="2" t="s">
        <v>39</v>
      </c>
      <c r="W25" s="2" t="s">
        <v>39</v>
      </c>
      <c r="X25" s="2" t="s">
        <v>39</v>
      </c>
      <c r="Y25" s="3" t="s">
        <v>39</v>
      </c>
      <c r="Z25" s="3" t="s">
        <v>39</v>
      </c>
      <c r="AA25" s="4">
        <v>0</v>
      </c>
      <c r="AB25" s="4">
        <v>0</v>
      </c>
      <c r="AC25" s="84">
        <v>0</v>
      </c>
      <c r="AD25" s="84">
        <v>0</v>
      </c>
      <c r="AE25" s="83">
        <f t="shared" si="0"/>
        <v>53730</v>
      </c>
      <c r="AF25" s="84">
        <v>40297.5</v>
      </c>
      <c r="AG25" s="84">
        <f>4477.5+4477.5+4477.5</f>
        <v>13432.5</v>
      </c>
      <c r="AH25" s="83">
        <f t="shared" si="1"/>
        <v>53730</v>
      </c>
      <c r="AI25" s="21" t="s">
        <v>100</v>
      </c>
      <c r="AJ25" s="8" t="s">
        <v>98</v>
      </c>
      <c r="AK25" s="11" t="s">
        <v>99</v>
      </c>
      <c r="AL25" s="8" t="s">
        <v>98</v>
      </c>
      <c r="AM25" s="11"/>
      <c r="AN25" s="12"/>
      <c r="AO25" s="13"/>
      <c r="AP25" s="14"/>
      <c r="AQ25" s="11"/>
      <c r="AR25" s="14"/>
      <c r="AS25" s="2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</row>
    <row r="26" spans="1:56" ht="63.75" x14ac:dyDescent="0.25">
      <c r="A26" s="52">
        <f t="shared" si="2"/>
        <v>7</v>
      </c>
      <c r="B26" s="2" t="s">
        <v>97</v>
      </c>
      <c r="C26" s="8" t="s">
        <v>96</v>
      </c>
      <c r="D26" s="2" t="s">
        <v>95</v>
      </c>
      <c r="E26" s="2" t="s">
        <v>47</v>
      </c>
      <c r="F26" s="93" t="s">
        <v>94</v>
      </c>
      <c r="G26" s="10" t="s">
        <v>93</v>
      </c>
      <c r="H26" s="8" t="s">
        <v>92</v>
      </c>
      <c r="I26" s="90" t="s">
        <v>91</v>
      </c>
      <c r="J26" s="9" t="s">
        <v>90</v>
      </c>
      <c r="K26" s="3">
        <v>43420</v>
      </c>
      <c r="L26" s="88">
        <v>45400</v>
      </c>
      <c r="M26" s="10" t="s">
        <v>89</v>
      </c>
      <c r="N26" s="3">
        <v>43420</v>
      </c>
      <c r="O26" s="3">
        <v>43465</v>
      </c>
      <c r="P26" s="2" t="s">
        <v>78</v>
      </c>
      <c r="Q26" s="22" t="s">
        <v>253</v>
      </c>
      <c r="R26" s="84">
        <v>45187.38</v>
      </c>
      <c r="S26" s="84">
        <v>212.62</v>
      </c>
      <c r="T26" s="2" t="s">
        <v>76</v>
      </c>
      <c r="U26" s="2" t="s">
        <v>75</v>
      </c>
      <c r="V26" s="3">
        <v>43465</v>
      </c>
      <c r="W26" s="2" t="s">
        <v>88</v>
      </c>
      <c r="X26" s="2" t="s">
        <v>73</v>
      </c>
      <c r="Y26" s="3">
        <v>43465</v>
      </c>
      <c r="Z26" s="3">
        <v>43553</v>
      </c>
      <c r="AA26" s="4">
        <v>0</v>
      </c>
      <c r="AB26" s="4">
        <v>0</v>
      </c>
      <c r="AC26" s="84">
        <v>0</v>
      </c>
      <c r="AD26" s="84">
        <v>0</v>
      </c>
      <c r="AE26" s="83">
        <f t="shared" si="0"/>
        <v>45400</v>
      </c>
      <c r="AF26" s="84">
        <v>0</v>
      </c>
      <c r="AG26" s="84">
        <v>0</v>
      </c>
      <c r="AH26" s="83">
        <f t="shared" si="1"/>
        <v>0</v>
      </c>
      <c r="AI26" s="21"/>
      <c r="AJ26" s="8"/>
      <c r="AK26" s="11"/>
      <c r="AL26" s="8"/>
      <c r="AM26" s="11"/>
      <c r="AN26" s="12"/>
      <c r="AO26" s="13"/>
      <c r="AP26" s="14"/>
      <c r="AQ26" s="11"/>
      <c r="AR26" s="14"/>
      <c r="AS26" s="2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</row>
    <row r="27" spans="1:56" ht="51" x14ac:dyDescent="0.25">
      <c r="A27" s="52">
        <v>8</v>
      </c>
      <c r="B27" s="2" t="s">
        <v>87</v>
      </c>
      <c r="C27" s="8" t="s">
        <v>86</v>
      </c>
      <c r="D27" s="2" t="s">
        <v>85</v>
      </c>
      <c r="E27" s="2" t="s">
        <v>47</v>
      </c>
      <c r="F27" s="93" t="s">
        <v>84</v>
      </c>
      <c r="G27" s="10" t="s">
        <v>83</v>
      </c>
      <c r="H27" s="8" t="s">
        <v>82</v>
      </c>
      <c r="I27" s="90" t="s">
        <v>81</v>
      </c>
      <c r="J27" s="9" t="s">
        <v>80</v>
      </c>
      <c r="K27" s="3">
        <v>43369</v>
      </c>
      <c r="L27" s="88">
        <v>15000</v>
      </c>
      <c r="M27" s="10" t="s">
        <v>79</v>
      </c>
      <c r="N27" s="3">
        <v>43369</v>
      </c>
      <c r="O27" s="3">
        <v>43465</v>
      </c>
      <c r="P27" s="2" t="s">
        <v>78</v>
      </c>
      <c r="Q27" s="22" t="s">
        <v>77</v>
      </c>
      <c r="R27" s="84">
        <v>14900</v>
      </c>
      <c r="S27" s="84">
        <v>100</v>
      </c>
      <c r="T27" s="2" t="s">
        <v>76</v>
      </c>
      <c r="U27" s="2" t="s">
        <v>75</v>
      </c>
      <c r="V27" s="3">
        <v>43434</v>
      </c>
      <c r="W27" s="2" t="s">
        <v>74</v>
      </c>
      <c r="X27" s="2" t="s">
        <v>73</v>
      </c>
      <c r="Y27" s="3">
        <v>43465</v>
      </c>
      <c r="Z27" s="3">
        <v>43553</v>
      </c>
      <c r="AA27" s="4">
        <v>0</v>
      </c>
      <c r="AB27" s="4">
        <v>0</v>
      </c>
      <c r="AC27" s="84">
        <v>0</v>
      </c>
      <c r="AD27" s="84">
        <v>0</v>
      </c>
      <c r="AE27" s="83">
        <v>15000</v>
      </c>
      <c r="AF27" s="84"/>
      <c r="AG27" s="84"/>
      <c r="AH27" s="83"/>
      <c r="AI27" s="21"/>
      <c r="AJ27" s="8"/>
      <c r="AK27" s="11"/>
      <c r="AL27" s="8"/>
      <c r="AM27" s="11"/>
      <c r="AN27" s="12"/>
      <c r="AO27" s="13"/>
      <c r="AP27" s="14"/>
      <c r="AQ27" s="11"/>
      <c r="AR27" s="14"/>
      <c r="AS27" s="2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</row>
    <row r="28" spans="1:56" ht="38.25" x14ac:dyDescent="0.25">
      <c r="A28" s="52">
        <v>9</v>
      </c>
      <c r="B28" s="2" t="s">
        <v>72</v>
      </c>
      <c r="C28" s="8" t="s">
        <v>71</v>
      </c>
      <c r="D28" s="2" t="s">
        <v>48</v>
      </c>
      <c r="E28" s="2" t="s">
        <v>47</v>
      </c>
      <c r="F28" s="93" t="s">
        <v>70</v>
      </c>
      <c r="G28" s="10"/>
      <c r="H28" s="8" t="s">
        <v>69</v>
      </c>
      <c r="I28" s="90" t="s">
        <v>68</v>
      </c>
      <c r="J28" s="9" t="s">
        <v>67</v>
      </c>
      <c r="K28" s="3">
        <v>43550</v>
      </c>
      <c r="L28" s="88">
        <v>16950</v>
      </c>
      <c r="M28" s="10" t="s">
        <v>66</v>
      </c>
      <c r="N28" s="3">
        <v>43550</v>
      </c>
      <c r="O28" s="3">
        <v>43830</v>
      </c>
      <c r="P28" s="2" t="s">
        <v>42</v>
      </c>
      <c r="Q28" s="22">
        <v>0</v>
      </c>
      <c r="R28" s="84">
        <v>0</v>
      </c>
      <c r="S28" s="84">
        <v>0</v>
      </c>
      <c r="T28" s="2" t="s">
        <v>41</v>
      </c>
      <c r="U28" s="2"/>
      <c r="V28" s="3"/>
      <c r="W28" s="2"/>
      <c r="X28" s="2"/>
      <c r="Y28" s="3"/>
      <c r="Z28" s="3"/>
      <c r="AA28" s="4">
        <v>0</v>
      </c>
      <c r="AB28" s="4">
        <v>0</v>
      </c>
      <c r="AC28" s="84"/>
      <c r="AD28" s="84"/>
      <c r="AE28" s="83"/>
      <c r="AF28" s="84"/>
      <c r="AG28" s="84">
        <v>16950</v>
      </c>
      <c r="AH28" s="83"/>
      <c r="AI28" s="21"/>
      <c r="AJ28" s="8"/>
      <c r="AK28" s="11"/>
      <c r="AL28" s="8"/>
      <c r="AM28" s="11"/>
      <c r="AN28" s="12"/>
      <c r="AO28" s="13"/>
      <c r="AP28" s="14"/>
      <c r="AQ28" s="11"/>
      <c r="AR28" s="14"/>
      <c r="AS28" s="2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</row>
    <row r="29" spans="1:56" ht="38.25" x14ac:dyDescent="0.25">
      <c r="A29" s="52">
        <v>10</v>
      </c>
      <c r="B29" s="2" t="s">
        <v>65</v>
      </c>
      <c r="C29" s="8" t="s">
        <v>64</v>
      </c>
      <c r="D29" s="2" t="s">
        <v>48</v>
      </c>
      <c r="E29" s="2" t="s">
        <v>47</v>
      </c>
      <c r="F29" s="93" t="s">
        <v>63</v>
      </c>
      <c r="G29" s="10"/>
      <c r="H29" s="8" t="s">
        <v>62</v>
      </c>
      <c r="I29" s="90" t="s">
        <v>61</v>
      </c>
      <c r="J29" s="9" t="s">
        <v>60</v>
      </c>
      <c r="K29" s="3">
        <v>43567</v>
      </c>
      <c r="L29" s="88">
        <v>16185</v>
      </c>
      <c r="M29" s="10" t="s">
        <v>59</v>
      </c>
      <c r="N29" s="3">
        <v>43567</v>
      </c>
      <c r="O29" s="3">
        <v>43830</v>
      </c>
      <c r="P29" s="2" t="s">
        <v>42</v>
      </c>
      <c r="Q29" s="22"/>
      <c r="R29" s="84"/>
      <c r="S29" s="84"/>
      <c r="T29" s="2" t="s">
        <v>41</v>
      </c>
      <c r="U29" s="2"/>
      <c r="V29" s="3"/>
      <c r="W29" s="2"/>
      <c r="X29" s="2"/>
      <c r="Y29" s="3"/>
      <c r="Z29" s="3"/>
      <c r="AA29" s="4"/>
      <c r="AB29" s="4"/>
      <c r="AC29" s="84"/>
      <c r="AD29" s="84"/>
      <c r="AE29" s="83"/>
      <c r="AF29" s="84"/>
      <c r="AG29" s="84">
        <v>16185</v>
      </c>
      <c r="AH29" s="83"/>
      <c r="AI29" s="21"/>
      <c r="AJ29" s="8"/>
      <c r="AK29" s="11"/>
      <c r="AL29" s="8"/>
      <c r="AM29" s="11"/>
      <c r="AN29" s="12"/>
      <c r="AO29" s="13"/>
      <c r="AP29" s="14"/>
      <c r="AQ29" s="11"/>
      <c r="AR29" s="14"/>
      <c r="AS29" s="2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</row>
    <row r="30" spans="1:56" ht="38.25" x14ac:dyDescent="0.25">
      <c r="A30" s="52">
        <v>11</v>
      </c>
      <c r="B30" s="2" t="s">
        <v>58</v>
      </c>
      <c r="C30" s="8" t="s">
        <v>57</v>
      </c>
      <c r="D30" s="2" t="s">
        <v>48</v>
      </c>
      <c r="E30" s="2" t="s">
        <v>47</v>
      </c>
      <c r="F30" s="93" t="s">
        <v>56</v>
      </c>
      <c r="G30" s="10"/>
      <c r="H30" s="8" t="s">
        <v>55</v>
      </c>
      <c r="I30" s="90" t="s">
        <v>54</v>
      </c>
      <c r="J30" s="9" t="s">
        <v>53</v>
      </c>
      <c r="K30" s="3">
        <v>43536</v>
      </c>
      <c r="L30" s="88">
        <v>12000</v>
      </c>
      <c r="M30" s="10" t="s">
        <v>52</v>
      </c>
      <c r="N30" s="3">
        <v>43536</v>
      </c>
      <c r="O30" s="3">
        <v>43830</v>
      </c>
      <c r="P30" s="2" t="s">
        <v>42</v>
      </c>
      <c r="Q30" s="22"/>
      <c r="R30" s="84"/>
      <c r="S30" s="84"/>
      <c r="T30" s="2" t="s">
        <v>51</v>
      </c>
      <c r="U30" s="2"/>
      <c r="V30" s="3"/>
      <c r="W30" s="2"/>
      <c r="X30" s="2"/>
      <c r="Y30" s="3"/>
      <c r="Z30" s="3"/>
      <c r="AA30" s="4"/>
      <c r="AB30" s="4"/>
      <c r="AC30" s="84"/>
      <c r="AD30" s="84"/>
      <c r="AE30" s="83"/>
      <c r="AF30" s="84"/>
      <c r="AG30" s="84">
        <v>12000</v>
      </c>
      <c r="AH30" s="83"/>
      <c r="AI30" s="21"/>
      <c r="AJ30" s="8"/>
      <c r="AK30" s="11"/>
      <c r="AL30" s="8"/>
      <c r="AM30" s="11"/>
      <c r="AN30" s="12"/>
      <c r="AO30" s="13"/>
      <c r="AP30" s="14"/>
      <c r="AQ30" s="11"/>
      <c r="AR30" s="14"/>
      <c r="AS30" s="2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</row>
    <row r="31" spans="1:56" ht="39" thickBot="1" x14ac:dyDescent="0.3">
      <c r="A31" s="95">
        <v>12</v>
      </c>
      <c r="B31" s="96" t="s">
        <v>50</v>
      </c>
      <c r="C31" s="97" t="s">
        <v>49</v>
      </c>
      <c r="D31" s="96" t="s">
        <v>48</v>
      </c>
      <c r="E31" s="96" t="s">
        <v>47</v>
      </c>
      <c r="F31" s="98" t="s">
        <v>46</v>
      </c>
      <c r="G31" s="99"/>
      <c r="H31" s="97" t="s">
        <v>45</v>
      </c>
      <c r="I31" s="126" t="s">
        <v>44</v>
      </c>
      <c r="J31" s="100" t="s">
        <v>43</v>
      </c>
      <c r="K31" s="101">
        <v>43565</v>
      </c>
      <c r="L31" s="102">
        <v>17500</v>
      </c>
      <c r="M31" s="99"/>
      <c r="N31" s="101">
        <v>43565</v>
      </c>
      <c r="O31" s="101">
        <v>43830</v>
      </c>
      <c r="P31" s="96" t="s">
        <v>42</v>
      </c>
      <c r="Q31" s="103"/>
      <c r="R31" s="104"/>
      <c r="S31" s="104"/>
      <c r="T31" s="96" t="s">
        <v>41</v>
      </c>
      <c r="U31" s="96"/>
      <c r="V31" s="101"/>
      <c r="W31" s="96"/>
      <c r="X31" s="96"/>
      <c r="Y31" s="101"/>
      <c r="Z31" s="101"/>
      <c r="AA31" s="105"/>
      <c r="AB31" s="105"/>
      <c r="AC31" s="104"/>
      <c r="AD31" s="104"/>
      <c r="AE31" s="106"/>
      <c r="AF31" s="104">
        <v>0</v>
      </c>
      <c r="AG31" s="104">
        <v>17500</v>
      </c>
      <c r="AH31" s="106"/>
      <c r="AI31" s="107"/>
      <c r="AJ31" s="97"/>
      <c r="AK31" s="108"/>
      <c r="AL31" s="97"/>
      <c r="AM31" s="108"/>
      <c r="AN31" s="109"/>
      <c r="AO31" s="110"/>
      <c r="AP31" s="111"/>
      <c r="AQ31" s="108"/>
      <c r="AR31" s="111"/>
      <c r="AS31" s="96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96"/>
    </row>
    <row r="32" spans="1:56" ht="13.5" thickBot="1" x14ac:dyDescent="0.3">
      <c r="A32" s="112" t="s">
        <v>40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4">
        <f>SUM(L20:L31)</f>
        <v>5233965.4400000004</v>
      </c>
      <c r="M32" s="115"/>
      <c r="N32" s="115"/>
      <c r="O32" s="115"/>
      <c r="P32" s="116"/>
      <c r="Q32" s="117">
        <f>SUM(Q20:Q31)</f>
        <v>0</v>
      </c>
      <c r="R32" s="114">
        <f>SUM(R20:R31)</f>
        <v>60087.38</v>
      </c>
      <c r="S32" s="114">
        <f>SUM(S20:S31)</f>
        <v>312.62</v>
      </c>
      <c r="T32" s="116"/>
      <c r="U32" s="116" t="s">
        <v>39</v>
      </c>
      <c r="V32" s="116" t="s">
        <v>39</v>
      </c>
      <c r="W32" s="116" t="s">
        <v>39</v>
      </c>
      <c r="X32" s="116" t="s">
        <v>39</v>
      </c>
      <c r="Y32" s="115" t="s">
        <v>39</v>
      </c>
      <c r="Z32" s="115" t="s">
        <v>39</v>
      </c>
      <c r="AA32" s="118">
        <v>0</v>
      </c>
      <c r="AB32" s="118">
        <v>0</v>
      </c>
      <c r="AC32" s="114">
        <f>SUM(AC20:AC31)</f>
        <v>0</v>
      </c>
      <c r="AD32" s="114">
        <f>SUM(AD20:AD31)</f>
        <v>0</v>
      </c>
      <c r="AE32" s="114">
        <f>SUM(AE20:AE31)</f>
        <v>5171330.4400000004</v>
      </c>
      <c r="AF32" s="114">
        <f>SUM(AF20:AF31)</f>
        <v>8648016.7799999993</v>
      </c>
      <c r="AG32" s="114">
        <f>SUM(AG20:AG31)</f>
        <v>1066859.08</v>
      </c>
      <c r="AH32" s="114">
        <f>SUM(AH20:AH31)</f>
        <v>9652240.8599999994</v>
      </c>
      <c r="AI32" s="119" t="s">
        <v>39</v>
      </c>
      <c r="AJ32" s="120" t="s">
        <v>39</v>
      </c>
      <c r="AK32" s="121" t="s">
        <v>39</v>
      </c>
      <c r="AL32" s="122" t="s">
        <v>39</v>
      </c>
      <c r="AM32" s="121" t="s">
        <v>39</v>
      </c>
      <c r="AN32" s="121" t="s">
        <v>39</v>
      </c>
      <c r="AO32" s="123" t="s">
        <v>39</v>
      </c>
      <c r="AP32" s="115" t="s">
        <v>39</v>
      </c>
      <c r="AQ32" s="123" t="s">
        <v>39</v>
      </c>
      <c r="AR32" s="115" t="s">
        <v>39</v>
      </c>
      <c r="AS32" s="115" t="s">
        <v>39</v>
      </c>
      <c r="AT32" s="115" t="s">
        <v>39</v>
      </c>
      <c r="AU32" s="115" t="s">
        <v>39</v>
      </c>
      <c r="AV32" s="115" t="s">
        <v>39</v>
      </c>
      <c r="AW32" s="115" t="s">
        <v>39</v>
      </c>
      <c r="AX32" s="115" t="s">
        <v>39</v>
      </c>
      <c r="AY32" s="115" t="s">
        <v>39</v>
      </c>
      <c r="AZ32" s="115" t="s">
        <v>39</v>
      </c>
      <c r="BA32" s="115" t="s">
        <v>39</v>
      </c>
      <c r="BB32" s="115" t="s">
        <v>39</v>
      </c>
      <c r="BC32" s="115" t="s">
        <v>39</v>
      </c>
      <c r="BD32" s="124"/>
    </row>
    <row r="33" spans="1:56" x14ac:dyDescent="0.25">
      <c r="A33" s="24"/>
      <c r="B33" s="24"/>
      <c r="C33" s="24"/>
      <c r="D33" s="24"/>
      <c r="E33" s="24"/>
      <c r="F33" s="39"/>
      <c r="G33" s="24"/>
      <c r="H33" s="24"/>
      <c r="I33" s="39"/>
      <c r="J33" s="24"/>
      <c r="K33" s="24"/>
      <c r="L33" s="85"/>
      <c r="M33" s="6"/>
      <c r="N33" s="6"/>
      <c r="O33" s="6"/>
      <c r="P33" s="5"/>
      <c r="Q33" s="5"/>
      <c r="R33" s="85"/>
      <c r="S33" s="85"/>
      <c r="T33" s="5"/>
      <c r="U33" s="5"/>
      <c r="V33" s="5"/>
      <c r="W33" s="5"/>
      <c r="X33" s="5"/>
      <c r="Y33" s="6"/>
      <c r="Z33" s="6"/>
      <c r="AA33" s="7"/>
      <c r="AB33" s="7"/>
      <c r="AC33" s="85"/>
      <c r="AD33" s="85"/>
      <c r="AE33" s="85"/>
      <c r="AF33" s="85"/>
      <c r="AG33" s="85"/>
      <c r="AH33" s="85"/>
      <c r="AI33" s="26"/>
      <c r="AJ33" s="25"/>
      <c r="AK33" s="27"/>
      <c r="AL33" s="28"/>
      <c r="AM33" s="27"/>
      <c r="AN33" s="27"/>
      <c r="AO33" s="29"/>
      <c r="AP33" s="6"/>
      <c r="AQ33" s="29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36"/>
    </row>
    <row r="34" spans="1:56" x14ac:dyDescent="0.25">
      <c r="A34" s="31" t="s">
        <v>259</v>
      </c>
      <c r="B34" s="31"/>
      <c r="C34" s="31"/>
      <c r="D34" s="31"/>
      <c r="E34" s="31"/>
      <c r="F34" s="31"/>
      <c r="G34" s="33"/>
      <c r="J34" s="32"/>
      <c r="Q34" s="32"/>
      <c r="AI34" s="38"/>
      <c r="AM34" s="32"/>
    </row>
    <row r="35" spans="1:56" x14ac:dyDescent="0.25">
      <c r="A35" s="33"/>
      <c r="B35" s="33"/>
      <c r="C35" s="33"/>
      <c r="D35" s="33"/>
      <c r="E35" s="33"/>
      <c r="G35" s="33"/>
      <c r="J35" s="32"/>
      <c r="Q35" s="32"/>
      <c r="AI35" s="38"/>
      <c r="AM35" s="32"/>
    </row>
    <row r="36" spans="1:56" x14ac:dyDescent="0.25">
      <c r="A36" s="31" t="s">
        <v>260</v>
      </c>
      <c r="B36" s="31"/>
      <c r="C36" s="31"/>
      <c r="D36" s="31"/>
      <c r="E36" s="31"/>
      <c r="F36" s="31"/>
      <c r="G36" s="30"/>
      <c r="J36" s="32"/>
      <c r="Q36" s="32"/>
      <c r="AI36" s="38"/>
      <c r="AM36" s="32"/>
    </row>
    <row r="37" spans="1:56" x14ac:dyDescent="0.25">
      <c r="B37" s="32"/>
      <c r="G37" s="33"/>
      <c r="J37" s="32"/>
      <c r="Q37" s="32"/>
      <c r="AI37" s="38"/>
      <c r="AM37" s="32"/>
    </row>
  </sheetData>
  <mergeCells count="37">
    <mergeCell ref="A11:E11"/>
    <mergeCell ref="A12:D12"/>
    <mergeCell ref="A13:D13"/>
    <mergeCell ref="H17:T17"/>
    <mergeCell ref="AK17:AK18"/>
    <mergeCell ref="AS16:BD16"/>
    <mergeCell ref="AT17:AT18"/>
    <mergeCell ref="AU17:AW17"/>
    <mergeCell ref="AX17:AY17"/>
    <mergeCell ref="AZ17:AZ18"/>
    <mergeCell ref="BA17:BA18"/>
    <mergeCell ref="A4:C4"/>
    <mergeCell ref="A5:BD5"/>
    <mergeCell ref="A9:E9"/>
    <mergeCell ref="A6:BD6"/>
    <mergeCell ref="A7:E7"/>
    <mergeCell ref="BB17:BD17"/>
    <mergeCell ref="AS17:AS18"/>
    <mergeCell ref="AM16:AR16"/>
    <mergeCell ref="AM17:AM18"/>
    <mergeCell ref="AN17:AN18"/>
    <mergeCell ref="AP17:AP18"/>
    <mergeCell ref="AO17:AO18"/>
    <mergeCell ref="AR17:AR18"/>
    <mergeCell ref="U17:AD17"/>
    <mergeCell ref="AQ17:AQ18"/>
    <mergeCell ref="A16:A19"/>
    <mergeCell ref="B16:G17"/>
    <mergeCell ref="AE17:AH17"/>
    <mergeCell ref="H16:AH16"/>
    <mergeCell ref="AI16:AL16"/>
    <mergeCell ref="AJ17:AJ18"/>
    <mergeCell ref="AI17:AI18"/>
    <mergeCell ref="AL17:AL18"/>
    <mergeCell ref="A36:F36"/>
    <mergeCell ref="A34:F34"/>
    <mergeCell ref="A32:K3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SAFRA LICITAÇÕES MAIO 2019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ANDREATO</dc:creator>
  <cp:lastModifiedBy>ANDREATO</cp:lastModifiedBy>
  <dcterms:created xsi:type="dcterms:W3CDTF">2019-06-10T20:13:59Z</dcterms:created>
  <dcterms:modified xsi:type="dcterms:W3CDTF">2019-06-10T20:46:49Z</dcterms:modified>
</cp:coreProperties>
</file>