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80" yWindow="1545" windowWidth="26595" windowHeight="11160" tabRatio="731"/>
  </bookViews>
  <sheets>
    <sheet name="SAFRA LICITAÇÕES JAN 2019" sheetId="1" r:id="rId1"/>
  </sheets>
  <calcPr calcId="145621"/>
</workbook>
</file>

<file path=xl/calcChain.xml><?xml version="1.0" encoding="utf-8"?>
<calcChain xmlns="http://schemas.openxmlformats.org/spreadsheetml/2006/main">
  <c r="R27" i="1" l="1"/>
  <c r="AF27" i="1"/>
  <c r="AE19" i="1" l="1"/>
  <c r="AH19" i="1"/>
  <c r="A20" i="1"/>
  <c r="AE20" i="1"/>
  <c r="AG20" i="1"/>
  <c r="AH20" i="1"/>
  <c r="A21" i="1"/>
  <c r="AE21" i="1"/>
  <c r="AG21" i="1"/>
  <c r="AH21" i="1"/>
  <c r="A22" i="1"/>
  <c r="AE22" i="1"/>
  <c r="AG22" i="1"/>
  <c r="AH22" i="1"/>
  <c r="A23" i="1"/>
  <c r="A24" i="1" s="1"/>
  <c r="A25" i="1" s="1"/>
  <c r="A26" i="1" s="1"/>
  <c r="AE23" i="1"/>
  <c r="AH23" i="1"/>
  <c r="L24" i="1"/>
  <c r="AH24" i="1"/>
  <c r="AE25" i="1"/>
  <c r="AH25" i="1"/>
  <c r="AE26" i="1"/>
  <c r="AH26" i="1"/>
  <c r="Q27" i="1"/>
  <c r="S27" i="1"/>
  <c r="AC27" i="1"/>
  <c r="AD27" i="1"/>
  <c r="AE24" i="1" l="1"/>
  <c r="L27" i="1"/>
  <c r="AH27" i="1"/>
  <c r="AG27" i="1"/>
  <c r="AE27" i="1"/>
</calcChain>
</file>

<file path=xl/sharedStrings.xml><?xml version="1.0" encoding="utf-8"?>
<sst xmlns="http://schemas.openxmlformats.org/spreadsheetml/2006/main" count="323" uniqueCount="229">
  <si>
    <t>(be)</t>
  </si>
  <si>
    <t>(bd)</t>
  </si>
  <si>
    <t>(bc)</t>
  </si>
  <si>
    <t>(bb)</t>
  </si>
  <si>
    <t>(ba)</t>
  </si>
  <si>
    <t>(az)</t>
  </si>
  <si>
    <t>(ay)</t>
  </si>
  <si>
    <t>(ax)</t>
  </si>
  <si>
    <t>(at)</t>
  </si>
  <si>
    <t>(as)</t>
  </si>
  <si>
    <t>(ar)</t>
  </si>
  <si>
    <t>(aq)</t>
  </si>
  <si>
    <t>(ap)</t>
  </si>
  <si>
    <t>(ao)</t>
  </si>
  <si>
    <t>(an)</t>
  </si>
  <si>
    <t>(al)</t>
  </si>
  <si>
    <t>(ak)</t>
  </si>
  <si>
    <t>(aj)</t>
  </si>
  <si>
    <t>(ai)</t>
  </si>
  <si>
    <t>(af)</t>
  </si>
  <si>
    <t>(ac)</t>
  </si>
  <si>
    <t>(x)</t>
  </si>
  <si>
    <t>(v)</t>
  </si>
  <si>
    <t>(u)</t>
  </si>
  <si>
    <t>(s)</t>
  </si>
  <si>
    <t>(r )</t>
  </si>
  <si>
    <t>(q)</t>
  </si>
  <si>
    <t>(p)</t>
  </si>
  <si>
    <t>(o)</t>
  </si>
  <si>
    <t>(n)</t>
  </si>
  <si>
    <t>(m)</t>
  </si>
  <si>
    <t>(l)</t>
  </si>
  <si>
    <t>(k)</t>
  </si>
  <si>
    <t>(g)</t>
  </si>
  <si>
    <t>(f)</t>
  </si>
  <si>
    <t>(e)</t>
  </si>
  <si>
    <t>(c )</t>
  </si>
  <si>
    <t>(b)</t>
  </si>
  <si>
    <t>(a)</t>
  </si>
  <si>
    <t>-</t>
  </si>
  <si>
    <t>TOTAL</t>
  </si>
  <si>
    <t>Aditivo de Prazo</t>
  </si>
  <si>
    <t>DOE nº  12.479 de 28/01/2019</t>
  </si>
  <si>
    <t>1º</t>
  </si>
  <si>
    <t>44.90.52.00</t>
  </si>
  <si>
    <t>CONV./ RP</t>
  </si>
  <si>
    <t>DOE 12.408 de 16/10/2018</t>
  </si>
  <si>
    <t>08.830.492/0001-54</t>
  </si>
  <si>
    <t>M. A. P. DOS SANTOS</t>
  </si>
  <si>
    <t>068/2018</t>
  </si>
  <si>
    <t>DOE 12.347 de 19/07/2018</t>
  </si>
  <si>
    <t xml:space="preserve">AQUISIÇÃO DE 05 GRADES DE 14 DISCOS, DE 18' </t>
  </si>
  <si>
    <t>MENOR PREÇO</t>
  </si>
  <si>
    <t>PREGÃO ELETRÔNICO Nº 008/2018 – CEL/PMRB</t>
  </si>
  <si>
    <t xml:space="preserve">PROCESSO ADMINISTRATIVO Nº 200/2018 </t>
  </si>
  <si>
    <t>DOE nº  12.474 de 18/01/2019</t>
  </si>
  <si>
    <t>DOE 12.441 de 30/11/2018</t>
  </si>
  <si>
    <t xml:space="preserve">05.146.814/0001-52 </t>
  </si>
  <si>
    <t>D. L. RAMOS – ME</t>
  </si>
  <si>
    <t>069/2018</t>
  </si>
  <si>
    <t>DOU  202 de 19/10/2018                    e                                 DOE 12.411 de 19/10/2018</t>
  </si>
  <si>
    <t>AQUISIÇÃO DE 02 GRADES ARADORAS</t>
  </si>
  <si>
    <t>PREGÃO ELETRÔNICO</t>
  </si>
  <si>
    <t>PREGÃO ELETRÔNICO Nº 010/2018 – CEL/PMRB</t>
  </si>
  <si>
    <t xml:space="preserve">PROCESSO ADMINISTRATIVO Nº 253/2018 </t>
  </si>
  <si>
    <t>DOE Nº 12.197 de 12/12/2017</t>
  </si>
  <si>
    <t>SECRETARIA MUNICIPAL DE SAÚDE</t>
  </si>
  <si>
    <t>063/2017</t>
  </si>
  <si>
    <t>33.90.30.00</t>
  </si>
  <si>
    <t>1 RP</t>
  </si>
  <si>
    <t>DOE Nº 12.261 de 16/03/2018</t>
  </si>
  <si>
    <t>05.502.105/0001-62</t>
  </si>
  <si>
    <t>DUX COMÉRCIO REPRESENTAÇÕES IMPORTAÇÃO E EXPORTAÇÃO LTDA</t>
  </si>
  <si>
    <t>038/2018</t>
  </si>
  <si>
    <t>DOE 12.178 de 30/10/2017</t>
  </si>
  <si>
    <t xml:space="preserve">CONTRATAÇÃO DE EMPRESA ESPECIALIZADA NA LOCAÇÃO DE IMPRESSORA JATO DE TINTA COM SISTEMA BULK LINK. </t>
  </si>
  <si>
    <t xml:space="preserve">
PREGÃO PRESENCIAL </t>
  </si>
  <si>
    <t>SRP N° 075/2017</t>
  </si>
  <si>
    <t xml:space="preserve">
PROCESSO CPL/PMRB N° 34335/2017
</t>
  </si>
  <si>
    <t>DOU n° 12.034 de 18/04/2017</t>
  </si>
  <si>
    <t>FUNDHACRE</t>
  </si>
  <si>
    <t>018/2016</t>
  </si>
  <si>
    <t>33.90.39.00</t>
  </si>
  <si>
    <t>DOE12113 de 09/08/2017</t>
  </si>
  <si>
    <t>02.477.407/0001-30</t>
  </si>
  <si>
    <t xml:space="preserve">RIO BRANCO SEGURANÇA E VIGILÂNCIA LTDA – ME </t>
  </si>
  <si>
    <t>030/2017</t>
  </si>
  <si>
    <t>DOE nº 11.981 de 25/01/2017</t>
  </si>
  <si>
    <t>CONTRATAÇÃO DE EMPRESA PARA PRESTAÇÃO DE SERVIÇOS TERCEIRIZADOS DE VIGILÂNCIA ELETRÔNICA, SISTEMA DIGITAL DE CÂMERAS DE MONITORAMENTO, DESTINADA A ATENDER AS NECESSIDADES DESTA SECRETARIA</t>
  </si>
  <si>
    <t>ATA DE REGISTRO DE PREÇO</t>
  </si>
  <si>
    <t>624/2016</t>
  </si>
  <si>
    <t>PROCESSO ADMINISTRATIVO Nº 0016315-7/2016</t>
  </si>
  <si>
    <t>DOE nº 11.959 de 21/12/2016</t>
  </si>
  <si>
    <t>Secretaria Municipal de Meio ambiente - SEMEIA</t>
  </si>
  <si>
    <t>DOE nº  12.325 de 18/06/2018</t>
  </si>
  <si>
    <t>33.90.39.01</t>
  </si>
  <si>
    <t>DOE nº 12.082 de 27/06/2017</t>
  </si>
  <si>
    <t>04.090.759/0001-63</t>
  </si>
  <si>
    <t>J.W.C MULTISERVIÇOS LTDA</t>
  </si>
  <si>
    <t>032/2017</t>
  </si>
  <si>
    <t>DOE nº 11.864 de 08/08/2016</t>
  </si>
  <si>
    <t>CONTRATAÇÃO DE EMPRESA ESPECIALIZADA PARA PRESTAÇÃO DE SERVIÇOS DE APOIO TÉCNICO OPERACIONAL E ADMINISTRATIVO (ATIVIDADES MEIO), PARA ATENDER AS NECESSIDADES DESTA SECRETARIA</t>
  </si>
  <si>
    <t xml:space="preserve">PREGÃO PRESENCIAL </t>
  </si>
  <si>
    <t>082/2016- CEL/PMRB</t>
  </si>
  <si>
    <t>PROCESSO N° 259/15/07/2016</t>
  </si>
  <si>
    <t>DOE nº 11.988 de 03/02/2017</t>
  </si>
  <si>
    <t>Secretaria de Estado de Extensão Agroflorestal e Produção Familiar - SEAPROF</t>
  </si>
  <si>
    <t>001/2017</t>
  </si>
  <si>
    <t>DOE nº 12.030 de 10/04/2017</t>
  </si>
  <si>
    <t>20.345.453/0001-67</t>
  </si>
  <si>
    <t>F. M. TERCEIRIZAÇÃO</t>
  </si>
  <si>
    <t>007/2017</t>
  </si>
  <si>
    <t>DOE nº 11.863 de 05/08/2016</t>
  </si>
  <si>
    <t>CONTRATAÇÃO DE PESSOA JURÍDICA, PARA PRESTAÇÃO DE SERVIÇOS, PARA DISPONIBILIZAÇÃO DE MÃO DE OBRA DE OPERADORES DE MÁQUINAS PESADAS, PARA ATENDER AS NECESSIDADES DA SECRETARIA MUNICIPAL DE AGRICULTURA E FLORESTA – SAFRA</t>
  </si>
  <si>
    <t>427/2016 – CEL 01</t>
  </si>
  <si>
    <t>0017736-6/2015</t>
  </si>
  <si>
    <t>DOE nº  12.024 de 31/03/2017</t>
  </si>
  <si>
    <t>2º</t>
  </si>
  <si>
    <t>DOE nº 11.771 de 30/03/2016</t>
  </si>
  <si>
    <t>17.189.998/0001-17</t>
  </si>
  <si>
    <t>ISAO CONSULTORIA ORGANIZACIONAL LTDA - EPP.</t>
  </si>
  <si>
    <t xml:space="preserve">009/2016 </t>
  </si>
  <si>
    <t>DOE nº 11.735 de 02/02/2016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</si>
  <si>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</si>
  <si>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>Pregão Presencial para Registro de Preços</t>
  </si>
  <si>
    <t>013/2016</t>
  </si>
  <si>
    <t>015/2016</t>
  </si>
  <si>
    <t>DOE nº  11.109 de 13/08/2013</t>
  </si>
  <si>
    <t>Secretaria de Estado da Gestão Administrativa - SGA</t>
  </si>
  <si>
    <t>08/2013</t>
  </si>
  <si>
    <t>DOE nº  11.999 de 20/02/2017</t>
  </si>
  <si>
    <t>4º</t>
  </si>
  <si>
    <t>DOE nº 11.239 de 10/02/2014</t>
  </si>
  <si>
    <t>06.255.086/0001-80</t>
  </si>
  <si>
    <t>V. L. F. GASPAR - ME</t>
  </si>
  <si>
    <t>003/2014</t>
  </si>
  <si>
    <t>DOE nº 11.080 de 02/06/2013</t>
  </si>
  <si>
    <t>CONTRATAÇÃO DE EMPRESA PARA LOCAÇÃO DE PURIFICADORES DE ÁGUA, VISANDO ATENDER ÀS NECESSIDADES DA SECRETARIA.</t>
  </si>
  <si>
    <t>Pregão para Registro de Preços</t>
  </si>
  <si>
    <t>733/2013</t>
  </si>
  <si>
    <t>0014174-8/2013</t>
  </si>
  <si>
    <t>(av)</t>
  </si>
  <si>
    <t>(au)</t>
  </si>
  <si>
    <t>(am)</t>
  </si>
  <si>
    <t>(ah) = (af) + (ag)</t>
  </si>
  <si>
    <t xml:space="preserve">(ag) </t>
  </si>
  <si>
    <t>(ae) = (k) - (ad) + (ac)</t>
  </si>
  <si>
    <t xml:space="preserve">(ad) </t>
  </si>
  <si>
    <t>(ab)</t>
  </si>
  <si>
    <t>(aa)</t>
  </si>
  <si>
    <t>(z)</t>
  </si>
  <si>
    <t>(y)</t>
  </si>
  <si>
    <t>(t )</t>
  </si>
  <si>
    <t>(j)</t>
  </si>
  <si>
    <t>(i)</t>
  </si>
  <si>
    <t>(h)</t>
  </si>
  <si>
    <t>(d)</t>
  </si>
  <si>
    <t>Motivo</t>
  </si>
  <si>
    <t>Reinício</t>
  </si>
  <si>
    <t>Início</t>
  </si>
  <si>
    <t>Data ciência</t>
  </si>
  <si>
    <t>Nº</t>
  </si>
  <si>
    <t>%</t>
  </si>
  <si>
    <t>Término</t>
  </si>
  <si>
    <t xml:space="preserve">Total Acumulado </t>
  </si>
  <si>
    <t xml:space="preserve"> Executado no Exercício 2019</t>
  </si>
  <si>
    <t>Executado até 2018</t>
  </si>
  <si>
    <t>Valor do Contrato após alteração</t>
  </si>
  <si>
    <t>Valor da supressão</t>
  </si>
  <si>
    <t>Valor do acréscimo</t>
  </si>
  <si>
    <t>% de supressão</t>
  </si>
  <si>
    <t>% de acréscimo</t>
  </si>
  <si>
    <t>Término da vigência</t>
  </si>
  <si>
    <t>Início da vigência</t>
  </si>
  <si>
    <t>Motivo da alteração</t>
  </si>
  <si>
    <t>Nº DOE da publicação do Extrato</t>
  </si>
  <si>
    <t>Data da assinatura</t>
  </si>
  <si>
    <t>Nº do Termo Aditivo</t>
  </si>
  <si>
    <t>Elemento de Despesa</t>
  </si>
  <si>
    <t>Contrapartida</t>
  </si>
  <si>
    <t>Parte Concedente</t>
  </si>
  <si>
    <t>Nº do Convênio/Contrato</t>
  </si>
  <si>
    <t>Fonte de Recursos</t>
  </si>
  <si>
    <t>Valor contratado</t>
  </si>
  <si>
    <t>CNPJ/CPF da Parte Contratada</t>
  </si>
  <si>
    <t>Parte Contratada</t>
  </si>
  <si>
    <t>Nº Contrato</t>
  </si>
  <si>
    <t>Nº DOE da publicação do Edital</t>
  </si>
  <si>
    <t>Objeto</t>
  </si>
  <si>
    <t>Tipo</t>
  </si>
  <si>
    <t xml:space="preserve">Modalidade </t>
  </si>
  <si>
    <t>Nº da Licitação</t>
  </si>
  <si>
    <t>Nº Processo Administrativo</t>
  </si>
  <si>
    <t>Paralisações</t>
  </si>
  <si>
    <t>Ordem de Serviço</t>
  </si>
  <si>
    <t>Prazo de execução</t>
  </si>
  <si>
    <t>Forma de execução</t>
  </si>
  <si>
    <t>Data do DOE</t>
  </si>
  <si>
    <t>Nº do DOE de publicação da ratificação</t>
  </si>
  <si>
    <t>Nº do DOE de publicação da autorização</t>
  </si>
  <si>
    <t>Fundamentação Legal</t>
  </si>
  <si>
    <t>Enquadramento</t>
  </si>
  <si>
    <t>Nº do DOE de publicação do extrato da Ata</t>
  </si>
  <si>
    <t>Órgão Gerenciador</t>
  </si>
  <si>
    <t>Nº do DOE de publicação da Ata</t>
  </si>
  <si>
    <t>Nº da Ata</t>
  </si>
  <si>
    <t xml:space="preserve">Execução Financeira </t>
  </si>
  <si>
    <t>Especificações de Termo Aditivo</t>
  </si>
  <si>
    <t>Especificações do Contrato</t>
  </si>
  <si>
    <t>Especificação de obras e serviços de engenharia</t>
  </si>
  <si>
    <t>Dispensa ou Inexigibilidade de Licitação</t>
  </si>
  <si>
    <t>Adesão a Registro de Preços</t>
  </si>
  <si>
    <t>Contrato e Termo Aditivo</t>
  </si>
  <si>
    <t>Especificações da Licitação</t>
  </si>
  <si>
    <t>Seq</t>
  </si>
  <si>
    <t xml:space="preserve"> DEMONSTRATIVO DE LICITAÇÕES, CONTRATOS  E OBRAS CONTRATADAS</t>
  </si>
  <si>
    <t>Manual de Referência - Anexos IV, VI, VII e VIII</t>
  </si>
  <si>
    <t>RESOLUÇÃO Nº 87, DE 28 DE NOVEMBRO DE 2013 - TRIBUNAL DE CONTAS DO ESTADO DO ACRE</t>
  </si>
  <si>
    <t>PRESTAÇÃO DE CONTAS MENSAL - EXERCÍCIO 2019</t>
  </si>
  <si>
    <t>PODER EXECUTIVO MUNICIPAL</t>
  </si>
  <si>
    <t xml:space="preserve">827221/2016/ PCN </t>
  </si>
  <si>
    <t xml:space="preserve">827221/2016/ DPCN 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</si>
  <si>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Agricultura e Floresta - SAFRA</t>
    </r>
  </si>
  <si>
    <r>
      <t xml:space="preserve">MÊS/ANO: </t>
    </r>
    <r>
      <rPr>
        <b/>
        <sz val="11"/>
        <rFont val="Calibri"/>
        <family val="2"/>
        <scheme val="minor"/>
      </rPr>
      <t>JANEIRO/2019</t>
    </r>
  </si>
  <si>
    <r>
      <t xml:space="preserve">DATA DA ÚLTIMA ATUALIZAÇÃO: </t>
    </r>
    <r>
      <rPr>
        <b/>
        <sz val="11"/>
        <rFont val="Calibri"/>
        <family val="2"/>
        <scheme val="minor"/>
      </rPr>
      <t>14/02/2019</t>
    </r>
  </si>
  <si>
    <t>Em andamento em 2019</t>
  </si>
  <si>
    <t>Concluída em 2018</t>
  </si>
  <si>
    <r>
      <t xml:space="preserve">Nome do responsável pela elaboração: </t>
    </r>
    <r>
      <rPr>
        <b/>
        <sz val="11"/>
        <rFont val="Calibri"/>
        <family val="2"/>
        <scheme val="minor"/>
      </rPr>
      <t>Eliane de Lima e Silva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</si>
  <si>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Elyson Ferreira de Souza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</si>
</sst>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4">
    <xf numFmtId="0" fontId="0" fillId="0" borderId="0" xfId="0"/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3" fontId="2" fillId="0" borderId="1" xfId="0" applyNumberFormat="1" applyFont="1" applyFill="1" applyBorder="1" applyAlignment="1">
      <alignment horizontal="right" vertical="center" wrapText="1"/>
    </xf>
    <xf numFmtId="4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43" fontId="2" fillId="0" borderId="0" xfId="0" applyNumberFormat="1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9" fontId="2" fillId="0" borderId="1" xfId="2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right" vertical="center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9" fontId="2" fillId="0" borderId="0" xfId="2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3" fontId="2" fillId="0" borderId="0" xfId="1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9" fontId="2" fillId="0" borderId="3" xfId="2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right" vertical="center" wrapText="1"/>
    </xf>
    <xf numFmtId="3" fontId="2" fillId="0" borderId="3" xfId="0" applyNumberFormat="1" applyFont="1" applyFill="1" applyBorder="1" applyAlignment="1">
      <alignment horizontal="right" vertical="center" wrapText="1"/>
    </xf>
    <xf numFmtId="14" fontId="2" fillId="0" borderId="3" xfId="0" applyNumberFormat="1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43" fontId="2" fillId="0" borderId="2" xfId="0" applyNumberFormat="1" applyFont="1" applyFill="1" applyBorder="1" applyAlignment="1">
      <alignment horizontal="center" vertical="center" wrapText="1"/>
    </xf>
    <xf numFmtId="9" fontId="2" fillId="0" borderId="2" xfId="2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3" fontId="2" fillId="0" borderId="2" xfId="0" applyNumberFormat="1" applyFont="1" applyFill="1" applyBorder="1" applyAlignment="1">
      <alignment horizontal="right" vertical="center" wrapText="1"/>
    </xf>
    <xf numFmtId="14" fontId="2" fillId="0" borderId="2" xfId="0" applyNumberFormat="1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43" fontId="3" fillId="0" borderId="13" xfId="1" applyFont="1" applyFill="1" applyBorder="1" applyAlignment="1">
      <alignment horizontal="right" vertical="center"/>
    </xf>
    <xf numFmtId="1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9" fontId="2" fillId="0" borderId="13" xfId="2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righ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44" fontId="2" fillId="0" borderId="0" xfId="3" applyFont="1" applyFill="1" applyAlignment="1">
      <alignment vertical="center"/>
    </xf>
    <xf numFmtId="44" fontId="3" fillId="0" borderId="0" xfId="3" applyFont="1" applyFill="1" applyAlignment="1">
      <alignment vertical="center"/>
    </xf>
    <xf numFmtId="44" fontId="2" fillId="0" borderId="0" xfId="3" applyFont="1" applyFill="1" applyAlignment="1">
      <alignment horizontal="left" vertical="center"/>
    </xf>
    <xf numFmtId="44" fontId="3" fillId="0" borderId="1" xfId="3" applyFont="1" applyFill="1" applyBorder="1" applyAlignment="1">
      <alignment horizontal="center" vertical="center" wrapText="1"/>
    </xf>
    <xf numFmtId="44" fontId="3" fillId="0" borderId="1" xfId="3" applyFont="1" applyFill="1" applyBorder="1" applyAlignment="1">
      <alignment horizontal="center" vertical="center" wrapText="1"/>
    </xf>
    <xf numFmtId="44" fontId="3" fillId="0" borderId="10" xfId="3" applyFont="1" applyFill="1" applyBorder="1" applyAlignment="1">
      <alignment horizontal="center" vertical="center" wrapText="1"/>
    </xf>
    <xf numFmtId="44" fontId="2" fillId="0" borderId="3" xfId="3" applyFont="1" applyFill="1" applyBorder="1" applyAlignment="1">
      <alignment horizontal="center" vertical="center" wrapText="1"/>
    </xf>
    <xf numFmtId="44" fontId="2" fillId="0" borderId="3" xfId="3" applyFont="1" applyFill="1" applyBorder="1" applyAlignment="1">
      <alignment horizontal="right" vertical="center" wrapText="1"/>
    </xf>
    <xf numFmtId="44" fontId="2" fillId="0" borderId="1" xfId="3" applyFont="1" applyFill="1" applyBorder="1" applyAlignment="1">
      <alignment horizontal="right" vertical="center" wrapText="1"/>
    </xf>
    <xf numFmtId="44" fontId="2" fillId="0" borderId="1" xfId="3" applyFont="1" applyFill="1" applyBorder="1" applyAlignment="1">
      <alignment horizontal="center" vertical="center" wrapText="1"/>
    </xf>
    <xf numFmtId="44" fontId="2" fillId="0" borderId="2" xfId="3" applyFont="1" applyFill="1" applyBorder="1" applyAlignment="1">
      <alignment horizontal="center" vertical="center" wrapText="1"/>
    </xf>
    <xf numFmtId="44" fontId="2" fillId="0" borderId="2" xfId="3" applyFont="1" applyFill="1" applyBorder="1" applyAlignment="1">
      <alignment horizontal="right" vertical="center" wrapText="1"/>
    </xf>
    <xf numFmtId="44" fontId="3" fillId="0" borderId="13" xfId="3" applyFont="1" applyFill="1" applyBorder="1" applyAlignment="1">
      <alignment horizontal="right" vertical="center"/>
    </xf>
    <xf numFmtId="44" fontId="3" fillId="0" borderId="0" xfId="3" applyFont="1" applyFill="1" applyBorder="1" applyAlignment="1">
      <alignment horizontal="right" vertical="center"/>
    </xf>
    <xf numFmtId="44" fontId="2" fillId="0" borderId="1" xfId="3" applyFont="1" applyFill="1" applyBorder="1" applyAlignment="1">
      <alignment vertical="center" wrapText="1"/>
    </xf>
    <xf numFmtId="44" fontId="2" fillId="0" borderId="1" xfId="3" applyFont="1" applyFill="1" applyBorder="1" applyAlignment="1">
      <alignment vertical="center"/>
    </xf>
    <xf numFmtId="44" fontId="2" fillId="0" borderId="2" xfId="3" applyFont="1" applyFill="1" applyBorder="1" applyAlignment="1">
      <alignment vertical="center"/>
    </xf>
  </cellXfs>
  <cellStyles count="4">
    <cellStyle name="Moeda" xfId="3" builtinId="4"/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981075</xdr:colOff>
      <xdr:row>3</xdr:row>
      <xdr:rowOff>0</xdr:rowOff>
    </xdr:from>
    <xdr:ext cx="0" cy="452967"/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86400" y="85725"/>
          <a:ext cx="0" cy="4529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11430</xdr:colOff>
      <xdr:row>0</xdr:row>
      <xdr:rowOff>28575</xdr:rowOff>
    </xdr:from>
    <xdr:ext cx="588645" cy="564173"/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8630" y="28575"/>
          <a:ext cx="588645" cy="5641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D32"/>
  <sheetViews>
    <sheetView tabSelected="1" workbookViewId="0">
      <selection activeCell="C4" sqref="C4"/>
    </sheetView>
  </sheetViews>
  <sheetFormatPr defaultColWidth="9.140625" defaultRowHeight="15" x14ac:dyDescent="0.25"/>
  <cols>
    <col min="1" max="1" width="6.85546875" style="11" customWidth="1"/>
    <col min="2" max="2" width="22.140625" style="9" customWidth="1"/>
    <col min="3" max="3" width="17.28515625" style="11" customWidth="1"/>
    <col min="4" max="4" width="32.140625" style="11" bestFit="1" customWidth="1"/>
    <col min="5" max="5" width="13.7109375" style="11" customWidth="1"/>
    <col min="6" max="6" width="77.85546875" style="11" customWidth="1"/>
    <col min="7" max="7" width="16" style="11" bestFit="1" customWidth="1"/>
    <col min="8" max="8" width="11.5703125" style="11" bestFit="1" customWidth="1"/>
    <col min="9" max="9" width="38.7109375" style="13" customWidth="1"/>
    <col min="10" max="10" width="22.28515625" style="9" customWidth="1"/>
    <col min="11" max="11" width="13.140625" style="11" customWidth="1"/>
    <col min="12" max="12" width="15.85546875" style="97" bestFit="1" customWidth="1"/>
    <col min="13" max="13" width="13.5703125" style="11" bestFit="1" customWidth="1"/>
    <col min="14" max="14" width="10.7109375" style="11" bestFit="1" customWidth="1"/>
    <col min="15" max="15" width="11" style="11" bestFit="1" customWidth="1"/>
    <col min="16" max="16" width="10.42578125" style="11" bestFit="1" customWidth="1"/>
    <col min="17" max="17" width="18.140625" style="9" customWidth="1"/>
    <col min="18" max="19" width="13.28515625" style="97" bestFit="1" customWidth="1"/>
    <col min="20" max="21" width="12.28515625" style="11" bestFit="1" customWidth="1"/>
    <col min="22" max="22" width="10.7109375" style="11" bestFit="1" customWidth="1"/>
    <col min="23" max="23" width="13.7109375" style="11" bestFit="1" customWidth="1"/>
    <col min="24" max="24" width="18.85546875" style="11" bestFit="1" customWidth="1"/>
    <col min="25" max="25" width="10.7109375" style="11" bestFit="1" customWidth="1"/>
    <col min="26" max="26" width="11" style="11" bestFit="1" customWidth="1"/>
    <col min="27" max="28" width="9.85546875" style="11" bestFit="1" customWidth="1"/>
    <col min="29" max="30" width="9.85546875" style="97" bestFit="1" customWidth="1"/>
    <col min="31" max="31" width="19.85546875" style="97" customWidth="1"/>
    <col min="32" max="32" width="16.7109375" style="97" customWidth="1"/>
    <col min="33" max="33" width="16.140625" style="97" customWidth="1"/>
    <col min="34" max="34" width="16" style="97" customWidth="1"/>
    <col min="35" max="35" width="13.140625" style="11" customWidth="1"/>
    <col min="36" max="36" width="13.85546875" style="11" customWidth="1"/>
    <col min="37" max="37" width="33.140625" style="11" customWidth="1"/>
    <col min="38" max="38" width="14.7109375" style="11" customWidth="1"/>
    <col min="39" max="39" width="15" style="9" customWidth="1"/>
    <col min="40" max="40" width="15.42578125" style="11" customWidth="1"/>
    <col min="41" max="41" width="12.85546875" style="11" customWidth="1"/>
    <col min="42" max="42" width="10.42578125" style="11" customWidth="1"/>
    <col min="43" max="43" width="13.28515625" style="11" customWidth="1"/>
    <col min="44" max="44" width="9" style="11" customWidth="1"/>
    <col min="45" max="45" width="4.85546875" style="11" bestFit="1" customWidth="1"/>
    <col min="46" max="46" width="18.28515625" style="11" bestFit="1" customWidth="1"/>
    <col min="47" max="47" width="5.85546875" style="11" bestFit="1" customWidth="1"/>
    <col min="48" max="48" width="8.42578125" style="11" bestFit="1" customWidth="1"/>
    <col min="49" max="50" width="4.42578125" style="11" bestFit="1" customWidth="1"/>
    <col min="51" max="51" width="7.140625" style="11" bestFit="1" customWidth="1"/>
    <col min="52" max="52" width="17.140625" style="11" customWidth="1"/>
    <col min="53" max="53" width="15.140625" style="11" customWidth="1"/>
    <col min="54" max="54" width="5.85546875" style="11" bestFit="1" customWidth="1"/>
    <col min="55" max="55" width="8.140625" style="11" bestFit="1" customWidth="1"/>
    <col min="56" max="56" width="7.42578125" style="11" bestFit="1" customWidth="1"/>
    <col min="57" max="16384" width="9.140625" style="11"/>
  </cols>
  <sheetData>
    <row r="4" spans="1:56" s="13" customFormat="1" x14ac:dyDescent="0.25">
      <c r="A4" s="13" t="s">
        <v>219</v>
      </c>
      <c r="L4" s="98"/>
      <c r="R4" s="98"/>
      <c r="S4" s="98"/>
      <c r="AC4" s="98"/>
      <c r="AD4" s="98"/>
      <c r="AE4" s="98"/>
      <c r="AF4" s="98"/>
      <c r="AG4" s="98"/>
      <c r="AH4" s="98"/>
    </row>
    <row r="5" spans="1:56" x14ac:dyDescent="0.25">
      <c r="B5" s="11"/>
      <c r="J5" s="11"/>
      <c r="Q5" s="11"/>
      <c r="AM5" s="11"/>
    </row>
    <row r="6" spans="1:56" s="13" customFormat="1" x14ac:dyDescent="0.25">
      <c r="A6" s="13" t="s">
        <v>218</v>
      </c>
      <c r="L6" s="98"/>
      <c r="R6" s="98"/>
      <c r="S6" s="98"/>
      <c r="AC6" s="98"/>
      <c r="AD6" s="98"/>
      <c r="AE6" s="98"/>
      <c r="AF6" s="98"/>
      <c r="AG6" s="98"/>
      <c r="AH6" s="98"/>
    </row>
    <row r="7" spans="1:56" x14ac:dyDescent="0.25">
      <c r="A7" s="11" t="s">
        <v>217</v>
      </c>
      <c r="B7" s="11"/>
      <c r="J7" s="11"/>
      <c r="Q7" s="11"/>
      <c r="AM7" s="11"/>
    </row>
    <row r="8" spans="1:56" x14ac:dyDescent="0.25">
      <c r="A8" s="11" t="s">
        <v>216</v>
      </c>
      <c r="B8" s="11"/>
      <c r="G8" s="12"/>
      <c r="H8" s="12"/>
      <c r="K8" s="12"/>
      <c r="L8" s="99"/>
      <c r="M8" s="12"/>
      <c r="N8" s="12"/>
      <c r="O8" s="12"/>
      <c r="P8" s="12"/>
      <c r="R8" s="99"/>
      <c r="S8" s="99"/>
      <c r="T8" s="15"/>
      <c r="U8" s="12"/>
      <c r="V8" s="12"/>
      <c r="W8" s="12"/>
      <c r="X8" s="12"/>
      <c r="Y8" s="12"/>
      <c r="Z8" s="12"/>
      <c r="AA8" s="12"/>
      <c r="AB8" s="12"/>
      <c r="AC8" s="99"/>
      <c r="AD8" s="99"/>
      <c r="AE8" s="99"/>
      <c r="AF8" s="99"/>
      <c r="AG8" s="99"/>
      <c r="AH8" s="99"/>
      <c r="AI8" s="12"/>
      <c r="AJ8" s="12"/>
      <c r="AK8" s="12"/>
      <c r="AL8" s="12"/>
      <c r="AN8" s="12"/>
      <c r="AO8" s="12"/>
      <c r="AP8" s="12"/>
      <c r="AQ8" s="12"/>
      <c r="AR8" s="12"/>
      <c r="AS8" s="12"/>
    </row>
    <row r="9" spans="1:56" x14ac:dyDescent="0.25">
      <c r="A9" s="12"/>
      <c r="B9" s="12"/>
      <c r="C9" s="12"/>
      <c r="E9" s="12"/>
      <c r="G9" s="12"/>
      <c r="H9" s="12"/>
      <c r="K9" s="12"/>
      <c r="L9" s="99"/>
      <c r="M9" s="12"/>
      <c r="N9" s="12"/>
      <c r="O9" s="12"/>
      <c r="P9" s="12"/>
      <c r="R9" s="99"/>
      <c r="S9" s="99"/>
      <c r="T9" s="15"/>
      <c r="U9" s="12"/>
      <c r="V9" s="12"/>
      <c r="W9" s="12"/>
      <c r="X9" s="12"/>
      <c r="Y9" s="12"/>
      <c r="Z9" s="12"/>
      <c r="AA9" s="12"/>
      <c r="AB9" s="12"/>
      <c r="AC9" s="99"/>
      <c r="AD9" s="99"/>
      <c r="AE9" s="99"/>
      <c r="AF9" s="99"/>
      <c r="AG9" s="99"/>
      <c r="AH9" s="99"/>
      <c r="AI9" s="12"/>
      <c r="AJ9" s="12"/>
      <c r="AK9" s="12"/>
      <c r="AL9" s="12"/>
      <c r="AN9" s="12"/>
      <c r="AO9" s="12"/>
      <c r="AP9" s="12"/>
      <c r="AQ9" s="12"/>
      <c r="AR9" s="12"/>
      <c r="AS9" s="12"/>
    </row>
    <row r="10" spans="1:56" x14ac:dyDescent="0.25">
      <c r="A10" s="11" t="s">
        <v>222</v>
      </c>
      <c r="B10" s="11"/>
      <c r="G10" s="12"/>
      <c r="H10" s="12"/>
      <c r="K10" s="12"/>
      <c r="L10" s="99"/>
      <c r="M10" s="12"/>
      <c r="N10" s="12"/>
      <c r="O10" s="12"/>
      <c r="P10" s="12"/>
      <c r="R10" s="99"/>
      <c r="S10" s="99"/>
      <c r="T10" s="15"/>
      <c r="U10" s="12"/>
      <c r="V10" s="12"/>
      <c r="W10" s="12"/>
      <c r="X10" s="12"/>
      <c r="Y10" s="12"/>
      <c r="Z10" s="12"/>
      <c r="AA10" s="12"/>
      <c r="AB10" s="12"/>
      <c r="AC10" s="99"/>
      <c r="AD10" s="99"/>
      <c r="AE10" s="99"/>
      <c r="AF10" s="99"/>
      <c r="AG10" s="99"/>
      <c r="AH10" s="99"/>
      <c r="AI10" s="12"/>
      <c r="AJ10" s="12"/>
      <c r="AK10" s="12"/>
      <c r="AL10" s="12"/>
      <c r="AN10" s="12"/>
      <c r="AO10" s="12"/>
      <c r="AP10" s="12"/>
      <c r="AQ10" s="12"/>
      <c r="AR10" s="12"/>
      <c r="AS10" s="12"/>
    </row>
    <row r="11" spans="1:56" x14ac:dyDescent="0.25">
      <c r="A11" s="11" t="s">
        <v>223</v>
      </c>
      <c r="B11" s="11"/>
      <c r="E11" s="12"/>
      <c r="G11" s="12"/>
      <c r="H11" s="12"/>
      <c r="K11" s="12"/>
      <c r="L11" s="99"/>
      <c r="M11" s="12"/>
      <c r="N11" s="12"/>
      <c r="O11" s="12"/>
      <c r="P11" s="12"/>
      <c r="R11" s="99"/>
      <c r="S11" s="99"/>
      <c r="T11" s="15"/>
      <c r="U11" s="12"/>
      <c r="V11" s="12"/>
      <c r="W11" s="12"/>
      <c r="X11" s="12"/>
      <c r="Y11" s="12"/>
      <c r="Z11" s="12"/>
      <c r="AA11" s="12"/>
      <c r="AB11" s="12"/>
      <c r="AC11" s="99"/>
      <c r="AD11" s="99"/>
      <c r="AE11" s="99"/>
      <c r="AF11" s="99"/>
      <c r="AG11" s="99"/>
      <c r="AH11" s="99"/>
      <c r="AI11" s="12"/>
      <c r="AJ11" s="12"/>
      <c r="AK11" s="12"/>
      <c r="AL11" s="12"/>
      <c r="AN11" s="12"/>
      <c r="AO11" s="12"/>
      <c r="AP11" s="12"/>
      <c r="AQ11" s="12"/>
      <c r="AR11" s="12"/>
      <c r="AS11" s="12"/>
    </row>
    <row r="12" spans="1:56" x14ac:dyDescent="0.25">
      <c r="A12" s="11" t="s">
        <v>224</v>
      </c>
      <c r="B12" s="11"/>
      <c r="E12" s="12"/>
      <c r="G12" s="12"/>
      <c r="H12" s="12"/>
      <c r="K12" s="12"/>
      <c r="L12" s="99"/>
      <c r="M12" s="12"/>
      <c r="N12" s="12"/>
      <c r="O12" s="12"/>
      <c r="P12" s="12"/>
      <c r="R12" s="99"/>
      <c r="S12" s="99"/>
      <c r="T12" s="15"/>
      <c r="U12" s="12"/>
      <c r="V12" s="12"/>
      <c r="W12" s="12"/>
      <c r="X12" s="12"/>
      <c r="Y12" s="12"/>
      <c r="Z12" s="12"/>
      <c r="AA12" s="12"/>
      <c r="AB12" s="12"/>
      <c r="AC12" s="99"/>
      <c r="AD12" s="99"/>
      <c r="AE12" s="99"/>
      <c r="AF12" s="99"/>
      <c r="AG12" s="99"/>
      <c r="AH12" s="99"/>
      <c r="AI12" s="12"/>
      <c r="AJ12" s="12"/>
      <c r="AK12" s="12"/>
      <c r="AL12" s="12"/>
      <c r="AN12" s="12"/>
      <c r="AO12" s="12"/>
      <c r="AP12" s="12"/>
      <c r="AQ12" s="12"/>
      <c r="AR12" s="12"/>
      <c r="AS12" s="12"/>
    </row>
    <row r="13" spans="1:56" x14ac:dyDescent="0.25">
      <c r="A13" s="12"/>
      <c r="B13" s="12"/>
      <c r="C13" s="12"/>
      <c r="E13" s="12"/>
      <c r="G13" s="12"/>
      <c r="H13" s="12"/>
      <c r="K13" s="12"/>
      <c r="L13" s="99"/>
      <c r="M13" s="12"/>
      <c r="N13" s="12"/>
      <c r="O13" s="12"/>
      <c r="P13" s="12"/>
      <c r="R13" s="99"/>
      <c r="S13" s="99"/>
      <c r="T13" s="15"/>
      <c r="U13" s="12"/>
      <c r="V13" s="12"/>
      <c r="W13" s="12"/>
      <c r="X13" s="12"/>
      <c r="Y13" s="12"/>
      <c r="Z13" s="12"/>
      <c r="AA13" s="12"/>
      <c r="AB13" s="12"/>
      <c r="AC13" s="99"/>
      <c r="AD13" s="99"/>
      <c r="AE13" s="99"/>
      <c r="AF13" s="99"/>
      <c r="AG13" s="99"/>
      <c r="AH13" s="99"/>
      <c r="AI13" s="12"/>
      <c r="AJ13" s="12"/>
      <c r="AK13" s="12"/>
      <c r="AL13" s="12"/>
      <c r="AN13" s="12"/>
      <c r="AO13" s="12"/>
      <c r="AP13" s="12"/>
      <c r="AQ13" s="12"/>
      <c r="AR13" s="12"/>
      <c r="AS13" s="12"/>
    </row>
    <row r="14" spans="1:56" s="12" customFormat="1" ht="15.75" thickBot="1" x14ac:dyDescent="0.3">
      <c r="A14" s="43" t="s">
        <v>215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</row>
    <row r="15" spans="1:56" x14ac:dyDescent="0.25">
      <c r="A15" s="54" t="s">
        <v>214</v>
      </c>
      <c r="B15" s="55" t="s">
        <v>213</v>
      </c>
      <c r="C15" s="55"/>
      <c r="D15" s="55"/>
      <c r="E15" s="55"/>
      <c r="F15" s="55"/>
      <c r="G15" s="55"/>
      <c r="H15" s="55" t="s">
        <v>212</v>
      </c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 t="s">
        <v>211</v>
      </c>
      <c r="AJ15" s="55"/>
      <c r="AK15" s="55"/>
      <c r="AL15" s="55"/>
      <c r="AM15" s="55" t="s">
        <v>210</v>
      </c>
      <c r="AN15" s="55"/>
      <c r="AO15" s="55"/>
      <c r="AP15" s="55"/>
      <c r="AQ15" s="55"/>
      <c r="AR15" s="55"/>
      <c r="AS15" s="55" t="s">
        <v>209</v>
      </c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6"/>
    </row>
    <row r="16" spans="1:56" x14ac:dyDescent="0.25">
      <c r="A16" s="57"/>
      <c r="B16" s="16"/>
      <c r="C16" s="16"/>
      <c r="D16" s="16"/>
      <c r="E16" s="16"/>
      <c r="F16" s="16"/>
      <c r="G16" s="16"/>
      <c r="H16" s="16" t="s">
        <v>208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 t="s">
        <v>207</v>
      </c>
      <c r="V16" s="16"/>
      <c r="W16" s="16"/>
      <c r="X16" s="16"/>
      <c r="Y16" s="16"/>
      <c r="Z16" s="16"/>
      <c r="AA16" s="16"/>
      <c r="AB16" s="16"/>
      <c r="AC16" s="16"/>
      <c r="AD16" s="16"/>
      <c r="AE16" s="100" t="s">
        <v>206</v>
      </c>
      <c r="AF16" s="100"/>
      <c r="AG16" s="100"/>
      <c r="AH16" s="100"/>
      <c r="AI16" s="16" t="s">
        <v>205</v>
      </c>
      <c r="AJ16" s="16" t="s">
        <v>204</v>
      </c>
      <c r="AK16" s="16" t="s">
        <v>203</v>
      </c>
      <c r="AL16" s="16" t="s">
        <v>202</v>
      </c>
      <c r="AM16" s="16" t="s">
        <v>201</v>
      </c>
      <c r="AN16" s="16" t="s">
        <v>200</v>
      </c>
      <c r="AO16" s="16" t="s">
        <v>199</v>
      </c>
      <c r="AP16" s="16" t="s">
        <v>197</v>
      </c>
      <c r="AQ16" s="16" t="s">
        <v>198</v>
      </c>
      <c r="AR16" s="16" t="s">
        <v>197</v>
      </c>
      <c r="AS16" s="16" t="s">
        <v>189</v>
      </c>
      <c r="AT16" s="16" t="s">
        <v>196</v>
      </c>
      <c r="AU16" s="28" t="s">
        <v>195</v>
      </c>
      <c r="AV16" s="28"/>
      <c r="AW16" s="28"/>
      <c r="AX16" s="28" t="s">
        <v>194</v>
      </c>
      <c r="AY16" s="28"/>
      <c r="AZ16" s="16" t="s">
        <v>226</v>
      </c>
      <c r="BA16" s="16" t="s">
        <v>225</v>
      </c>
      <c r="BB16" s="28" t="s">
        <v>193</v>
      </c>
      <c r="BC16" s="28"/>
      <c r="BD16" s="58"/>
    </row>
    <row r="17" spans="1:56" ht="45" x14ac:dyDescent="0.25">
      <c r="A17" s="57"/>
      <c r="B17" s="40" t="s">
        <v>192</v>
      </c>
      <c r="C17" s="40" t="s">
        <v>191</v>
      </c>
      <c r="D17" s="40" t="s">
        <v>190</v>
      </c>
      <c r="E17" s="40" t="s">
        <v>189</v>
      </c>
      <c r="F17" s="40" t="s">
        <v>188</v>
      </c>
      <c r="G17" s="40" t="s">
        <v>187</v>
      </c>
      <c r="H17" s="41" t="s">
        <v>186</v>
      </c>
      <c r="I17" s="40" t="s">
        <v>185</v>
      </c>
      <c r="J17" s="40" t="s">
        <v>184</v>
      </c>
      <c r="K17" s="40" t="s">
        <v>176</v>
      </c>
      <c r="L17" s="101" t="s">
        <v>183</v>
      </c>
      <c r="M17" s="40" t="s">
        <v>175</v>
      </c>
      <c r="N17" s="40" t="s">
        <v>173</v>
      </c>
      <c r="O17" s="40" t="s">
        <v>172</v>
      </c>
      <c r="P17" s="40" t="s">
        <v>182</v>
      </c>
      <c r="Q17" s="40" t="s">
        <v>181</v>
      </c>
      <c r="R17" s="101" t="s">
        <v>180</v>
      </c>
      <c r="S17" s="101" t="s">
        <v>179</v>
      </c>
      <c r="T17" s="40" t="s">
        <v>178</v>
      </c>
      <c r="U17" s="40" t="s">
        <v>177</v>
      </c>
      <c r="V17" s="40" t="s">
        <v>176</v>
      </c>
      <c r="W17" s="40" t="s">
        <v>175</v>
      </c>
      <c r="X17" s="40" t="s">
        <v>174</v>
      </c>
      <c r="Y17" s="40" t="s">
        <v>173</v>
      </c>
      <c r="Z17" s="40" t="s">
        <v>172</v>
      </c>
      <c r="AA17" s="40" t="s">
        <v>171</v>
      </c>
      <c r="AB17" s="40" t="s">
        <v>170</v>
      </c>
      <c r="AC17" s="101" t="s">
        <v>169</v>
      </c>
      <c r="AD17" s="101" t="s">
        <v>168</v>
      </c>
      <c r="AE17" s="101" t="s">
        <v>167</v>
      </c>
      <c r="AF17" s="101" t="s">
        <v>166</v>
      </c>
      <c r="AG17" s="101" t="s">
        <v>165</v>
      </c>
      <c r="AH17" s="101" t="s">
        <v>164</v>
      </c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42" t="s">
        <v>159</v>
      </c>
      <c r="AV17" s="42" t="s">
        <v>163</v>
      </c>
      <c r="AW17" s="42" t="s">
        <v>162</v>
      </c>
      <c r="AX17" s="42" t="s">
        <v>161</v>
      </c>
      <c r="AY17" s="40" t="s">
        <v>160</v>
      </c>
      <c r="AZ17" s="16"/>
      <c r="BA17" s="16"/>
      <c r="BB17" s="42" t="s">
        <v>159</v>
      </c>
      <c r="BC17" s="42" t="s">
        <v>158</v>
      </c>
      <c r="BD17" s="59" t="s">
        <v>157</v>
      </c>
    </row>
    <row r="18" spans="1:56" ht="15.75" thickBot="1" x14ac:dyDescent="0.3">
      <c r="A18" s="60"/>
      <c r="B18" s="61" t="s">
        <v>38</v>
      </c>
      <c r="C18" s="61" t="s">
        <v>37</v>
      </c>
      <c r="D18" s="62" t="s">
        <v>36</v>
      </c>
      <c r="E18" s="61" t="s">
        <v>156</v>
      </c>
      <c r="F18" s="61" t="s">
        <v>35</v>
      </c>
      <c r="G18" s="61" t="s">
        <v>34</v>
      </c>
      <c r="H18" s="62" t="s">
        <v>33</v>
      </c>
      <c r="I18" s="61" t="s">
        <v>155</v>
      </c>
      <c r="J18" s="61" t="s">
        <v>154</v>
      </c>
      <c r="K18" s="61" t="s">
        <v>153</v>
      </c>
      <c r="L18" s="102" t="s">
        <v>32</v>
      </c>
      <c r="M18" s="61" t="s">
        <v>31</v>
      </c>
      <c r="N18" s="61" t="s">
        <v>30</v>
      </c>
      <c r="O18" s="61" t="s">
        <v>29</v>
      </c>
      <c r="P18" s="61" t="s">
        <v>28</v>
      </c>
      <c r="Q18" s="61" t="s">
        <v>27</v>
      </c>
      <c r="R18" s="102" t="s">
        <v>26</v>
      </c>
      <c r="S18" s="102" t="s">
        <v>25</v>
      </c>
      <c r="T18" s="61" t="s">
        <v>24</v>
      </c>
      <c r="U18" s="61" t="s">
        <v>152</v>
      </c>
      <c r="V18" s="61" t="s">
        <v>23</v>
      </c>
      <c r="W18" s="61" t="s">
        <v>22</v>
      </c>
      <c r="X18" s="61" t="s">
        <v>21</v>
      </c>
      <c r="Y18" s="61" t="s">
        <v>151</v>
      </c>
      <c r="Z18" s="61" t="s">
        <v>150</v>
      </c>
      <c r="AA18" s="61" t="s">
        <v>149</v>
      </c>
      <c r="AB18" s="61" t="s">
        <v>148</v>
      </c>
      <c r="AC18" s="102" t="s">
        <v>20</v>
      </c>
      <c r="AD18" s="102" t="s">
        <v>147</v>
      </c>
      <c r="AE18" s="102" t="s">
        <v>146</v>
      </c>
      <c r="AF18" s="102" t="s">
        <v>19</v>
      </c>
      <c r="AG18" s="102" t="s">
        <v>145</v>
      </c>
      <c r="AH18" s="102" t="s">
        <v>144</v>
      </c>
      <c r="AI18" s="61" t="s">
        <v>18</v>
      </c>
      <c r="AJ18" s="61" t="s">
        <v>17</v>
      </c>
      <c r="AK18" s="61" t="s">
        <v>16</v>
      </c>
      <c r="AL18" s="61" t="s">
        <v>15</v>
      </c>
      <c r="AM18" s="63" t="s">
        <v>143</v>
      </c>
      <c r="AN18" s="63" t="s">
        <v>14</v>
      </c>
      <c r="AO18" s="63" t="s">
        <v>13</v>
      </c>
      <c r="AP18" s="63" t="s">
        <v>12</v>
      </c>
      <c r="AQ18" s="63" t="s">
        <v>11</v>
      </c>
      <c r="AR18" s="63" t="s">
        <v>10</v>
      </c>
      <c r="AS18" s="63" t="s">
        <v>9</v>
      </c>
      <c r="AT18" s="63" t="s">
        <v>8</v>
      </c>
      <c r="AU18" s="63" t="s">
        <v>142</v>
      </c>
      <c r="AV18" s="63" t="s">
        <v>141</v>
      </c>
      <c r="AW18" s="63" t="s">
        <v>7</v>
      </c>
      <c r="AX18" s="63" t="s">
        <v>6</v>
      </c>
      <c r="AY18" s="63" t="s">
        <v>5</v>
      </c>
      <c r="AZ18" s="63" t="s">
        <v>4</v>
      </c>
      <c r="BA18" s="63" t="s">
        <v>3</v>
      </c>
      <c r="BB18" s="63" t="s">
        <v>2</v>
      </c>
      <c r="BC18" s="63" t="s">
        <v>1</v>
      </c>
      <c r="BD18" s="64" t="s">
        <v>0</v>
      </c>
    </row>
    <row r="19" spans="1:56" ht="30" x14ac:dyDescent="0.25">
      <c r="A19" s="65">
        <v>1</v>
      </c>
      <c r="B19" s="45" t="s">
        <v>140</v>
      </c>
      <c r="C19" s="45" t="s">
        <v>139</v>
      </c>
      <c r="D19" s="67" t="s">
        <v>138</v>
      </c>
      <c r="E19" s="45" t="s">
        <v>52</v>
      </c>
      <c r="F19" s="67" t="s">
        <v>137</v>
      </c>
      <c r="G19" s="46" t="s">
        <v>136</v>
      </c>
      <c r="H19" s="47" t="s">
        <v>135</v>
      </c>
      <c r="I19" s="69" t="s">
        <v>134</v>
      </c>
      <c r="J19" s="45" t="s">
        <v>133</v>
      </c>
      <c r="K19" s="48">
        <v>41676</v>
      </c>
      <c r="L19" s="103">
        <v>11016</v>
      </c>
      <c r="M19" s="46" t="s">
        <v>132</v>
      </c>
      <c r="N19" s="48">
        <v>41676</v>
      </c>
      <c r="O19" s="48">
        <v>43138</v>
      </c>
      <c r="P19" s="45" t="s">
        <v>69</v>
      </c>
      <c r="Q19" s="45" t="s">
        <v>39</v>
      </c>
      <c r="R19" s="103">
        <v>0</v>
      </c>
      <c r="S19" s="103">
        <v>0</v>
      </c>
      <c r="T19" s="45" t="s">
        <v>82</v>
      </c>
      <c r="U19" s="45" t="s">
        <v>131</v>
      </c>
      <c r="V19" s="48">
        <v>42772</v>
      </c>
      <c r="W19" s="45" t="s">
        <v>130</v>
      </c>
      <c r="X19" s="45" t="s">
        <v>41</v>
      </c>
      <c r="Y19" s="48">
        <v>43138</v>
      </c>
      <c r="Z19" s="48">
        <v>43504</v>
      </c>
      <c r="AA19" s="49">
        <v>0</v>
      </c>
      <c r="AB19" s="49">
        <v>0</v>
      </c>
      <c r="AC19" s="103">
        <v>0</v>
      </c>
      <c r="AD19" s="103">
        <v>0</v>
      </c>
      <c r="AE19" s="104">
        <f t="shared" ref="AE19:AE26" si="0">(L19+AC19)-AD19</f>
        <v>11016</v>
      </c>
      <c r="AF19" s="103">
        <v>52326</v>
      </c>
      <c r="AG19" s="103">
        <v>0</v>
      </c>
      <c r="AH19" s="104">
        <f t="shared" ref="AH19:AH26" si="1">AF19+AG19</f>
        <v>52326</v>
      </c>
      <c r="AI19" s="47" t="s">
        <v>129</v>
      </c>
      <c r="AJ19" s="46" t="s">
        <v>127</v>
      </c>
      <c r="AK19" s="50" t="s">
        <v>128</v>
      </c>
      <c r="AL19" s="46" t="s">
        <v>127</v>
      </c>
      <c r="AM19" s="47" t="s">
        <v>39</v>
      </c>
      <c r="AN19" s="51"/>
      <c r="AO19" s="52"/>
      <c r="AP19" s="53"/>
      <c r="AQ19" s="50"/>
      <c r="AR19" s="53"/>
      <c r="AS19" s="45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</row>
    <row r="20" spans="1:56" ht="75" x14ac:dyDescent="0.25">
      <c r="A20" s="42">
        <f t="shared" ref="A20:A26" si="2">A19+1</f>
        <v>2</v>
      </c>
      <c r="B20" s="2" t="s">
        <v>126</v>
      </c>
      <c r="C20" s="2" t="s">
        <v>125</v>
      </c>
      <c r="D20" s="26" t="s">
        <v>124</v>
      </c>
      <c r="E20" s="2" t="s">
        <v>52</v>
      </c>
      <c r="F20" s="26" t="s">
        <v>123</v>
      </c>
      <c r="G20" s="1" t="s">
        <v>122</v>
      </c>
      <c r="H20" s="8" t="s">
        <v>121</v>
      </c>
      <c r="I20" s="66" t="s">
        <v>120</v>
      </c>
      <c r="J20" s="2" t="s">
        <v>119</v>
      </c>
      <c r="K20" s="23">
        <v>42457</v>
      </c>
      <c r="L20" s="111">
        <v>1919905.92</v>
      </c>
      <c r="M20" s="1" t="s">
        <v>118</v>
      </c>
      <c r="N20" s="3">
        <v>42457</v>
      </c>
      <c r="O20" s="3">
        <v>42822</v>
      </c>
      <c r="P20" s="2" t="s">
        <v>69</v>
      </c>
      <c r="Q20" s="2" t="s">
        <v>39</v>
      </c>
      <c r="R20" s="111">
        <v>0</v>
      </c>
      <c r="S20" s="111">
        <v>0</v>
      </c>
      <c r="T20" s="2" t="s">
        <v>82</v>
      </c>
      <c r="U20" s="2" t="s">
        <v>117</v>
      </c>
      <c r="V20" s="4">
        <v>42823</v>
      </c>
      <c r="W20" s="2" t="s">
        <v>116</v>
      </c>
      <c r="X20" s="2" t="s">
        <v>41</v>
      </c>
      <c r="Y20" s="4">
        <v>43188</v>
      </c>
      <c r="Z20" s="4">
        <v>43553</v>
      </c>
      <c r="AA20" s="18">
        <v>0</v>
      </c>
      <c r="AB20" s="18">
        <v>0</v>
      </c>
      <c r="AC20" s="105">
        <v>0</v>
      </c>
      <c r="AD20" s="105">
        <v>0</v>
      </c>
      <c r="AE20" s="106">
        <f t="shared" si="0"/>
        <v>1919905.92</v>
      </c>
      <c r="AF20" s="106">
        <v>4372697.38</v>
      </c>
      <c r="AG20" s="106">
        <f>132763.93</f>
        <v>132763.93</v>
      </c>
      <c r="AH20" s="105">
        <f t="shared" si="1"/>
        <v>4505461.3099999996</v>
      </c>
      <c r="AI20" s="8" t="s">
        <v>39</v>
      </c>
      <c r="AJ20" s="1" t="s">
        <v>39</v>
      </c>
      <c r="AK20" s="19" t="s">
        <v>39</v>
      </c>
      <c r="AL20" s="19" t="s">
        <v>39</v>
      </c>
      <c r="AM20" s="8" t="s">
        <v>39</v>
      </c>
      <c r="AN20" s="24"/>
      <c r="AO20" s="25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</row>
    <row r="21" spans="1:56" ht="60" x14ac:dyDescent="0.25">
      <c r="A21" s="42">
        <f t="shared" si="2"/>
        <v>3</v>
      </c>
      <c r="B21" s="2" t="s">
        <v>115</v>
      </c>
      <c r="C21" s="2" t="s">
        <v>107</v>
      </c>
      <c r="D21" s="26" t="s">
        <v>114</v>
      </c>
      <c r="E21" s="2" t="s">
        <v>52</v>
      </c>
      <c r="F21" s="26" t="s">
        <v>113</v>
      </c>
      <c r="G21" s="1" t="s">
        <v>112</v>
      </c>
      <c r="H21" s="8" t="s">
        <v>111</v>
      </c>
      <c r="I21" s="66" t="s">
        <v>110</v>
      </c>
      <c r="J21" s="2" t="s">
        <v>109</v>
      </c>
      <c r="K21" s="3">
        <v>42828</v>
      </c>
      <c r="L21" s="111">
        <v>1409322.24</v>
      </c>
      <c r="M21" s="1" t="s">
        <v>108</v>
      </c>
      <c r="N21" s="3">
        <v>42828</v>
      </c>
      <c r="O21" s="3">
        <v>43193</v>
      </c>
      <c r="P21" s="2" t="s">
        <v>69</v>
      </c>
      <c r="Q21" s="2" t="s">
        <v>39</v>
      </c>
      <c r="R21" s="111">
        <v>0</v>
      </c>
      <c r="S21" s="111">
        <v>0</v>
      </c>
      <c r="T21" s="2" t="s">
        <v>82</v>
      </c>
      <c r="U21" s="2" t="s">
        <v>39</v>
      </c>
      <c r="V21" s="4" t="s">
        <v>39</v>
      </c>
      <c r="W21" s="2" t="s">
        <v>39</v>
      </c>
      <c r="X21" s="2" t="s">
        <v>39</v>
      </c>
      <c r="Y21" s="4" t="s">
        <v>39</v>
      </c>
      <c r="Z21" s="4" t="s">
        <v>39</v>
      </c>
      <c r="AA21" s="18">
        <v>0</v>
      </c>
      <c r="AB21" s="18">
        <v>0</v>
      </c>
      <c r="AC21" s="105">
        <v>0</v>
      </c>
      <c r="AD21" s="105">
        <v>0</v>
      </c>
      <c r="AE21" s="106">
        <f t="shared" si="0"/>
        <v>1409322.24</v>
      </c>
      <c r="AF21" s="106">
        <v>2192646.9</v>
      </c>
      <c r="AG21" s="106">
        <f>85018.76</f>
        <v>85018.76</v>
      </c>
      <c r="AH21" s="105">
        <f t="shared" si="1"/>
        <v>2277665.6599999997</v>
      </c>
      <c r="AI21" s="8" t="s">
        <v>107</v>
      </c>
      <c r="AJ21" s="1" t="s">
        <v>105</v>
      </c>
      <c r="AK21" s="19" t="s">
        <v>106</v>
      </c>
      <c r="AL21" s="1" t="s">
        <v>105</v>
      </c>
      <c r="AM21" s="8" t="s">
        <v>39</v>
      </c>
      <c r="AN21" s="24"/>
      <c r="AO21" s="25"/>
      <c r="AP21" s="3"/>
      <c r="AQ21" s="24"/>
      <c r="AR21" s="3"/>
      <c r="AS21" s="26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</row>
    <row r="22" spans="1:56" ht="45" x14ac:dyDescent="0.25">
      <c r="A22" s="42">
        <f t="shared" si="2"/>
        <v>4</v>
      </c>
      <c r="B22" s="2" t="s">
        <v>104</v>
      </c>
      <c r="C22" s="2" t="s">
        <v>103</v>
      </c>
      <c r="D22" s="26" t="s">
        <v>102</v>
      </c>
      <c r="E22" s="2" t="s">
        <v>52</v>
      </c>
      <c r="F22" s="26" t="s">
        <v>101</v>
      </c>
      <c r="G22" s="1" t="s">
        <v>100</v>
      </c>
      <c r="H22" s="8" t="s">
        <v>99</v>
      </c>
      <c r="I22" s="66" t="s">
        <v>98</v>
      </c>
      <c r="J22" s="2" t="s">
        <v>97</v>
      </c>
      <c r="K22" s="4">
        <v>42902</v>
      </c>
      <c r="L22" s="106">
        <v>1647356.28</v>
      </c>
      <c r="M22" s="1" t="s">
        <v>96</v>
      </c>
      <c r="N22" s="4">
        <v>42902</v>
      </c>
      <c r="O22" s="4">
        <v>43267</v>
      </c>
      <c r="P22" s="2" t="s">
        <v>69</v>
      </c>
      <c r="Q22" s="2" t="s">
        <v>39</v>
      </c>
      <c r="R22" s="111">
        <v>0</v>
      </c>
      <c r="S22" s="111">
        <v>0</v>
      </c>
      <c r="T22" s="2" t="s">
        <v>95</v>
      </c>
      <c r="U22" s="2" t="s">
        <v>43</v>
      </c>
      <c r="V22" s="4">
        <v>43265</v>
      </c>
      <c r="W22" s="2" t="s">
        <v>94</v>
      </c>
      <c r="X22" s="2" t="s">
        <v>41</v>
      </c>
      <c r="Y22" s="4">
        <v>43267</v>
      </c>
      <c r="Z22" s="4">
        <v>43630</v>
      </c>
      <c r="AA22" s="18">
        <v>0</v>
      </c>
      <c r="AB22" s="18">
        <v>0</v>
      </c>
      <c r="AC22" s="105">
        <v>0</v>
      </c>
      <c r="AD22" s="105">
        <v>0</v>
      </c>
      <c r="AE22" s="106">
        <f t="shared" si="0"/>
        <v>1647356.28</v>
      </c>
      <c r="AF22" s="105">
        <v>1903049</v>
      </c>
      <c r="AG22" s="106">
        <f>128127.68</f>
        <v>128127.67999999999</v>
      </c>
      <c r="AH22" s="106">
        <f t="shared" si="1"/>
        <v>2031176.68</v>
      </c>
      <c r="AI22" s="8" t="s">
        <v>81</v>
      </c>
      <c r="AJ22" s="1" t="s">
        <v>92</v>
      </c>
      <c r="AK22" s="19" t="s">
        <v>93</v>
      </c>
      <c r="AL22" s="1" t="s">
        <v>92</v>
      </c>
      <c r="AM22" s="8" t="s">
        <v>39</v>
      </c>
      <c r="AN22" s="19"/>
      <c r="AO22" s="1"/>
      <c r="AP22" s="4"/>
      <c r="AQ22" s="19"/>
      <c r="AR22" s="4"/>
      <c r="AS22" s="2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</row>
    <row r="23" spans="1:56" ht="45" x14ac:dyDescent="0.25">
      <c r="A23" s="42">
        <f t="shared" si="2"/>
        <v>5</v>
      </c>
      <c r="B23" s="2" t="s">
        <v>91</v>
      </c>
      <c r="C23" s="8" t="s">
        <v>90</v>
      </c>
      <c r="D23" s="26" t="s">
        <v>89</v>
      </c>
      <c r="E23" s="2" t="s">
        <v>52</v>
      </c>
      <c r="F23" s="26" t="s">
        <v>88</v>
      </c>
      <c r="G23" s="1" t="s">
        <v>87</v>
      </c>
      <c r="H23" s="8" t="s">
        <v>86</v>
      </c>
      <c r="I23" s="66" t="s">
        <v>85</v>
      </c>
      <c r="J23" s="17" t="s">
        <v>84</v>
      </c>
      <c r="K23" s="4">
        <v>42907</v>
      </c>
      <c r="L23" s="112">
        <v>69600</v>
      </c>
      <c r="M23" s="1" t="s">
        <v>83</v>
      </c>
      <c r="N23" s="4">
        <v>42907</v>
      </c>
      <c r="O23" s="4">
        <v>43272</v>
      </c>
      <c r="P23" s="2" t="s">
        <v>69</v>
      </c>
      <c r="Q23" s="5" t="s">
        <v>39</v>
      </c>
      <c r="R23" s="106">
        <v>0</v>
      </c>
      <c r="S23" s="106">
        <v>0</v>
      </c>
      <c r="T23" s="2" t="s">
        <v>82</v>
      </c>
      <c r="U23" s="2" t="s">
        <v>43</v>
      </c>
      <c r="V23" s="4">
        <v>43272</v>
      </c>
      <c r="W23" s="2" t="s">
        <v>39</v>
      </c>
      <c r="X23" s="2" t="s">
        <v>41</v>
      </c>
      <c r="Y23" s="4">
        <v>43272</v>
      </c>
      <c r="Z23" s="4">
        <v>43637</v>
      </c>
      <c r="AA23" s="18">
        <v>0</v>
      </c>
      <c r="AB23" s="18">
        <v>0</v>
      </c>
      <c r="AC23" s="106">
        <v>0</v>
      </c>
      <c r="AD23" s="106">
        <v>0</v>
      </c>
      <c r="AE23" s="105">
        <f t="shared" si="0"/>
        <v>69600</v>
      </c>
      <c r="AF23" s="106">
        <v>87000</v>
      </c>
      <c r="AG23" s="106">
        <v>0</v>
      </c>
      <c r="AH23" s="105">
        <f t="shared" si="1"/>
        <v>87000</v>
      </c>
      <c r="AI23" s="7" t="s">
        <v>81</v>
      </c>
      <c r="AJ23" s="7" t="s">
        <v>79</v>
      </c>
      <c r="AK23" s="2" t="s">
        <v>80</v>
      </c>
      <c r="AL23" s="7" t="s">
        <v>79</v>
      </c>
      <c r="AM23" s="8" t="s">
        <v>39</v>
      </c>
      <c r="AN23" s="20"/>
      <c r="AO23" s="21"/>
      <c r="AP23" s="22"/>
      <c r="AQ23" s="19"/>
      <c r="AR23" s="22"/>
      <c r="AS23" s="2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</row>
    <row r="24" spans="1:56" ht="60" x14ac:dyDescent="0.25">
      <c r="A24" s="42">
        <f t="shared" si="2"/>
        <v>6</v>
      </c>
      <c r="B24" s="2" t="s">
        <v>78</v>
      </c>
      <c r="C24" s="8" t="s">
        <v>77</v>
      </c>
      <c r="D24" s="26" t="s">
        <v>76</v>
      </c>
      <c r="E24" s="2" t="s">
        <v>52</v>
      </c>
      <c r="F24" s="26" t="s">
        <v>75</v>
      </c>
      <c r="G24" s="1" t="s">
        <v>74</v>
      </c>
      <c r="H24" s="8" t="s">
        <v>73</v>
      </c>
      <c r="I24" s="66" t="s">
        <v>72</v>
      </c>
      <c r="J24" s="17" t="s">
        <v>71</v>
      </c>
      <c r="K24" s="4">
        <v>43172</v>
      </c>
      <c r="L24" s="112">
        <f>4477.5*12</f>
        <v>53730</v>
      </c>
      <c r="M24" s="1" t="s">
        <v>70</v>
      </c>
      <c r="N24" s="4">
        <v>43172</v>
      </c>
      <c r="O24" s="4">
        <v>43465</v>
      </c>
      <c r="P24" s="2" t="s">
        <v>69</v>
      </c>
      <c r="Q24" s="5" t="s">
        <v>39</v>
      </c>
      <c r="R24" s="106">
        <v>0</v>
      </c>
      <c r="S24" s="106">
        <v>0</v>
      </c>
      <c r="T24" s="2" t="s">
        <v>68</v>
      </c>
      <c r="U24" s="2" t="s">
        <v>39</v>
      </c>
      <c r="V24" s="2" t="s">
        <v>39</v>
      </c>
      <c r="W24" s="2" t="s">
        <v>39</v>
      </c>
      <c r="X24" s="2" t="s">
        <v>39</v>
      </c>
      <c r="Y24" s="4" t="s">
        <v>39</v>
      </c>
      <c r="Z24" s="4" t="s">
        <v>39</v>
      </c>
      <c r="AA24" s="18">
        <v>0</v>
      </c>
      <c r="AB24" s="18">
        <v>0</v>
      </c>
      <c r="AC24" s="106">
        <v>0</v>
      </c>
      <c r="AD24" s="106">
        <v>0</v>
      </c>
      <c r="AE24" s="105">
        <f t="shared" si="0"/>
        <v>53730</v>
      </c>
      <c r="AF24" s="106">
        <v>40297.5</v>
      </c>
      <c r="AG24" s="106">
        <v>0</v>
      </c>
      <c r="AH24" s="105">
        <f t="shared" si="1"/>
        <v>40297.5</v>
      </c>
      <c r="AI24" s="7" t="s">
        <v>67</v>
      </c>
      <c r="AJ24" s="8" t="s">
        <v>65</v>
      </c>
      <c r="AK24" s="19" t="s">
        <v>66</v>
      </c>
      <c r="AL24" s="8" t="s">
        <v>65</v>
      </c>
      <c r="AM24" s="19"/>
      <c r="AN24" s="20"/>
      <c r="AO24" s="21"/>
      <c r="AP24" s="22"/>
      <c r="AQ24" s="19"/>
      <c r="AR24" s="22"/>
      <c r="AS24" s="2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</row>
    <row r="25" spans="1:56" ht="75" x14ac:dyDescent="0.25">
      <c r="A25" s="42">
        <f t="shared" si="2"/>
        <v>7</v>
      </c>
      <c r="B25" s="2" t="s">
        <v>64</v>
      </c>
      <c r="C25" s="8" t="s">
        <v>63</v>
      </c>
      <c r="D25" s="26" t="s">
        <v>62</v>
      </c>
      <c r="E25" s="2" t="s">
        <v>52</v>
      </c>
      <c r="F25" s="25" t="s">
        <v>61</v>
      </c>
      <c r="G25" s="1" t="s">
        <v>60</v>
      </c>
      <c r="H25" s="8" t="s">
        <v>59</v>
      </c>
      <c r="I25" s="66" t="s">
        <v>58</v>
      </c>
      <c r="J25" s="17" t="s">
        <v>57</v>
      </c>
      <c r="K25" s="4">
        <v>43420</v>
      </c>
      <c r="L25" s="112">
        <v>45400</v>
      </c>
      <c r="M25" s="1" t="s">
        <v>56</v>
      </c>
      <c r="N25" s="4">
        <v>43420</v>
      </c>
      <c r="O25" s="4">
        <v>43465</v>
      </c>
      <c r="P25" s="2" t="s">
        <v>45</v>
      </c>
      <c r="Q25" s="6" t="s">
        <v>220</v>
      </c>
      <c r="R25" s="106">
        <v>45187.38</v>
      </c>
      <c r="S25" s="106">
        <v>212.62</v>
      </c>
      <c r="T25" s="2" t="s">
        <v>44</v>
      </c>
      <c r="U25" s="2" t="s">
        <v>43</v>
      </c>
      <c r="V25" s="4">
        <v>43465</v>
      </c>
      <c r="W25" s="2" t="s">
        <v>55</v>
      </c>
      <c r="X25" s="2" t="s">
        <v>41</v>
      </c>
      <c r="Y25" s="4">
        <v>43465</v>
      </c>
      <c r="Z25" s="4">
        <v>43553</v>
      </c>
      <c r="AA25" s="18">
        <v>0</v>
      </c>
      <c r="AB25" s="18">
        <v>0</v>
      </c>
      <c r="AC25" s="106">
        <v>0</v>
      </c>
      <c r="AD25" s="106">
        <v>0</v>
      </c>
      <c r="AE25" s="105">
        <f t="shared" si="0"/>
        <v>45400</v>
      </c>
      <c r="AF25" s="106">
        <v>0</v>
      </c>
      <c r="AG25" s="106">
        <v>0</v>
      </c>
      <c r="AH25" s="105">
        <f t="shared" si="1"/>
        <v>0</v>
      </c>
      <c r="AI25" s="7"/>
      <c r="AJ25" s="8"/>
      <c r="AK25" s="19"/>
      <c r="AL25" s="8"/>
      <c r="AM25" s="19"/>
      <c r="AN25" s="20"/>
      <c r="AO25" s="21"/>
      <c r="AP25" s="22"/>
      <c r="AQ25" s="19"/>
      <c r="AR25" s="22"/>
      <c r="AS25" s="2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</row>
    <row r="26" spans="1:56" ht="60.75" thickBot="1" x14ac:dyDescent="0.3">
      <c r="A26" s="70">
        <f t="shared" si="2"/>
        <v>8</v>
      </c>
      <c r="B26" s="71" t="s">
        <v>54</v>
      </c>
      <c r="C26" s="72" t="s">
        <v>53</v>
      </c>
      <c r="D26" s="73" t="s">
        <v>62</v>
      </c>
      <c r="E26" s="71" t="s">
        <v>52</v>
      </c>
      <c r="F26" s="73" t="s">
        <v>51</v>
      </c>
      <c r="G26" s="74" t="s">
        <v>50</v>
      </c>
      <c r="H26" s="72" t="s">
        <v>49</v>
      </c>
      <c r="I26" s="75" t="s">
        <v>48</v>
      </c>
      <c r="J26" s="76" t="s">
        <v>47</v>
      </c>
      <c r="K26" s="77">
        <v>43369</v>
      </c>
      <c r="L26" s="113">
        <v>15000</v>
      </c>
      <c r="M26" s="74" t="s">
        <v>46</v>
      </c>
      <c r="N26" s="77">
        <v>43369</v>
      </c>
      <c r="O26" s="77">
        <v>43465</v>
      </c>
      <c r="P26" s="71" t="s">
        <v>45</v>
      </c>
      <c r="Q26" s="78" t="s">
        <v>221</v>
      </c>
      <c r="R26" s="107">
        <v>14900</v>
      </c>
      <c r="S26" s="107">
        <v>100</v>
      </c>
      <c r="T26" s="71" t="s">
        <v>44</v>
      </c>
      <c r="U26" s="71" t="s">
        <v>43</v>
      </c>
      <c r="V26" s="77">
        <v>43434</v>
      </c>
      <c r="W26" s="71" t="s">
        <v>42</v>
      </c>
      <c r="X26" s="71" t="s">
        <v>41</v>
      </c>
      <c r="Y26" s="77">
        <v>43465</v>
      </c>
      <c r="Z26" s="77">
        <v>43553</v>
      </c>
      <c r="AA26" s="79">
        <v>0</v>
      </c>
      <c r="AB26" s="79">
        <v>0</v>
      </c>
      <c r="AC26" s="107">
        <v>0</v>
      </c>
      <c r="AD26" s="107">
        <v>0</v>
      </c>
      <c r="AE26" s="108">
        <f t="shared" si="0"/>
        <v>15000</v>
      </c>
      <c r="AF26" s="107">
        <v>0</v>
      </c>
      <c r="AG26" s="107">
        <v>0</v>
      </c>
      <c r="AH26" s="108">
        <f t="shared" si="1"/>
        <v>0</v>
      </c>
      <c r="AI26" s="80"/>
      <c r="AJ26" s="72"/>
      <c r="AK26" s="81"/>
      <c r="AL26" s="72"/>
      <c r="AM26" s="81"/>
      <c r="AN26" s="82"/>
      <c r="AO26" s="83"/>
      <c r="AP26" s="84"/>
      <c r="AQ26" s="81"/>
      <c r="AR26" s="84"/>
      <c r="AS26" s="71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1"/>
    </row>
    <row r="27" spans="1:56" ht="15.75" thickBot="1" x14ac:dyDescent="0.3">
      <c r="A27" s="85" t="s">
        <v>40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109">
        <f>SUM(L19:L26)</f>
        <v>5171330.4400000004</v>
      </c>
      <c r="M27" s="88"/>
      <c r="N27" s="88"/>
      <c r="O27" s="88"/>
      <c r="P27" s="89"/>
      <c r="Q27" s="87">
        <f>SUM(Q19:Q26)</f>
        <v>0</v>
      </c>
      <c r="R27" s="109">
        <f>SUM(R19:R26)</f>
        <v>60087.38</v>
      </c>
      <c r="S27" s="109">
        <f>SUM(S19:S26)</f>
        <v>312.62</v>
      </c>
      <c r="T27" s="89"/>
      <c r="U27" s="89" t="s">
        <v>39</v>
      </c>
      <c r="V27" s="89" t="s">
        <v>39</v>
      </c>
      <c r="W27" s="89" t="s">
        <v>39</v>
      </c>
      <c r="X27" s="89" t="s">
        <v>39</v>
      </c>
      <c r="Y27" s="88" t="s">
        <v>39</v>
      </c>
      <c r="Z27" s="88" t="s">
        <v>39</v>
      </c>
      <c r="AA27" s="90">
        <v>0</v>
      </c>
      <c r="AB27" s="90">
        <v>0</v>
      </c>
      <c r="AC27" s="109">
        <f t="shared" ref="AC27:AD27" si="3">SUM(AC19:AC26)</f>
        <v>0</v>
      </c>
      <c r="AD27" s="109">
        <f t="shared" si="3"/>
        <v>0</v>
      </c>
      <c r="AE27" s="109">
        <f>SUM(AE19:AE26)</f>
        <v>5171330.4400000004</v>
      </c>
      <c r="AF27" s="109">
        <f>SUM(AF19:AF26)</f>
        <v>8648016.7799999993</v>
      </c>
      <c r="AG27" s="109">
        <f>SUM(AG19:AG26)</f>
        <v>345910.37</v>
      </c>
      <c r="AH27" s="109">
        <f>SUM(AH19:AH26)</f>
        <v>8993927.1499999985</v>
      </c>
      <c r="AI27" s="91" t="s">
        <v>39</v>
      </c>
      <c r="AJ27" s="92" t="s">
        <v>39</v>
      </c>
      <c r="AK27" s="93" t="s">
        <v>39</v>
      </c>
      <c r="AL27" s="94" t="s">
        <v>39</v>
      </c>
      <c r="AM27" s="93" t="s">
        <v>39</v>
      </c>
      <c r="AN27" s="93" t="s">
        <v>39</v>
      </c>
      <c r="AO27" s="95" t="s">
        <v>39</v>
      </c>
      <c r="AP27" s="88" t="s">
        <v>39</v>
      </c>
      <c r="AQ27" s="95" t="s">
        <v>39</v>
      </c>
      <c r="AR27" s="88" t="s">
        <v>39</v>
      </c>
      <c r="AS27" s="88" t="s">
        <v>39</v>
      </c>
      <c r="AT27" s="88" t="s">
        <v>39</v>
      </c>
      <c r="AU27" s="88" t="s">
        <v>39</v>
      </c>
      <c r="AV27" s="88" t="s">
        <v>39</v>
      </c>
      <c r="AW27" s="88" t="s">
        <v>39</v>
      </c>
      <c r="AX27" s="88" t="s">
        <v>39</v>
      </c>
      <c r="AY27" s="88" t="s">
        <v>39</v>
      </c>
      <c r="AZ27" s="88" t="s">
        <v>39</v>
      </c>
      <c r="BA27" s="88" t="s">
        <v>39</v>
      </c>
      <c r="BB27" s="88" t="s">
        <v>39</v>
      </c>
      <c r="BC27" s="88" t="s">
        <v>39</v>
      </c>
      <c r="BD27" s="96"/>
    </row>
    <row r="28" spans="1:56" x14ac:dyDescent="0.25">
      <c r="A28" s="29"/>
      <c r="B28" s="29"/>
      <c r="C28" s="29"/>
      <c r="D28" s="68"/>
      <c r="E28" s="29"/>
      <c r="F28" s="68"/>
      <c r="G28" s="29"/>
      <c r="H28" s="29"/>
      <c r="I28" s="68"/>
      <c r="J28" s="29"/>
      <c r="K28" s="29"/>
      <c r="L28" s="110"/>
      <c r="M28" s="31"/>
      <c r="N28" s="31"/>
      <c r="O28" s="31"/>
      <c r="P28" s="32"/>
      <c r="Q28" s="32"/>
      <c r="R28" s="110"/>
      <c r="S28" s="110"/>
      <c r="T28" s="32"/>
      <c r="U28" s="32"/>
      <c r="V28" s="32"/>
      <c r="W28" s="32"/>
      <c r="X28" s="32"/>
      <c r="Y28" s="31"/>
      <c r="Z28" s="31"/>
      <c r="AA28" s="33"/>
      <c r="AB28" s="33"/>
      <c r="AC28" s="110"/>
      <c r="AD28" s="110"/>
      <c r="AE28" s="110"/>
      <c r="AF28" s="110"/>
      <c r="AG28" s="110"/>
      <c r="AH28" s="110"/>
      <c r="AI28" s="34"/>
      <c r="AJ28" s="30"/>
      <c r="AK28" s="35"/>
      <c r="AL28" s="36"/>
      <c r="AM28" s="35"/>
      <c r="AN28" s="35"/>
      <c r="AO28" s="37"/>
      <c r="AP28" s="31"/>
      <c r="AQ28" s="37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8"/>
    </row>
    <row r="29" spans="1:56" x14ac:dyDescent="0.25">
      <c r="A29" s="14" t="s">
        <v>227</v>
      </c>
      <c r="B29" s="14"/>
      <c r="C29" s="14"/>
      <c r="D29" s="14"/>
      <c r="E29" s="14"/>
      <c r="F29" s="14"/>
      <c r="G29" s="12"/>
      <c r="J29" s="11"/>
      <c r="Q29" s="11"/>
      <c r="AI29" s="39"/>
      <c r="AM29" s="11"/>
    </row>
    <row r="30" spans="1:56" x14ac:dyDescent="0.25">
      <c r="A30" s="12"/>
      <c r="B30" s="12"/>
      <c r="C30" s="12"/>
      <c r="D30" s="12"/>
      <c r="E30" s="12"/>
      <c r="F30" s="12"/>
      <c r="G30" s="12"/>
      <c r="J30" s="11"/>
      <c r="Q30" s="11"/>
      <c r="AI30" s="39"/>
      <c r="AM30" s="11"/>
    </row>
    <row r="31" spans="1:56" x14ac:dyDescent="0.25">
      <c r="A31" s="14" t="s">
        <v>228</v>
      </c>
      <c r="B31" s="14"/>
      <c r="C31" s="14"/>
      <c r="D31" s="14"/>
      <c r="E31" s="14"/>
      <c r="F31" s="14"/>
      <c r="G31" s="10"/>
      <c r="J31" s="11"/>
      <c r="Q31" s="11"/>
      <c r="AI31" s="39"/>
      <c r="AM31" s="11"/>
    </row>
    <row r="32" spans="1:56" x14ac:dyDescent="0.25">
      <c r="B32" s="11"/>
      <c r="G32" s="12"/>
      <c r="J32" s="11"/>
      <c r="Q32" s="11"/>
      <c r="AI32" s="39"/>
      <c r="AM32" s="11"/>
    </row>
  </sheetData>
  <mergeCells count="30">
    <mergeCell ref="H16:T16"/>
    <mergeCell ref="AK16:AK17"/>
    <mergeCell ref="A14:BD14"/>
    <mergeCell ref="AS15:BD15"/>
    <mergeCell ref="AT16:AT17"/>
    <mergeCell ref="AU16:AW16"/>
    <mergeCell ref="AX16:AY16"/>
    <mergeCell ref="AZ16:AZ17"/>
    <mergeCell ref="BA16:BA17"/>
    <mergeCell ref="BB16:BD16"/>
    <mergeCell ref="AS16:AS17"/>
    <mergeCell ref="AM15:AR15"/>
    <mergeCell ref="AM16:AM17"/>
    <mergeCell ref="AN16:AN17"/>
    <mergeCell ref="AP16:AP17"/>
    <mergeCell ref="AO16:AO17"/>
    <mergeCell ref="AR16:AR17"/>
    <mergeCell ref="U16:AD16"/>
    <mergeCell ref="AQ16:AQ17"/>
    <mergeCell ref="A15:A18"/>
    <mergeCell ref="B15:G16"/>
    <mergeCell ref="AE16:AH16"/>
    <mergeCell ref="H15:AH15"/>
    <mergeCell ref="AI15:AL15"/>
    <mergeCell ref="AJ16:AJ17"/>
    <mergeCell ref="AI16:AI17"/>
    <mergeCell ref="AL16:AL17"/>
    <mergeCell ref="A31:F31"/>
    <mergeCell ref="A29:F29"/>
    <mergeCell ref="A27:K27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LICITAÇÕES JAN 2019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ANDREATO</dc:creator>
  <cp:lastModifiedBy>ANDREATO</cp:lastModifiedBy>
  <dcterms:created xsi:type="dcterms:W3CDTF">2019-02-20T16:40:39Z</dcterms:created>
  <dcterms:modified xsi:type="dcterms:W3CDTF">2019-02-20T16:51:35Z</dcterms:modified>
</cp:coreProperties>
</file>