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64"/>
  </bookViews>
  <sheets>
    <sheet name="SAERB LICITAÇÕES FEV 2019" sheetId="1" r:id="rId1"/>
  </sheets>
  <definedNames>
    <definedName name="_xlnm.Print_Area" localSheetId="0">'SAERB LICITAÇÕES FEV 2019'!$A$1:$BM$34</definedName>
  </definedNames>
  <calcPr calcId="145621"/>
</workbook>
</file>

<file path=xl/calcChain.xml><?xml version="1.0" encoding="utf-8"?>
<calcChain xmlns="http://schemas.openxmlformats.org/spreadsheetml/2006/main">
  <c r="AO30" i="1" l="1"/>
  <c r="AN30" i="1"/>
  <c r="AM30" i="1"/>
  <c r="AH30" i="1"/>
  <c r="AG30" i="1"/>
  <c r="O30" i="1"/>
  <c r="AN29" i="1" l="1"/>
  <c r="AN28" i="1"/>
  <c r="AN25" i="1"/>
  <c r="AN24" i="1"/>
  <c r="AN27" i="1"/>
  <c r="AN26" i="1"/>
  <c r="AN23" i="1"/>
  <c r="AN22" i="1"/>
  <c r="AN20" i="1"/>
  <c r="AO28" i="1" l="1"/>
  <c r="AK30" i="1"/>
  <c r="AO27" i="1" l="1"/>
  <c r="AO26" i="1" l="1"/>
  <c r="AO25" i="1"/>
  <c r="AO24" i="1" l="1"/>
  <c r="AO23" i="1" l="1"/>
  <c r="AO22" i="1"/>
  <c r="AO29" i="1" l="1"/>
  <c r="AO20" i="1" l="1"/>
  <c r="AL30" i="1" l="1"/>
</calcChain>
</file>

<file path=xl/sharedStrings.xml><?xml version="1.0" encoding="utf-8"?>
<sst xmlns="http://schemas.openxmlformats.org/spreadsheetml/2006/main" count="613" uniqueCount="263">
  <si>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</si>
  <si>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</si>
  <si>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</si>
  <si>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</si>
  <si>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</si>
  <si>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</si>
  <si>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</si>
  <si>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</si>
  <si>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</si>
  <si>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</si>
  <si>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</si>
  <si>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</si>
  <si>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</si>
  <si>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</si>
  <si>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</si>
  <si>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</si>
  <si>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</si>
  <si>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</si>
  <si>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</si>
  <si>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</si>
  <si>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</si>
  <si>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</si>
  <si>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</si>
  <si>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</si>
  <si>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</si>
  <si>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</si>
  <si>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</si>
  <si>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</si>
  <si>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</si>
  <si>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</si>
  <si>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</si>
  <si>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</si>
  <si>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</si>
  <si>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</si>
  <si>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</si>
  <si>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</si>
  <si>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</si>
  <si>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</si>
  <si>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</si>
  <si>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</si>
  <si>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</si>
  <si>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</si>
  <si>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</si>
  <si>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</si>
  <si>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</si>
  <si>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</si>
  <si>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</si>
  <si>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</si>
  <si>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</si>
  <si>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</si>
  <si>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</si>
  <si>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</si>
  <si>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</si>
  <si>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</si>
  <si>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</si>
  <si>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</si>
  <si>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</si>
  <si>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</si>
  <si>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</si>
  <si>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</si>
  <si>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</si>
  <si>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</si>
  <si>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</si>
  <si>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</si>
  <si>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</si>
  <si>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</si>
  <si>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</si>
  <si>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</si>
  <si>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</si>
  <si>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</si>
  <si>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</si>
  <si>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</si>
  <si>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</si>
  <si>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</si>
  <si>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</si>
  <si>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</si>
  <si>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</si>
  <si>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</si>
  <si>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</si>
  <si>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</si>
  <si>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</si>
  <si>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</si>
  <si>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</si>
  <si>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</si>
  <si>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</si>
  <si>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</si>
  <si>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</si>
  <si>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</si>
  <si>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</si>
  <si>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</si>
  <si>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</si>
  <si>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</si>
  <si>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</si>
  <si>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</si>
  <si>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</si>
  <si>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</si>
  <si>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</si>
  <si>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</si>
  <si>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</si>
  <si>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</si>
  <si>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</si>
  <si>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</si>
  <si>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</si>
  <si>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</si>
  <si>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</si>
  <si>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</si>
  <si>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</si>
  <si>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</si>
  <si>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</si>
  <si>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</si>
  <si>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</si>
  <si>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</si>
  <si>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</si>
  <si>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</si>
  <si>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</si>
  <si>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</si>
  <si>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</si>
  <si>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</si>
  <si>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</si>
  <si>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</si>
  <si>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</si>
  <si>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</si>
  <si>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</si>
  <si>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</si>
  <si>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</si>
  <si>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</si>
  <si>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</si>
  <si>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</si>
  <si>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</si>
  <si>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</si>
  <si>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</si>
  <si>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</si>
  <si>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</si>
  <si>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</si>
  <si>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</si>
  <si>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</si>
  <si>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</si>
  <si>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</si>
  <si>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</si>
  <si>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</si>
  <si>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</si>
  <si>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</si>
  <si>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</si>
  <si>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</si>
  <si>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</si>
  <si>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</si>
  <si>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</si>
  <si>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</si>
  <si>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</si>
  <si>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</si>
  <si>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</si>
  <si>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</si>
  <si>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</si>
  <si>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</si>
  <si>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</si>
  <si>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</si>
  <si>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</si>
  <si>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</si>
  <si>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</si>
  <si>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</si>
  <si>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</si>
  <si>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</si>
  <si>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</si>
  <si>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</si>
  <si>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</si>
  <si>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</si>
  <si>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</si>
  <si>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</si>
  <si>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</si>
  <si>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</si>
  <si>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</si>
  <si>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</si>
  <si>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</si>
  <si>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</si>
  <si>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</si>
  <si>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</si>
  <si>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</si>
  <si>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</si>
  <si>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</si>
  <si>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</si>
  <si>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</si>
  <si>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</si>
  <si>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</si>
  <si>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</si>
  <si>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</si>
  <si>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</si>
  <si>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</si>
  <si>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</si>
  <si>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</si>
  <si>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</si>
  <si>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</si>
  <si>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</si>
  <si>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</si>
  <si>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</si>
  <si>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</si>
  <si>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</si>
  <si>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</si>
  <si>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</si>
  <si>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</si>
  <si>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</si>
  <si>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</si>
  <si>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</si>
  <si>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</si>
  <si>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</si>
  <si>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</si>
  <si>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</si>
  <si>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</si>
  <si>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</si>
  <si>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</si>
  <si>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</si>
  <si>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</si>
  <si>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</si>
  <si>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</si>
  <si>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</si>
  <si>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</si>
  <si>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</si>
  <si>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</si>
  <si>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</si>
  <si>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</si>
  <si>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</si>
  <si>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</si>
  <si>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</si>
  <si>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</si>
  <si>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</si>
  <si>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</si>
  <si>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</si>
  <si>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</si>
  <si>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</si>
  <si>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</si>
  <si>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</si>
  <si>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</si>
  <si>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</si>
  <si>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</si>
  <si>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</si>
  <si>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</si>
  <si>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</si>
  <si>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</si>
  <si>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</si>
  <si>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</si>
  <si>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</si>
  <si>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</si>
  <si>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</si>
  <si>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</si>
  <si>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</si>
  <si>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</si>
  <si>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</si>
  <si>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</si>
  <si>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</si>
  <si>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</si>
  <si>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</si>
  <si>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</si>
  <si>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</si>
  <si>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</si>
  <si>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</si>
  <si>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</si>
  <si>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</si>
  <si>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</si>
  <si>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DEMONSTRATIVO DE LICITAÇÕES, CONTRATOS  E OBRAS CONTRATADAS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</si>
  <si>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</si>
  <si>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FEVEREIRO/2019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</si>
  <si>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01/03/2019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</si>
  <si>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</si>
  <si>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Raimundo Correia da Costa</t>
    </r>
    <r>
      <rPr>
        <sz val="11"/>
        <rFont val="Calibri"/>
        <family val="2"/>
        <scheme val="minor"/>
      </rPr>
      <t xml:space="preserve"> 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</si>
</sst>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0" fontId="2" fillId="0" borderId="1" xfId="2" applyNumberFormat="1" applyFont="1" applyFill="1" applyBorder="1" applyAlignment="1">
      <alignment horizontal="justify" vertical="center" wrapText="1"/>
    </xf>
    <xf numFmtId="0" fontId="2" fillId="0" borderId="1" xfId="2" applyNumberFormat="1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left" vertical="center"/>
    </xf>
    <xf numFmtId="43" fontId="3" fillId="0" borderId="1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219075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tabSelected="1" zoomScaleNormal="100" zoomScaleSheetLayoutView="100" workbookViewId="0">
      <selection activeCell="AR30" sqref="AR30"/>
    </sheetView>
  </sheetViews>
  <sheetFormatPr defaultRowHeight="15" x14ac:dyDescent="0.25"/>
  <cols>
    <col min="1" max="1" width="5.85546875" style="11" customWidth="1"/>
    <col min="2" max="2" width="14.28515625" style="11" bestFit="1" customWidth="1"/>
    <col min="3" max="3" width="9.28515625" style="11" bestFit="1" customWidth="1"/>
    <col min="4" max="4" width="32.140625" style="69" bestFit="1" customWidth="1"/>
    <col min="5" max="5" width="14.42578125" style="11" bestFit="1" customWidth="1"/>
    <col min="6" max="6" width="55.7109375" style="11" customWidth="1"/>
    <col min="7" max="7" width="13.28515625" style="11" bestFit="1" customWidth="1"/>
    <col min="8" max="8" width="14.28515625" style="11" customWidth="1"/>
    <col min="9" max="10" width="14.140625" style="11" bestFit="1" customWidth="1"/>
    <col min="11" max="11" width="12.28515625" style="43" bestFit="1" customWidth="1"/>
    <col min="12" max="12" width="47.7109375" style="43" bestFit="1" customWidth="1"/>
    <col min="13" max="13" width="18" style="11" bestFit="1" customWidth="1"/>
    <col min="14" max="14" width="10.7109375" style="11" bestFit="1" customWidth="1"/>
    <col min="15" max="15" width="48.28515625" style="76" bestFit="1" customWidth="1"/>
    <col min="16" max="16" width="10.5703125" style="11" customWidth="1"/>
    <col min="17" max="18" width="10.7109375" style="11" bestFit="1" customWidth="1"/>
    <col min="19" max="19" width="19.140625" style="11" bestFit="1" customWidth="1"/>
    <col min="20" max="20" width="10.28515625" style="11" customWidth="1"/>
    <col min="21" max="22" width="14.140625" style="11" bestFit="1" customWidth="1"/>
    <col min="23" max="23" width="12.28515625" style="11" bestFit="1" customWidth="1"/>
    <col min="24" max="25" width="8.28515625" style="11" bestFit="1" customWidth="1"/>
    <col min="26" max="26" width="10.140625" style="11" bestFit="1" customWidth="1"/>
    <col min="27" max="27" width="14.140625" style="11" bestFit="1" customWidth="1"/>
    <col min="28" max="28" width="40.7109375" style="10" bestFit="1" customWidth="1"/>
    <col min="29" max="29" width="10.7109375" style="11" bestFit="1" customWidth="1"/>
    <col min="30" max="30" width="11" style="11" bestFit="1" customWidth="1"/>
    <col min="31" max="32" width="9.85546875" style="11" bestFit="1" customWidth="1"/>
    <col min="33" max="34" width="9.85546875" style="76" bestFit="1" customWidth="1"/>
    <col min="35" max="36" width="14.140625" style="11" bestFit="1" customWidth="1"/>
    <col min="37" max="37" width="34.42578125" style="11" bestFit="1" customWidth="1"/>
    <col min="38" max="38" width="36.85546875" style="11" customWidth="1"/>
    <col min="39" max="39" width="16.85546875" style="76" bestFit="1" customWidth="1"/>
    <col min="40" max="40" width="14.28515625" style="76" bestFit="1" customWidth="1"/>
    <col min="41" max="41" width="20.85546875" style="76" customWidth="1"/>
    <col min="42" max="42" width="9.42578125" style="11" bestFit="1" customWidth="1"/>
    <col min="43" max="44" width="10.7109375" style="11" bestFit="1" customWidth="1"/>
    <col min="45" max="45" width="13.28515625" style="11" customWidth="1"/>
    <col min="46" max="46" width="35" style="10" customWidth="1"/>
    <col min="47" max="47" width="13.140625" style="11" customWidth="1"/>
    <col min="48" max="48" width="15.28515625" style="11" bestFit="1" customWidth="1"/>
    <col min="49" max="49" width="15.5703125" style="11" customWidth="1"/>
    <col min="50" max="50" width="13.85546875" style="11" customWidth="1"/>
    <col min="51" max="51" width="14.140625" style="11" bestFit="1" customWidth="1"/>
    <col min="52" max="52" width="13.28515625" style="11" customWidth="1"/>
    <col min="53" max="53" width="12.28515625" style="11" customWidth="1"/>
    <col min="54" max="54" width="14.5703125" style="11" bestFit="1" customWidth="1"/>
    <col min="55" max="55" width="18.28515625" style="11" bestFit="1" customWidth="1"/>
    <col min="56" max="60" width="14.140625" style="11" bestFit="1" customWidth="1"/>
    <col min="61" max="61" width="14.5703125" style="11" customWidth="1"/>
    <col min="62" max="62" width="17.28515625" style="11" customWidth="1"/>
    <col min="63" max="65" width="14.140625" style="11" bestFit="1" customWidth="1"/>
    <col min="66" max="16384" width="9.140625" style="11"/>
  </cols>
  <sheetData>
    <row r="1" spans="1:65" x14ac:dyDescent="0.25">
      <c r="AP1" s="10"/>
      <c r="AQ1" s="10"/>
      <c r="AR1" s="10"/>
      <c r="AS1" s="10"/>
      <c r="AU1" s="10"/>
      <c r="AV1" s="10"/>
      <c r="AW1" s="10"/>
      <c r="AX1" s="10"/>
      <c r="AY1" s="10"/>
      <c r="AZ1" s="10"/>
      <c r="BA1" s="10"/>
    </row>
    <row r="2" spans="1:65" x14ac:dyDescent="0.25">
      <c r="AP2" s="10"/>
      <c r="AQ2" s="10"/>
      <c r="AR2" s="10"/>
      <c r="AS2" s="10"/>
      <c r="AU2" s="10"/>
      <c r="AV2" s="10"/>
      <c r="AW2" s="10"/>
      <c r="AX2" s="10"/>
      <c r="AY2" s="10"/>
      <c r="AZ2" s="10"/>
      <c r="BA2" s="10"/>
    </row>
    <row r="3" spans="1:65" x14ac:dyDescent="0.25">
      <c r="AP3" s="10"/>
      <c r="AQ3" s="10"/>
      <c r="AR3" s="10"/>
      <c r="AS3" s="10"/>
      <c r="AU3" s="10"/>
      <c r="AV3" s="10"/>
      <c r="AW3" s="10"/>
      <c r="AX3" s="10"/>
      <c r="AY3" s="10"/>
      <c r="AZ3" s="10"/>
      <c r="BA3" s="10"/>
    </row>
    <row r="4" spans="1:65" s="43" customFormat="1" x14ac:dyDescent="0.25">
      <c r="A4" s="43" t="s">
        <v>51</v>
      </c>
      <c r="D4" s="70"/>
      <c r="O4" s="77"/>
      <c r="AB4" s="22"/>
      <c r="AG4" s="77"/>
      <c r="AH4" s="77"/>
      <c r="AM4" s="77"/>
      <c r="AN4" s="77"/>
      <c r="AO4" s="77"/>
      <c r="AT4" s="22"/>
    </row>
    <row r="5" spans="1:65" x14ac:dyDescent="0.25">
      <c r="B5" s="12"/>
      <c r="C5" s="12"/>
      <c r="D5" s="71"/>
      <c r="E5" s="12"/>
      <c r="F5" s="12"/>
      <c r="G5" s="12"/>
      <c r="H5" s="12"/>
      <c r="I5" s="12"/>
      <c r="J5" s="12"/>
      <c r="K5" s="21"/>
      <c r="M5" s="12"/>
      <c r="N5" s="12"/>
      <c r="O5" s="7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C5" s="12"/>
      <c r="AD5" s="12"/>
      <c r="AE5" s="12"/>
      <c r="AF5" s="12"/>
      <c r="AG5" s="78"/>
      <c r="AH5" s="78"/>
      <c r="AI5" s="12"/>
      <c r="AJ5" s="12"/>
      <c r="AK5" s="12"/>
      <c r="AL5" s="12"/>
      <c r="AM5" s="78"/>
      <c r="AN5" s="78"/>
      <c r="AO5" s="78"/>
      <c r="AP5" s="12"/>
      <c r="AQ5" s="12"/>
      <c r="AR5" s="12"/>
      <c r="AU5" s="12"/>
      <c r="AV5" s="12"/>
      <c r="AW5" s="12"/>
      <c r="AX5" s="12"/>
      <c r="AY5" s="12"/>
      <c r="AZ5" s="12"/>
      <c r="BA5" s="12"/>
    </row>
    <row r="6" spans="1:65" s="43" customFormat="1" x14ac:dyDescent="0.25">
      <c r="A6" s="43" t="s">
        <v>247</v>
      </c>
      <c r="D6" s="70"/>
      <c r="O6" s="77"/>
      <c r="AB6" s="22"/>
      <c r="AG6" s="77"/>
      <c r="AH6" s="77"/>
      <c r="AM6" s="77"/>
      <c r="AN6" s="77"/>
      <c r="AO6" s="77"/>
      <c r="AT6" s="22"/>
    </row>
    <row r="7" spans="1:65" x14ac:dyDescent="0.25">
      <c r="A7" s="11" t="s">
        <v>104</v>
      </c>
      <c r="K7" s="22"/>
      <c r="M7" s="10"/>
      <c r="N7" s="10"/>
      <c r="O7" s="79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C7" s="10"/>
      <c r="AD7" s="10"/>
      <c r="AE7" s="10"/>
      <c r="AF7" s="10"/>
      <c r="AG7" s="79"/>
      <c r="AH7" s="79"/>
      <c r="AI7" s="10"/>
      <c r="AJ7" s="10"/>
      <c r="AK7" s="10"/>
      <c r="AL7" s="10"/>
      <c r="AM7" s="79"/>
      <c r="AN7" s="79"/>
      <c r="AO7" s="79"/>
      <c r="AP7" s="10"/>
      <c r="AQ7" s="10"/>
      <c r="AR7" s="10"/>
      <c r="AS7" s="10"/>
      <c r="AU7" s="10"/>
      <c r="AV7" s="10"/>
      <c r="AW7" s="10"/>
      <c r="AX7" s="10"/>
      <c r="AY7" s="10"/>
      <c r="AZ7" s="10"/>
      <c r="BA7" s="10"/>
      <c r="BB7" s="10"/>
    </row>
    <row r="8" spans="1:65" x14ac:dyDescent="0.25">
      <c r="A8" s="11" t="s">
        <v>201</v>
      </c>
      <c r="F8" s="10"/>
      <c r="G8" s="10"/>
      <c r="H8" s="10"/>
      <c r="I8" s="10"/>
      <c r="J8" s="10"/>
      <c r="K8" s="22"/>
      <c r="M8" s="10"/>
      <c r="N8" s="10"/>
      <c r="O8" s="79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C8" s="10"/>
      <c r="AD8" s="10"/>
      <c r="AE8" s="10"/>
      <c r="AF8" s="10"/>
      <c r="AG8" s="79"/>
      <c r="AH8" s="79"/>
      <c r="AI8" s="10"/>
      <c r="AJ8" s="10"/>
      <c r="AK8" s="10"/>
      <c r="AL8" s="10"/>
      <c r="AM8" s="79"/>
      <c r="AN8" s="79"/>
      <c r="AO8" s="79"/>
      <c r="AP8" s="10"/>
      <c r="AQ8" s="10"/>
      <c r="AR8" s="10"/>
      <c r="AS8" s="10"/>
      <c r="AU8" s="12"/>
      <c r="AV8" s="12"/>
      <c r="AW8" s="12"/>
      <c r="AX8" s="12"/>
      <c r="AY8" s="12"/>
      <c r="AZ8" s="12"/>
      <c r="BA8" s="12"/>
      <c r="BB8" s="12"/>
    </row>
    <row r="9" spans="1:65" x14ac:dyDescent="0.25">
      <c r="B9" s="12"/>
      <c r="C9" s="12"/>
      <c r="D9" s="71"/>
      <c r="E9" s="12"/>
      <c r="F9" s="12"/>
      <c r="G9" s="12"/>
      <c r="H9" s="12"/>
      <c r="I9" s="12"/>
      <c r="J9" s="12"/>
      <c r="K9" s="21"/>
      <c r="M9" s="12"/>
      <c r="N9" s="12"/>
      <c r="O9" s="7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C9" s="12"/>
      <c r="AD9" s="12"/>
      <c r="AE9" s="12"/>
      <c r="AF9" s="12"/>
      <c r="AG9" s="78"/>
      <c r="AH9" s="78"/>
      <c r="AI9" s="12"/>
      <c r="AJ9" s="12"/>
      <c r="AK9" s="12"/>
      <c r="AL9" s="12"/>
      <c r="AM9" s="78"/>
      <c r="AN9" s="78"/>
      <c r="AO9" s="78"/>
      <c r="AP9" s="12"/>
      <c r="AQ9" s="12"/>
      <c r="AR9" s="12"/>
      <c r="AS9" s="12"/>
    </row>
    <row r="10" spans="1:65" x14ac:dyDescent="0.25">
      <c r="A10" s="11" t="s">
        <v>258</v>
      </c>
    </row>
    <row r="11" spans="1:65" x14ac:dyDescent="0.25">
      <c r="A11" s="10" t="s">
        <v>259</v>
      </c>
      <c r="B11" s="10"/>
      <c r="C11" s="10"/>
      <c r="D11" s="20"/>
      <c r="E11" s="10"/>
      <c r="F11" s="10"/>
      <c r="G11" s="10"/>
      <c r="H11" s="10"/>
      <c r="I11" s="10"/>
      <c r="J11" s="10"/>
      <c r="K11" s="22"/>
      <c r="M11" s="10"/>
      <c r="N11" s="10"/>
      <c r="O11" s="79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C11" s="10"/>
      <c r="AD11" s="10"/>
      <c r="AE11" s="10"/>
    </row>
    <row r="12" spans="1:65" x14ac:dyDescent="0.25">
      <c r="A12" s="10" t="s">
        <v>260</v>
      </c>
      <c r="B12" s="10"/>
      <c r="C12" s="10"/>
      <c r="D12" s="20"/>
      <c r="E12" s="10"/>
      <c r="F12" s="10"/>
      <c r="G12" s="10"/>
      <c r="H12" s="10"/>
      <c r="I12" s="10"/>
      <c r="J12" s="10"/>
      <c r="K12" s="22"/>
      <c r="M12" s="10"/>
      <c r="N12" s="10"/>
      <c r="O12" s="79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C12" s="10"/>
      <c r="AD12" s="10"/>
      <c r="AE12" s="10"/>
    </row>
    <row r="13" spans="1:65" x14ac:dyDescent="0.25">
      <c r="A13" s="11" t="s">
        <v>169</v>
      </c>
      <c r="B13" s="12"/>
      <c r="C13" s="12"/>
      <c r="D13" s="71"/>
      <c r="E13" s="12"/>
      <c r="F13" s="12"/>
      <c r="G13" s="12"/>
      <c r="H13" s="12"/>
      <c r="I13" s="12"/>
      <c r="J13" s="12"/>
      <c r="K13" s="21"/>
      <c r="M13" s="12"/>
      <c r="N13" s="12"/>
      <c r="O13" s="7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C13" s="12"/>
      <c r="AD13" s="12"/>
      <c r="AE13" s="12"/>
      <c r="AF13" s="12"/>
      <c r="AG13" s="78"/>
      <c r="AH13" s="78"/>
      <c r="AI13" s="12"/>
      <c r="AJ13" s="12"/>
      <c r="AK13" s="12"/>
      <c r="AL13" s="12"/>
      <c r="AM13" s="78"/>
      <c r="AN13" s="78"/>
      <c r="AO13" s="78"/>
      <c r="AP13" s="12"/>
      <c r="AQ13" s="12"/>
      <c r="AR13" s="12"/>
      <c r="AS13" s="12"/>
      <c r="AU13" s="12"/>
      <c r="AV13" s="12"/>
      <c r="AW13" s="12"/>
      <c r="AX13" s="12"/>
      <c r="AY13" s="12"/>
      <c r="AZ13" s="12"/>
      <c r="BA13" s="12"/>
    </row>
    <row r="14" spans="1:65" ht="15.75" thickBot="1" x14ac:dyDescent="0.3">
      <c r="A14" s="23" t="s">
        <v>257</v>
      </c>
      <c r="B14" s="23"/>
      <c r="C14" s="23"/>
      <c r="D14" s="9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80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90"/>
      <c r="AC14" s="23"/>
      <c r="AD14" s="23"/>
      <c r="AE14" s="23"/>
      <c r="AF14" s="23"/>
      <c r="AG14" s="80"/>
      <c r="AH14" s="80"/>
      <c r="AI14" s="23"/>
      <c r="AJ14" s="23"/>
      <c r="AK14" s="23"/>
      <c r="AL14" s="23"/>
      <c r="AM14" s="80"/>
      <c r="AN14" s="80"/>
      <c r="AO14" s="80"/>
      <c r="AP14" s="23"/>
      <c r="AQ14" s="23"/>
      <c r="AR14" s="23"/>
      <c r="AS14" s="23"/>
      <c r="AT14" s="90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</row>
    <row r="15" spans="1:65" x14ac:dyDescent="0.25">
      <c r="A15" s="56" t="s">
        <v>54</v>
      </c>
      <c r="B15" s="5" t="s">
        <v>22</v>
      </c>
      <c r="C15" s="5"/>
      <c r="D15" s="5"/>
      <c r="E15" s="5"/>
      <c r="F15" s="5"/>
      <c r="G15" s="5"/>
      <c r="H15" s="57"/>
      <c r="I15" s="57"/>
      <c r="J15" s="57"/>
      <c r="K15" s="5" t="s">
        <v>79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 t="s">
        <v>83</v>
      </c>
      <c r="AQ15" s="5"/>
      <c r="AR15" s="5"/>
      <c r="AS15" s="5"/>
      <c r="AT15" s="5"/>
      <c r="AU15" s="5"/>
      <c r="AV15" s="5" t="s">
        <v>103</v>
      </c>
      <c r="AW15" s="5"/>
      <c r="AX15" s="5"/>
      <c r="AY15" s="5"/>
      <c r="AZ15" s="5"/>
      <c r="BA15" s="5"/>
      <c r="BB15" s="5" t="s">
        <v>80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13"/>
    </row>
    <row r="16" spans="1:65" x14ac:dyDescent="0.25">
      <c r="A16" s="58"/>
      <c r="B16" s="6"/>
      <c r="C16" s="6"/>
      <c r="D16" s="6"/>
      <c r="E16" s="6"/>
      <c r="F16" s="6"/>
      <c r="G16" s="6"/>
      <c r="H16" s="6" t="s">
        <v>123</v>
      </c>
      <c r="I16" s="6"/>
      <c r="J16" s="6"/>
      <c r="K16" s="6" t="s">
        <v>52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 t="s">
        <v>114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106</v>
      </c>
      <c r="AJ16" s="6"/>
      <c r="AK16" s="6"/>
      <c r="AL16" s="6" t="s">
        <v>53</v>
      </c>
      <c r="AM16" s="6"/>
      <c r="AN16" s="6"/>
      <c r="AO16" s="6"/>
      <c r="AP16" s="6" t="s">
        <v>85</v>
      </c>
      <c r="AQ16" s="6" t="s">
        <v>122</v>
      </c>
      <c r="AR16" s="6"/>
      <c r="AS16" s="6" t="s">
        <v>86</v>
      </c>
      <c r="AT16" s="6" t="s">
        <v>84</v>
      </c>
      <c r="AU16" s="6" t="s">
        <v>87</v>
      </c>
      <c r="AV16" s="6" t="s">
        <v>92</v>
      </c>
      <c r="AW16" s="6" t="s">
        <v>93</v>
      </c>
      <c r="AX16" s="6" t="s">
        <v>94</v>
      </c>
      <c r="AY16" s="6" t="s">
        <v>96</v>
      </c>
      <c r="AZ16" s="6" t="s">
        <v>95</v>
      </c>
      <c r="BA16" s="6" t="s">
        <v>96</v>
      </c>
      <c r="BB16" s="6" t="s">
        <v>1</v>
      </c>
      <c r="BC16" s="6" t="s">
        <v>59</v>
      </c>
      <c r="BD16" s="44" t="s">
        <v>63</v>
      </c>
      <c r="BE16" s="44"/>
      <c r="BF16" s="44"/>
      <c r="BG16" s="44" t="s">
        <v>66</v>
      </c>
      <c r="BH16" s="44"/>
      <c r="BI16" s="6" t="s">
        <v>135</v>
      </c>
      <c r="BJ16" s="6" t="s">
        <v>136</v>
      </c>
      <c r="BK16" s="44" t="s">
        <v>69</v>
      </c>
      <c r="BL16" s="44"/>
      <c r="BM16" s="59"/>
    </row>
    <row r="17" spans="1:65" x14ac:dyDescent="0.25">
      <c r="A17" s="58"/>
      <c r="B17" s="6"/>
      <c r="C17" s="6"/>
      <c r="D17" s="6"/>
      <c r="E17" s="6"/>
      <c r="F17" s="6"/>
      <c r="G17" s="6"/>
      <c r="H17" s="6" t="s">
        <v>121</v>
      </c>
      <c r="I17" s="6" t="s">
        <v>122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 t="s">
        <v>105</v>
      </c>
      <c r="AD17" s="6"/>
      <c r="AE17" s="6" t="s">
        <v>108</v>
      </c>
      <c r="AF17" s="6"/>
      <c r="AG17" s="6"/>
      <c r="AH17" s="6"/>
      <c r="AI17" s="6" t="s">
        <v>107</v>
      </c>
      <c r="AJ17" s="6"/>
      <c r="AK17" s="6"/>
      <c r="AL17" s="25"/>
      <c r="AM17" s="94" t="s">
        <v>115</v>
      </c>
      <c r="AN17" s="94"/>
      <c r="AO17" s="94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44"/>
      <c r="BE17" s="44"/>
      <c r="BF17" s="44"/>
      <c r="BG17" s="44"/>
      <c r="BH17" s="44"/>
      <c r="BI17" s="6"/>
      <c r="BJ17" s="6"/>
      <c r="BK17" s="44"/>
      <c r="BL17" s="44"/>
      <c r="BM17" s="59"/>
    </row>
    <row r="18" spans="1:65" ht="45" x14ac:dyDescent="0.25">
      <c r="A18" s="58"/>
      <c r="B18" s="25" t="s">
        <v>7</v>
      </c>
      <c r="C18" s="25" t="s">
        <v>8</v>
      </c>
      <c r="D18" s="25" t="s">
        <v>0</v>
      </c>
      <c r="E18" s="25" t="s">
        <v>1</v>
      </c>
      <c r="F18" s="25" t="s">
        <v>2</v>
      </c>
      <c r="G18" s="25" t="s">
        <v>9</v>
      </c>
      <c r="H18" s="6"/>
      <c r="I18" s="25" t="s">
        <v>60</v>
      </c>
      <c r="J18" s="25" t="s">
        <v>61</v>
      </c>
      <c r="K18" s="45" t="s">
        <v>10</v>
      </c>
      <c r="L18" s="25" t="s">
        <v>3</v>
      </c>
      <c r="M18" s="25" t="s">
        <v>20</v>
      </c>
      <c r="N18" s="25" t="s">
        <v>11</v>
      </c>
      <c r="O18" s="81" t="s">
        <v>49</v>
      </c>
      <c r="P18" s="25" t="s">
        <v>15</v>
      </c>
      <c r="Q18" s="25" t="s">
        <v>14</v>
      </c>
      <c r="R18" s="25" t="s">
        <v>13</v>
      </c>
      <c r="S18" s="25" t="s">
        <v>4</v>
      </c>
      <c r="T18" s="25" t="s">
        <v>82</v>
      </c>
      <c r="U18" s="25" t="s">
        <v>55</v>
      </c>
      <c r="V18" s="25" t="s">
        <v>56</v>
      </c>
      <c r="W18" s="25" t="s">
        <v>5</v>
      </c>
      <c r="X18" s="25" t="s">
        <v>1</v>
      </c>
      <c r="Y18" s="25" t="s">
        <v>118</v>
      </c>
      <c r="Z18" s="25" t="s">
        <v>11</v>
      </c>
      <c r="AA18" s="25" t="s">
        <v>15</v>
      </c>
      <c r="AB18" s="25" t="s">
        <v>12</v>
      </c>
      <c r="AC18" s="25" t="s">
        <v>14</v>
      </c>
      <c r="AD18" s="25" t="s">
        <v>13</v>
      </c>
      <c r="AE18" s="25" t="s">
        <v>16</v>
      </c>
      <c r="AF18" s="25" t="s">
        <v>17</v>
      </c>
      <c r="AG18" s="81" t="s">
        <v>18</v>
      </c>
      <c r="AH18" s="81" t="s">
        <v>19</v>
      </c>
      <c r="AI18" s="25" t="s">
        <v>113</v>
      </c>
      <c r="AJ18" s="25" t="s">
        <v>112</v>
      </c>
      <c r="AK18" s="25" t="s">
        <v>111</v>
      </c>
      <c r="AL18" s="25" t="s">
        <v>23</v>
      </c>
      <c r="AM18" s="81" t="s">
        <v>133</v>
      </c>
      <c r="AN18" s="81" t="s">
        <v>134</v>
      </c>
      <c r="AO18" s="81" t="s">
        <v>21</v>
      </c>
      <c r="AP18" s="6"/>
      <c r="AQ18" s="25" t="s">
        <v>60</v>
      </c>
      <c r="AR18" s="25" t="s">
        <v>61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46" t="s">
        <v>60</v>
      </c>
      <c r="BE18" s="46" t="s">
        <v>61</v>
      </c>
      <c r="BF18" s="46" t="s">
        <v>62</v>
      </c>
      <c r="BG18" s="46" t="s">
        <v>64</v>
      </c>
      <c r="BH18" s="25" t="s">
        <v>65</v>
      </c>
      <c r="BI18" s="6"/>
      <c r="BJ18" s="6"/>
      <c r="BK18" s="46" t="s">
        <v>60</v>
      </c>
      <c r="BL18" s="46" t="s">
        <v>68</v>
      </c>
      <c r="BM18" s="60" t="s">
        <v>67</v>
      </c>
    </row>
    <row r="19" spans="1:65" ht="15.75" thickBot="1" x14ac:dyDescent="0.3">
      <c r="A19" s="61"/>
      <c r="B19" s="62" t="s">
        <v>24</v>
      </c>
      <c r="C19" s="62" t="s">
        <v>25</v>
      </c>
      <c r="D19" s="63" t="s">
        <v>48</v>
      </c>
      <c r="E19" s="62" t="s">
        <v>26</v>
      </c>
      <c r="F19" s="62" t="s">
        <v>27</v>
      </c>
      <c r="G19" s="62" t="s">
        <v>28</v>
      </c>
      <c r="H19" s="62" t="s">
        <v>29</v>
      </c>
      <c r="I19" s="62" t="s">
        <v>30</v>
      </c>
      <c r="J19" s="62" t="s">
        <v>31</v>
      </c>
      <c r="K19" s="63" t="s">
        <v>32</v>
      </c>
      <c r="L19" s="62" t="s">
        <v>33</v>
      </c>
      <c r="M19" s="62" t="s">
        <v>34</v>
      </c>
      <c r="N19" s="62" t="s">
        <v>35</v>
      </c>
      <c r="O19" s="82" t="s">
        <v>36</v>
      </c>
      <c r="P19" s="62" t="s">
        <v>37</v>
      </c>
      <c r="Q19" s="62" t="s">
        <v>38</v>
      </c>
      <c r="R19" s="62" t="s">
        <v>39</v>
      </c>
      <c r="S19" s="62" t="s">
        <v>50</v>
      </c>
      <c r="T19" s="62" t="s">
        <v>40</v>
      </c>
      <c r="U19" s="62" t="s">
        <v>117</v>
      </c>
      <c r="V19" s="62" t="s">
        <v>41</v>
      </c>
      <c r="W19" s="62" t="s">
        <v>42</v>
      </c>
      <c r="X19" s="62" t="s">
        <v>43</v>
      </c>
      <c r="Y19" s="62" t="s">
        <v>44</v>
      </c>
      <c r="Z19" s="62" t="s">
        <v>45</v>
      </c>
      <c r="AA19" s="62" t="s">
        <v>46</v>
      </c>
      <c r="AB19" s="62" t="s">
        <v>57</v>
      </c>
      <c r="AC19" s="62" t="s">
        <v>47</v>
      </c>
      <c r="AD19" s="62" t="s">
        <v>119</v>
      </c>
      <c r="AE19" s="62" t="s">
        <v>109</v>
      </c>
      <c r="AF19" s="62" t="s">
        <v>58</v>
      </c>
      <c r="AG19" s="82" t="s">
        <v>110</v>
      </c>
      <c r="AH19" s="82" t="s">
        <v>120</v>
      </c>
      <c r="AI19" s="62" t="s">
        <v>70</v>
      </c>
      <c r="AJ19" s="62" t="s">
        <v>71</v>
      </c>
      <c r="AK19" s="62" t="s">
        <v>72</v>
      </c>
      <c r="AL19" s="62" t="s">
        <v>137</v>
      </c>
      <c r="AM19" s="82" t="s">
        <v>73</v>
      </c>
      <c r="AN19" s="82" t="s">
        <v>74</v>
      </c>
      <c r="AO19" s="82" t="s">
        <v>124</v>
      </c>
      <c r="AP19" s="62" t="s">
        <v>75</v>
      </c>
      <c r="AQ19" s="62" t="s">
        <v>76</v>
      </c>
      <c r="AR19" s="62" t="s">
        <v>77</v>
      </c>
      <c r="AS19" s="62" t="s">
        <v>78</v>
      </c>
      <c r="AT19" s="62" t="s">
        <v>81</v>
      </c>
      <c r="AU19" s="64" t="s">
        <v>88</v>
      </c>
      <c r="AV19" s="64" t="s">
        <v>89</v>
      </c>
      <c r="AW19" s="64" t="s">
        <v>90</v>
      </c>
      <c r="AX19" s="64" t="s">
        <v>97</v>
      </c>
      <c r="AY19" s="64" t="s">
        <v>91</v>
      </c>
      <c r="AZ19" s="64" t="s">
        <v>98</v>
      </c>
      <c r="BA19" s="64" t="s">
        <v>99</v>
      </c>
      <c r="BB19" s="64" t="s">
        <v>100</v>
      </c>
      <c r="BC19" s="64" t="s">
        <v>101</v>
      </c>
      <c r="BD19" s="64" t="s">
        <v>102</v>
      </c>
      <c r="BE19" s="64" t="s">
        <v>116</v>
      </c>
      <c r="BF19" s="64" t="s">
        <v>125</v>
      </c>
      <c r="BG19" s="64" t="s">
        <v>126</v>
      </c>
      <c r="BH19" s="64" t="s">
        <v>127</v>
      </c>
      <c r="BI19" s="64" t="s">
        <v>128</v>
      </c>
      <c r="BJ19" s="64" t="s">
        <v>129</v>
      </c>
      <c r="BK19" s="64" t="s">
        <v>130</v>
      </c>
      <c r="BL19" s="64" t="s">
        <v>131</v>
      </c>
      <c r="BM19" s="65" t="s">
        <v>132</v>
      </c>
    </row>
    <row r="20" spans="1:65" x14ac:dyDescent="0.25">
      <c r="A20" s="66" t="s">
        <v>138</v>
      </c>
      <c r="B20" s="47" t="s">
        <v>145</v>
      </c>
      <c r="C20" s="47" t="s">
        <v>146</v>
      </c>
      <c r="D20" s="1" t="s">
        <v>147</v>
      </c>
      <c r="E20" s="47" t="s">
        <v>143</v>
      </c>
      <c r="F20" s="48" t="s">
        <v>148</v>
      </c>
      <c r="G20" s="47" t="s">
        <v>151</v>
      </c>
      <c r="H20" s="1" t="s">
        <v>163</v>
      </c>
      <c r="I20" s="49">
        <v>42349</v>
      </c>
      <c r="J20" s="49">
        <v>42714</v>
      </c>
      <c r="K20" s="72" t="s">
        <v>149</v>
      </c>
      <c r="L20" s="73" t="s">
        <v>152</v>
      </c>
      <c r="M20" s="47" t="s">
        <v>158</v>
      </c>
      <c r="N20" s="47" t="s">
        <v>159</v>
      </c>
      <c r="O20" s="83">
        <v>25935.360000000001</v>
      </c>
      <c r="P20" s="50">
        <v>11903</v>
      </c>
      <c r="Q20" s="47" t="s">
        <v>159</v>
      </c>
      <c r="R20" s="47" t="s">
        <v>157</v>
      </c>
      <c r="S20" s="1" t="s">
        <v>226</v>
      </c>
      <c r="T20" s="1" t="s">
        <v>154</v>
      </c>
      <c r="U20" s="1" t="s">
        <v>154</v>
      </c>
      <c r="V20" s="1" t="s">
        <v>154</v>
      </c>
      <c r="W20" s="51" t="s">
        <v>155</v>
      </c>
      <c r="X20" s="1" t="s">
        <v>167</v>
      </c>
      <c r="Y20" s="52" t="s">
        <v>161</v>
      </c>
      <c r="Z20" s="52" t="s">
        <v>170</v>
      </c>
      <c r="AA20" s="53">
        <v>12142</v>
      </c>
      <c r="AB20" s="54" t="s">
        <v>162</v>
      </c>
      <c r="AC20" s="52" t="s">
        <v>189</v>
      </c>
      <c r="AD20" s="52" t="s">
        <v>190</v>
      </c>
      <c r="AE20" s="52">
        <v>0</v>
      </c>
      <c r="AF20" s="52">
        <v>0</v>
      </c>
      <c r="AG20" s="93">
        <v>0</v>
      </c>
      <c r="AH20" s="93">
        <v>0</v>
      </c>
      <c r="AI20" s="1" t="s">
        <v>154</v>
      </c>
      <c r="AJ20" s="1" t="s">
        <v>154</v>
      </c>
      <c r="AK20" s="1" t="s">
        <v>154</v>
      </c>
      <c r="AL20" s="1" t="s">
        <v>154</v>
      </c>
      <c r="AM20" s="83">
        <v>59074.99</v>
      </c>
      <c r="AN20" s="83">
        <f>(0+4322.56)</f>
        <v>4322.5600000000004</v>
      </c>
      <c r="AO20" s="95">
        <f>AM20+AN20</f>
        <v>63397.549999999996</v>
      </c>
      <c r="AP20" s="1" t="s">
        <v>163</v>
      </c>
      <c r="AQ20" s="49">
        <v>42349</v>
      </c>
      <c r="AR20" s="49">
        <v>42714</v>
      </c>
      <c r="AS20" s="55">
        <v>11704</v>
      </c>
      <c r="AT20" s="100" t="s">
        <v>164</v>
      </c>
      <c r="AU20" s="55">
        <v>11900</v>
      </c>
      <c r="AV20" s="1" t="s">
        <v>154</v>
      </c>
      <c r="AW20" s="1" t="s">
        <v>154</v>
      </c>
      <c r="AX20" s="1" t="s">
        <v>154</v>
      </c>
      <c r="AY20" s="1" t="s">
        <v>154</v>
      </c>
      <c r="AZ20" s="1" t="s">
        <v>154</v>
      </c>
      <c r="BA20" s="1" t="s">
        <v>154</v>
      </c>
      <c r="BB20" s="1" t="s">
        <v>154</v>
      </c>
      <c r="BC20" s="47" t="s">
        <v>154</v>
      </c>
      <c r="BD20" s="47" t="s">
        <v>154</v>
      </c>
      <c r="BE20" s="47" t="s">
        <v>154</v>
      </c>
      <c r="BF20" s="47" t="s">
        <v>154</v>
      </c>
      <c r="BG20" s="47" t="s">
        <v>154</v>
      </c>
      <c r="BH20" s="47" t="s">
        <v>154</v>
      </c>
      <c r="BI20" s="47" t="s">
        <v>154</v>
      </c>
      <c r="BJ20" s="47" t="s">
        <v>154</v>
      </c>
      <c r="BK20" s="47" t="s">
        <v>154</v>
      </c>
      <c r="BL20" s="47" t="s">
        <v>154</v>
      </c>
      <c r="BM20" s="47" t="s">
        <v>154</v>
      </c>
    </row>
    <row r="21" spans="1:65" x14ac:dyDescent="0.25">
      <c r="A21" s="67"/>
      <c r="B21" s="24"/>
      <c r="C21" s="24"/>
      <c r="D21" s="2"/>
      <c r="E21" s="24"/>
      <c r="F21" s="26"/>
      <c r="G21" s="24"/>
      <c r="H21" s="2"/>
      <c r="I21" s="27"/>
      <c r="J21" s="27"/>
      <c r="K21" s="44"/>
      <c r="L21" s="74"/>
      <c r="M21" s="24"/>
      <c r="N21" s="24"/>
      <c r="O21" s="84"/>
      <c r="P21" s="28"/>
      <c r="Q21" s="24"/>
      <c r="R21" s="24"/>
      <c r="S21" s="2"/>
      <c r="T21" s="2"/>
      <c r="U21" s="2"/>
      <c r="V21" s="2"/>
      <c r="W21" s="29"/>
      <c r="X21" s="2"/>
      <c r="Y21" s="3" t="s">
        <v>248</v>
      </c>
      <c r="Z21" s="3" t="s">
        <v>190</v>
      </c>
      <c r="AA21" s="7">
        <v>12410</v>
      </c>
      <c r="AB21" s="8" t="s">
        <v>162</v>
      </c>
      <c r="AC21" s="3" t="s">
        <v>249</v>
      </c>
      <c r="AD21" s="3" t="s">
        <v>250</v>
      </c>
      <c r="AE21" s="3">
        <v>0</v>
      </c>
      <c r="AF21" s="3">
        <v>0</v>
      </c>
      <c r="AG21" s="85">
        <v>0</v>
      </c>
      <c r="AH21" s="85">
        <v>0</v>
      </c>
      <c r="AI21" s="2"/>
      <c r="AJ21" s="2"/>
      <c r="AK21" s="2"/>
      <c r="AL21" s="2"/>
      <c r="AM21" s="84"/>
      <c r="AN21" s="84"/>
      <c r="AO21" s="96"/>
      <c r="AP21" s="2"/>
      <c r="AQ21" s="27"/>
      <c r="AR21" s="27"/>
      <c r="AS21" s="30"/>
      <c r="AT21" s="101"/>
      <c r="AU21" s="30"/>
      <c r="AV21" s="2"/>
      <c r="AW21" s="2"/>
      <c r="AX21" s="2"/>
      <c r="AY21" s="2"/>
      <c r="AZ21" s="2"/>
      <c r="BA21" s="2"/>
      <c r="BB21" s="2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</row>
    <row r="22" spans="1:65" ht="165" x14ac:dyDescent="0.25">
      <c r="A22" s="68" t="s">
        <v>251</v>
      </c>
      <c r="B22" s="14" t="s">
        <v>171</v>
      </c>
      <c r="C22" s="14" t="s">
        <v>172</v>
      </c>
      <c r="D22" s="3" t="s">
        <v>144</v>
      </c>
      <c r="E22" s="14" t="s">
        <v>143</v>
      </c>
      <c r="F22" s="31" t="s">
        <v>150</v>
      </c>
      <c r="G22" s="32">
        <v>12108</v>
      </c>
      <c r="H22" s="3" t="s">
        <v>154</v>
      </c>
      <c r="I22" s="33" t="s">
        <v>154</v>
      </c>
      <c r="J22" s="33" t="s">
        <v>154</v>
      </c>
      <c r="K22" s="46" t="s">
        <v>172</v>
      </c>
      <c r="L22" s="75" t="s">
        <v>173</v>
      </c>
      <c r="M22" s="14" t="s">
        <v>174</v>
      </c>
      <c r="N22" s="34">
        <v>42949</v>
      </c>
      <c r="O22" s="88" t="s">
        <v>176</v>
      </c>
      <c r="P22" s="32">
        <v>12135</v>
      </c>
      <c r="Q22" s="34">
        <v>42949</v>
      </c>
      <c r="R22" s="34">
        <v>43313</v>
      </c>
      <c r="S22" s="3" t="s">
        <v>228</v>
      </c>
      <c r="T22" s="3" t="s">
        <v>154</v>
      </c>
      <c r="U22" s="3" t="s">
        <v>154</v>
      </c>
      <c r="V22" s="3" t="s">
        <v>154</v>
      </c>
      <c r="W22" s="35" t="s">
        <v>155</v>
      </c>
      <c r="X22" s="3" t="s">
        <v>154</v>
      </c>
      <c r="Y22" s="3" t="s">
        <v>161</v>
      </c>
      <c r="Z22" s="3" t="s">
        <v>231</v>
      </c>
      <c r="AA22" s="7">
        <v>12371</v>
      </c>
      <c r="AB22" s="8" t="s">
        <v>232</v>
      </c>
      <c r="AC22" s="33">
        <v>43314</v>
      </c>
      <c r="AD22" s="33">
        <v>43678</v>
      </c>
      <c r="AE22" s="3">
        <v>0</v>
      </c>
      <c r="AF22" s="3">
        <v>0</v>
      </c>
      <c r="AG22" s="85">
        <v>0</v>
      </c>
      <c r="AH22" s="85">
        <v>0</v>
      </c>
      <c r="AI22" s="3" t="s">
        <v>234</v>
      </c>
      <c r="AJ22" s="36" t="s">
        <v>235</v>
      </c>
      <c r="AK22" s="36" t="s">
        <v>236</v>
      </c>
      <c r="AL22" s="36" t="s">
        <v>233</v>
      </c>
      <c r="AM22" s="97">
        <v>2034.44</v>
      </c>
      <c r="AN22" s="97">
        <f>(42+143.21)</f>
        <v>185.21</v>
      </c>
      <c r="AO22" s="98">
        <f t="shared" ref="AO22:AO27" si="0">(AM22+AN22)</f>
        <v>2219.65</v>
      </c>
      <c r="AP22" s="3" t="s">
        <v>154</v>
      </c>
      <c r="AQ22" s="3" t="s">
        <v>154</v>
      </c>
      <c r="AR22" s="3" t="s">
        <v>154</v>
      </c>
      <c r="AS22" s="3" t="s">
        <v>154</v>
      </c>
      <c r="AT22" s="8" t="s">
        <v>154</v>
      </c>
      <c r="AU22" s="3" t="s">
        <v>154</v>
      </c>
      <c r="AV22" s="14" t="s">
        <v>165</v>
      </c>
      <c r="AW22" s="14" t="s">
        <v>175</v>
      </c>
      <c r="AX22" s="32">
        <v>12108</v>
      </c>
      <c r="AY22" s="34">
        <v>42949</v>
      </c>
      <c r="AZ22" s="32">
        <v>12108</v>
      </c>
      <c r="BA22" s="34">
        <v>42949</v>
      </c>
      <c r="BB22" s="3" t="s">
        <v>154</v>
      </c>
      <c r="BC22" s="14" t="s">
        <v>154</v>
      </c>
      <c r="BD22" s="14" t="s">
        <v>154</v>
      </c>
      <c r="BE22" s="14" t="s">
        <v>154</v>
      </c>
      <c r="BF22" s="14" t="s">
        <v>154</v>
      </c>
      <c r="BG22" s="14" t="s">
        <v>154</v>
      </c>
      <c r="BH22" s="14" t="s">
        <v>154</v>
      </c>
      <c r="BI22" s="14" t="s">
        <v>154</v>
      </c>
      <c r="BJ22" s="14" t="s">
        <v>154</v>
      </c>
      <c r="BK22" s="14" t="s">
        <v>154</v>
      </c>
      <c r="BL22" s="14" t="s">
        <v>154</v>
      </c>
      <c r="BM22" s="14" t="s">
        <v>154</v>
      </c>
    </row>
    <row r="23" spans="1:65" ht="75" x14ac:dyDescent="0.25">
      <c r="A23" s="68" t="s">
        <v>139</v>
      </c>
      <c r="B23" s="14" t="s">
        <v>177</v>
      </c>
      <c r="C23" s="14" t="s">
        <v>178</v>
      </c>
      <c r="D23" s="3" t="s">
        <v>179</v>
      </c>
      <c r="E23" s="14" t="s">
        <v>143</v>
      </c>
      <c r="F23" s="36" t="s">
        <v>180</v>
      </c>
      <c r="G23" s="32" t="s">
        <v>151</v>
      </c>
      <c r="H23" s="3" t="s">
        <v>181</v>
      </c>
      <c r="I23" s="33">
        <v>42769</v>
      </c>
      <c r="J23" s="33">
        <v>43133</v>
      </c>
      <c r="K23" s="46" t="s">
        <v>181</v>
      </c>
      <c r="L23" s="75" t="s">
        <v>182</v>
      </c>
      <c r="M23" s="14" t="s">
        <v>183</v>
      </c>
      <c r="N23" s="34" t="s">
        <v>184</v>
      </c>
      <c r="O23" s="85" t="s">
        <v>185</v>
      </c>
      <c r="P23" s="32">
        <v>12123</v>
      </c>
      <c r="Q23" s="34" t="s">
        <v>184</v>
      </c>
      <c r="R23" s="34" t="s">
        <v>186</v>
      </c>
      <c r="S23" s="3" t="s">
        <v>226</v>
      </c>
      <c r="T23" s="3" t="s">
        <v>154</v>
      </c>
      <c r="U23" s="3" t="s">
        <v>154</v>
      </c>
      <c r="V23" s="3" t="s">
        <v>154</v>
      </c>
      <c r="W23" s="35" t="s">
        <v>155</v>
      </c>
      <c r="X23" s="3" t="s">
        <v>154</v>
      </c>
      <c r="Y23" s="3" t="s">
        <v>161</v>
      </c>
      <c r="Z23" s="3" t="s">
        <v>186</v>
      </c>
      <c r="AA23" s="3" t="s">
        <v>154</v>
      </c>
      <c r="AB23" s="8" t="s">
        <v>230</v>
      </c>
      <c r="AC23" s="33">
        <v>43320</v>
      </c>
      <c r="AD23" s="33">
        <v>43684</v>
      </c>
      <c r="AE23" s="3">
        <v>0</v>
      </c>
      <c r="AF23" s="3">
        <v>0</v>
      </c>
      <c r="AG23" s="85">
        <v>0</v>
      </c>
      <c r="AH23" s="85">
        <v>0</v>
      </c>
      <c r="AI23" s="3" t="s">
        <v>154</v>
      </c>
      <c r="AJ23" s="3" t="s">
        <v>154</v>
      </c>
      <c r="AK23" s="3" t="s">
        <v>154</v>
      </c>
      <c r="AL23" s="38">
        <v>0</v>
      </c>
      <c r="AM23" s="97">
        <v>21000</v>
      </c>
      <c r="AN23" s="97">
        <f>(0+1400)</f>
        <v>1400</v>
      </c>
      <c r="AO23" s="98">
        <f t="shared" si="0"/>
        <v>22400</v>
      </c>
      <c r="AP23" s="3" t="s">
        <v>181</v>
      </c>
      <c r="AQ23" s="33">
        <v>42769</v>
      </c>
      <c r="AR23" s="33">
        <v>43133</v>
      </c>
      <c r="AS23" s="7">
        <v>11992</v>
      </c>
      <c r="AT23" s="8" t="s">
        <v>187</v>
      </c>
      <c r="AU23" s="3" t="s">
        <v>154</v>
      </c>
      <c r="AV23" s="14" t="s">
        <v>154</v>
      </c>
      <c r="AW23" s="14" t="s">
        <v>154</v>
      </c>
      <c r="AX23" s="32" t="s">
        <v>154</v>
      </c>
      <c r="AY23" s="34" t="s">
        <v>154</v>
      </c>
      <c r="AZ23" s="32" t="s">
        <v>154</v>
      </c>
      <c r="BA23" s="34" t="s">
        <v>154</v>
      </c>
      <c r="BB23" s="3" t="s">
        <v>154</v>
      </c>
      <c r="BC23" s="14" t="s">
        <v>154</v>
      </c>
      <c r="BD23" s="14" t="s">
        <v>154</v>
      </c>
      <c r="BE23" s="14" t="s">
        <v>154</v>
      </c>
      <c r="BF23" s="14" t="s">
        <v>154</v>
      </c>
      <c r="BG23" s="14" t="s">
        <v>154</v>
      </c>
      <c r="BH23" s="14" t="s">
        <v>154</v>
      </c>
      <c r="BI23" s="14" t="s">
        <v>154</v>
      </c>
      <c r="BJ23" s="14" t="s">
        <v>154</v>
      </c>
      <c r="BK23" s="14" t="s">
        <v>154</v>
      </c>
      <c r="BL23" s="14" t="s">
        <v>154</v>
      </c>
      <c r="BM23" s="14" t="s">
        <v>154</v>
      </c>
    </row>
    <row r="24" spans="1:65" ht="60" x14ac:dyDescent="0.25">
      <c r="A24" s="68" t="s">
        <v>140</v>
      </c>
      <c r="B24" s="14" t="s">
        <v>191</v>
      </c>
      <c r="C24" s="14" t="s">
        <v>192</v>
      </c>
      <c r="D24" s="3" t="s">
        <v>193</v>
      </c>
      <c r="E24" s="14" t="s">
        <v>143</v>
      </c>
      <c r="F24" s="36" t="s">
        <v>194</v>
      </c>
      <c r="G24" s="32">
        <v>12138</v>
      </c>
      <c r="H24" s="3" t="s">
        <v>168</v>
      </c>
      <c r="I24" s="33">
        <v>43018</v>
      </c>
      <c r="J24" s="33">
        <v>43017</v>
      </c>
      <c r="K24" s="46" t="s">
        <v>195</v>
      </c>
      <c r="L24" s="75" t="s">
        <v>196</v>
      </c>
      <c r="M24" s="14" t="s">
        <v>197</v>
      </c>
      <c r="N24" s="34">
        <v>43025</v>
      </c>
      <c r="O24" s="85" t="s">
        <v>198</v>
      </c>
      <c r="P24" s="32">
        <v>12168</v>
      </c>
      <c r="Q24" s="34" t="s">
        <v>188</v>
      </c>
      <c r="R24" s="34" t="s">
        <v>199</v>
      </c>
      <c r="S24" s="3" t="s">
        <v>229</v>
      </c>
      <c r="T24" s="3" t="s">
        <v>154</v>
      </c>
      <c r="U24" s="3" t="s">
        <v>154</v>
      </c>
      <c r="V24" s="3" t="s">
        <v>154</v>
      </c>
      <c r="W24" s="35" t="s">
        <v>156</v>
      </c>
      <c r="X24" s="3" t="s">
        <v>154</v>
      </c>
      <c r="Y24" s="3" t="s">
        <v>154</v>
      </c>
      <c r="Z24" s="3" t="s">
        <v>154</v>
      </c>
      <c r="AA24" s="3" t="s">
        <v>154</v>
      </c>
      <c r="AB24" s="8" t="s">
        <v>154</v>
      </c>
      <c r="AC24" s="3" t="s">
        <v>154</v>
      </c>
      <c r="AD24" s="3" t="s">
        <v>154</v>
      </c>
      <c r="AE24" s="3">
        <v>0</v>
      </c>
      <c r="AF24" s="3">
        <v>0</v>
      </c>
      <c r="AG24" s="85">
        <v>0</v>
      </c>
      <c r="AH24" s="85">
        <v>0</v>
      </c>
      <c r="AI24" s="3" t="s">
        <v>154</v>
      </c>
      <c r="AJ24" s="3" t="s">
        <v>154</v>
      </c>
      <c r="AK24" s="3" t="s">
        <v>154</v>
      </c>
      <c r="AL24" s="39">
        <v>0</v>
      </c>
      <c r="AM24" s="97">
        <v>1135760</v>
      </c>
      <c r="AN24" s="97">
        <f>(0+148500)</f>
        <v>148500</v>
      </c>
      <c r="AO24" s="98">
        <f t="shared" si="0"/>
        <v>1284260</v>
      </c>
      <c r="AP24" s="3" t="s">
        <v>168</v>
      </c>
      <c r="AQ24" s="33">
        <v>43018</v>
      </c>
      <c r="AR24" s="33">
        <v>43017</v>
      </c>
      <c r="AS24" s="7">
        <v>12161</v>
      </c>
      <c r="AT24" s="8" t="s">
        <v>196</v>
      </c>
      <c r="AU24" s="3" t="s">
        <v>154</v>
      </c>
      <c r="AV24" s="14" t="s">
        <v>154</v>
      </c>
      <c r="AW24" s="14" t="s">
        <v>154</v>
      </c>
      <c r="AX24" s="32" t="s">
        <v>154</v>
      </c>
      <c r="AY24" s="34" t="s">
        <v>154</v>
      </c>
      <c r="AZ24" s="32" t="s">
        <v>154</v>
      </c>
      <c r="BA24" s="34" t="s">
        <v>154</v>
      </c>
      <c r="BB24" s="3" t="s">
        <v>154</v>
      </c>
      <c r="BC24" s="14" t="s">
        <v>154</v>
      </c>
      <c r="BD24" s="14" t="s">
        <v>154</v>
      </c>
      <c r="BE24" s="14" t="s">
        <v>154</v>
      </c>
      <c r="BF24" s="14" t="s">
        <v>154</v>
      </c>
      <c r="BG24" s="14" t="s">
        <v>154</v>
      </c>
      <c r="BH24" s="14" t="s">
        <v>154</v>
      </c>
      <c r="BI24" s="14" t="s">
        <v>154</v>
      </c>
      <c r="BJ24" s="14" t="s">
        <v>154</v>
      </c>
      <c r="BK24" s="14" t="s">
        <v>154</v>
      </c>
      <c r="BL24" s="14" t="s">
        <v>154</v>
      </c>
      <c r="BM24" s="14" t="s">
        <v>154</v>
      </c>
    </row>
    <row r="25" spans="1:65" ht="90" x14ac:dyDescent="0.25">
      <c r="A25" s="68" t="s">
        <v>141</v>
      </c>
      <c r="B25" s="14" t="s">
        <v>204</v>
      </c>
      <c r="C25" s="14" t="s">
        <v>205</v>
      </c>
      <c r="D25" s="3" t="s">
        <v>206</v>
      </c>
      <c r="E25" s="14" t="s">
        <v>207</v>
      </c>
      <c r="F25" s="36" t="s">
        <v>208</v>
      </c>
      <c r="G25" s="32">
        <v>12190</v>
      </c>
      <c r="H25" s="3" t="s">
        <v>154</v>
      </c>
      <c r="I25" s="33" t="s">
        <v>154</v>
      </c>
      <c r="J25" s="33" t="s">
        <v>154</v>
      </c>
      <c r="K25" s="46" t="s">
        <v>209</v>
      </c>
      <c r="L25" s="75" t="s">
        <v>210</v>
      </c>
      <c r="M25" s="14" t="s">
        <v>211</v>
      </c>
      <c r="N25" s="34" t="s">
        <v>212</v>
      </c>
      <c r="O25" s="85">
        <v>54000</v>
      </c>
      <c r="P25" s="32">
        <v>12258</v>
      </c>
      <c r="Q25" s="34" t="s">
        <v>213</v>
      </c>
      <c r="R25" s="34" t="s">
        <v>214</v>
      </c>
      <c r="S25" s="3" t="s">
        <v>226</v>
      </c>
      <c r="T25" s="3" t="s">
        <v>154</v>
      </c>
      <c r="U25" s="3" t="s">
        <v>154</v>
      </c>
      <c r="V25" s="3" t="s">
        <v>154</v>
      </c>
      <c r="W25" s="35" t="s">
        <v>155</v>
      </c>
      <c r="X25" s="3" t="s">
        <v>154</v>
      </c>
      <c r="Y25" s="3" t="s">
        <v>154</v>
      </c>
      <c r="Z25" s="3" t="s">
        <v>154</v>
      </c>
      <c r="AA25" s="3" t="s">
        <v>154</v>
      </c>
      <c r="AB25" s="8" t="s">
        <v>154</v>
      </c>
      <c r="AC25" s="3" t="s">
        <v>154</v>
      </c>
      <c r="AD25" s="3" t="s">
        <v>154</v>
      </c>
      <c r="AE25" s="3">
        <v>0</v>
      </c>
      <c r="AF25" s="3">
        <v>0</v>
      </c>
      <c r="AG25" s="85">
        <v>0</v>
      </c>
      <c r="AH25" s="85">
        <v>0</v>
      </c>
      <c r="AI25" s="3" t="s">
        <v>154</v>
      </c>
      <c r="AJ25" s="3" t="s">
        <v>154</v>
      </c>
      <c r="AK25" s="3" t="s">
        <v>154</v>
      </c>
      <c r="AL25" s="39">
        <v>0</v>
      </c>
      <c r="AM25" s="97">
        <v>9000</v>
      </c>
      <c r="AN25" s="97">
        <f>(0+9000)</f>
        <v>9000</v>
      </c>
      <c r="AO25" s="98">
        <f t="shared" si="0"/>
        <v>18000</v>
      </c>
      <c r="AP25" s="3" t="s">
        <v>154</v>
      </c>
      <c r="AQ25" s="33" t="s">
        <v>154</v>
      </c>
      <c r="AR25" s="33" t="s">
        <v>154</v>
      </c>
      <c r="AS25" s="7" t="s">
        <v>154</v>
      </c>
      <c r="AT25" s="8" t="s">
        <v>154</v>
      </c>
      <c r="AU25" s="3" t="s">
        <v>154</v>
      </c>
      <c r="AV25" s="14" t="s">
        <v>154</v>
      </c>
      <c r="AW25" s="14" t="s">
        <v>154</v>
      </c>
      <c r="AX25" s="32" t="s">
        <v>154</v>
      </c>
      <c r="AY25" s="34" t="s">
        <v>154</v>
      </c>
      <c r="AZ25" s="32" t="s">
        <v>154</v>
      </c>
      <c r="BA25" s="34" t="s">
        <v>154</v>
      </c>
      <c r="BB25" s="3" t="s">
        <v>154</v>
      </c>
      <c r="BC25" s="14" t="s">
        <v>154</v>
      </c>
      <c r="BD25" s="14" t="s">
        <v>154</v>
      </c>
      <c r="BE25" s="14" t="s">
        <v>154</v>
      </c>
      <c r="BF25" s="14" t="s">
        <v>154</v>
      </c>
      <c r="BG25" s="14" t="s">
        <v>154</v>
      </c>
      <c r="BH25" s="14" t="s">
        <v>154</v>
      </c>
      <c r="BI25" s="14" t="s">
        <v>154</v>
      </c>
      <c r="BJ25" s="14" t="s">
        <v>154</v>
      </c>
      <c r="BK25" s="14" t="s">
        <v>154</v>
      </c>
      <c r="BL25" s="14" t="s">
        <v>154</v>
      </c>
      <c r="BM25" s="14" t="s">
        <v>154</v>
      </c>
    </row>
    <row r="26" spans="1:65" ht="60" x14ac:dyDescent="0.25">
      <c r="A26" s="68" t="s">
        <v>142</v>
      </c>
      <c r="B26" s="14" t="s">
        <v>215</v>
      </c>
      <c r="C26" s="14" t="s">
        <v>205</v>
      </c>
      <c r="D26" s="3" t="s">
        <v>216</v>
      </c>
      <c r="E26" s="14" t="s">
        <v>143</v>
      </c>
      <c r="F26" s="36" t="s">
        <v>217</v>
      </c>
      <c r="G26" s="32" t="s">
        <v>151</v>
      </c>
      <c r="H26" s="3" t="s">
        <v>168</v>
      </c>
      <c r="I26" s="33">
        <v>42828</v>
      </c>
      <c r="J26" s="33">
        <v>43192</v>
      </c>
      <c r="K26" s="46" t="s">
        <v>218</v>
      </c>
      <c r="L26" s="75" t="s">
        <v>182</v>
      </c>
      <c r="M26" s="14" t="s">
        <v>183</v>
      </c>
      <c r="N26" s="34" t="s">
        <v>219</v>
      </c>
      <c r="O26" s="85">
        <v>1560</v>
      </c>
      <c r="P26" s="32">
        <v>12264</v>
      </c>
      <c r="Q26" s="34" t="s">
        <v>219</v>
      </c>
      <c r="R26" s="34" t="s">
        <v>220</v>
      </c>
      <c r="S26" s="3" t="s">
        <v>226</v>
      </c>
      <c r="T26" s="3" t="s">
        <v>154</v>
      </c>
      <c r="U26" s="3" t="s">
        <v>154</v>
      </c>
      <c r="V26" s="3" t="s">
        <v>154</v>
      </c>
      <c r="W26" s="35" t="s">
        <v>155</v>
      </c>
      <c r="X26" s="3" t="s">
        <v>154</v>
      </c>
      <c r="Y26" s="3" t="s">
        <v>154</v>
      </c>
      <c r="Z26" s="3" t="s">
        <v>154</v>
      </c>
      <c r="AA26" s="3" t="s">
        <v>154</v>
      </c>
      <c r="AB26" s="8" t="s">
        <v>154</v>
      </c>
      <c r="AC26" s="3" t="s">
        <v>154</v>
      </c>
      <c r="AD26" s="3" t="s">
        <v>154</v>
      </c>
      <c r="AE26" s="3">
        <v>0</v>
      </c>
      <c r="AF26" s="3">
        <v>0</v>
      </c>
      <c r="AG26" s="85">
        <v>0</v>
      </c>
      <c r="AH26" s="85">
        <v>0</v>
      </c>
      <c r="AI26" s="3" t="s">
        <v>154</v>
      </c>
      <c r="AJ26" s="3" t="s">
        <v>154</v>
      </c>
      <c r="AK26" s="3" t="s">
        <v>154</v>
      </c>
      <c r="AL26" s="38">
        <v>0</v>
      </c>
      <c r="AM26" s="97">
        <v>1040</v>
      </c>
      <c r="AN26" s="97">
        <f>(0+130)</f>
        <v>130</v>
      </c>
      <c r="AO26" s="98">
        <f t="shared" si="0"/>
        <v>1170</v>
      </c>
      <c r="AP26" s="3" t="s">
        <v>168</v>
      </c>
      <c r="AQ26" s="33">
        <v>42828</v>
      </c>
      <c r="AR26" s="33">
        <v>43192</v>
      </c>
      <c r="AS26" s="7">
        <v>12031</v>
      </c>
      <c r="AT26" s="8" t="s">
        <v>221</v>
      </c>
      <c r="AU26" s="3" t="s">
        <v>154</v>
      </c>
      <c r="AV26" s="14" t="s">
        <v>154</v>
      </c>
      <c r="AW26" s="14" t="s">
        <v>154</v>
      </c>
      <c r="AX26" s="32" t="s">
        <v>154</v>
      </c>
      <c r="AY26" s="34" t="s">
        <v>154</v>
      </c>
      <c r="AZ26" s="32" t="s">
        <v>154</v>
      </c>
      <c r="BA26" s="34" t="s">
        <v>154</v>
      </c>
      <c r="BB26" s="3" t="s">
        <v>154</v>
      </c>
      <c r="BC26" s="14" t="s">
        <v>154</v>
      </c>
      <c r="BD26" s="14" t="s">
        <v>154</v>
      </c>
      <c r="BE26" s="14" t="s">
        <v>154</v>
      </c>
      <c r="BF26" s="14" t="s">
        <v>154</v>
      </c>
      <c r="BG26" s="14" t="s">
        <v>154</v>
      </c>
      <c r="BH26" s="14" t="s">
        <v>154</v>
      </c>
      <c r="BI26" s="14" t="s">
        <v>154</v>
      </c>
      <c r="BJ26" s="14" t="s">
        <v>154</v>
      </c>
      <c r="BK26" s="14" t="s">
        <v>154</v>
      </c>
      <c r="BL26" s="14" t="s">
        <v>154</v>
      </c>
      <c r="BM26" s="14" t="s">
        <v>154</v>
      </c>
    </row>
    <row r="27" spans="1:65" ht="75" x14ac:dyDescent="0.25">
      <c r="A27" s="68" t="s">
        <v>202</v>
      </c>
      <c r="B27" s="14" t="s">
        <v>177</v>
      </c>
      <c r="C27" s="14" t="s">
        <v>178</v>
      </c>
      <c r="D27" s="3" t="s">
        <v>179</v>
      </c>
      <c r="E27" s="14" t="s">
        <v>143</v>
      </c>
      <c r="F27" s="36" t="s">
        <v>180</v>
      </c>
      <c r="G27" s="32" t="s">
        <v>151</v>
      </c>
      <c r="H27" s="3" t="s">
        <v>181</v>
      </c>
      <c r="I27" s="33">
        <v>42769</v>
      </c>
      <c r="J27" s="33">
        <v>43133</v>
      </c>
      <c r="K27" s="46" t="s">
        <v>223</v>
      </c>
      <c r="L27" s="75" t="s">
        <v>182</v>
      </c>
      <c r="M27" s="14" t="s">
        <v>183</v>
      </c>
      <c r="N27" s="34" t="s">
        <v>224</v>
      </c>
      <c r="O27" s="85" t="s">
        <v>185</v>
      </c>
      <c r="P27" s="32">
        <v>12333</v>
      </c>
      <c r="Q27" s="34" t="s">
        <v>224</v>
      </c>
      <c r="R27" s="34" t="s">
        <v>225</v>
      </c>
      <c r="S27" s="3" t="s">
        <v>226</v>
      </c>
      <c r="T27" s="3" t="s">
        <v>154</v>
      </c>
      <c r="U27" s="3" t="s">
        <v>154</v>
      </c>
      <c r="V27" s="3" t="s">
        <v>154</v>
      </c>
      <c r="W27" s="35" t="s">
        <v>155</v>
      </c>
      <c r="X27" s="3" t="s">
        <v>154</v>
      </c>
      <c r="Y27" s="3" t="s">
        <v>154</v>
      </c>
      <c r="Z27" s="3" t="s">
        <v>154</v>
      </c>
      <c r="AA27" s="3" t="s">
        <v>154</v>
      </c>
      <c r="AB27" s="8" t="s">
        <v>154</v>
      </c>
      <c r="AC27" s="3" t="s">
        <v>154</v>
      </c>
      <c r="AD27" s="3" t="s">
        <v>154</v>
      </c>
      <c r="AE27" s="3">
        <v>0</v>
      </c>
      <c r="AF27" s="3">
        <v>0</v>
      </c>
      <c r="AG27" s="85">
        <v>0</v>
      </c>
      <c r="AH27" s="85">
        <v>0</v>
      </c>
      <c r="AI27" s="3" t="s">
        <v>154</v>
      </c>
      <c r="AJ27" s="3" t="s">
        <v>154</v>
      </c>
      <c r="AK27" s="3" t="s">
        <v>154</v>
      </c>
      <c r="AL27" s="38">
        <v>0</v>
      </c>
      <c r="AM27" s="97">
        <v>1680</v>
      </c>
      <c r="AN27" s="97">
        <f>(0+840)</f>
        <v>840</v>
      </c>
      <c r="AO27" s="98">
        <f t="shared" si="0"/>
        <v>2520</v>
      </c>
      <c r="AP27" s="3" t="s">
        <v>181</v>
      </c>
      <c r="AQ27" s="33">
        <v>42769</v>
      </c>
      <c r="AR27" s="33">
        <v>43133</v>
      </c>
      <c r="AS27" s="7">
        <v>11992</v>
      </c>
      <c r="AT27" s="8" t="s">
        <v>187</v>
      </c>
      <c r="AU27" s="3" t="s">
        <v>154</v>
      </c>
      <c r="AV27" s="14" t="s">
        <v>154</v>
      </c>
      <c r="AW27" s="14" t="s">
        <v>154</v>
      </c>
      <c r="AX27" s="32" t="s">
        <v>154</v>
      </c>
      <c r="AY27" s="34" t="s">
        <v>154</v>
      </c>
      <c r="AZ27" s="32" t="s">
        <v>154</v>
      </c>
      <c r="BA27" s="34" t="s">
        <v>154</v>
      </c>
      <c r="BB27" s="3" t="s">
        <v>154</v>
      </c>
      <c r="BC27" s="14" t="s">
        <v>154</v>
      </c>
      <c r="BD27" s="14" t="s">
        <v>154</v>
      </c>
      <c r="BE27" s="14" t="s">
        <v>154</v>
      </c>
      <c r="BF27" s="14" t="s">
        <v>154</v>
      </c>
      <c r="BG27" s="14" t="s">
        <v>154</v>
      </c>
      <c r="BH27" s="14" t="s">
        <v>154</v>
      </c>
      <c r="BI27" s="14" t="s">
        <v>154</v>
      </c>
      <c r="BJ27" s="14" t="s">
        <v>154</v>
      </c>
      <c r="BK27" s="14" t="s">
        <v>154</v>
      </c>
      <c r="BL27" s="14" t="s">
        <v>154</v>
      </c>
      <c r="BM27" s="14" t="s">
        <v>154</v>
      </c>
    </row>
    <row r="28" spans="1:65" ht="120" x14ac:dyDescent="0.25">
      <c r="A28" s="68" t="s">
        <v>203</v>
      </c>
      <c r="B28" s="14" t="s">
        <v>237</v>
      </c>
      <c r="C28" s="14" t="s">
        <v>238</v>
      </c>
      <c r="D28" s="3" t="s">
        <v>239</v>
      </c>
      <c r="E28" s="14" t="s">
        <v>143</v>
      </c>
      <c r="F28" s="36" t="s">
        <v>240</v>
      </c>
      <c r="G28" s="32" t="s">
        <v>151</v>
      </c>
      <c r="H28" s="3" t="s">
        <v>218</v>
      </c>
      <c r="I28" s="33">
        <v>43154</v>
      </c>
      <c r="J28" s="33">
        <v>43518</v>
      </c>
      <c r="K28" s="46" t="s">
        <v>241</v>
      </c>
      <c r="L28" s="75" t="s">
        <v>242</v>
      </c>
      <c r="M28" s="14" t="s">
        <v>243</v>
      </c>
      <c r="N28" s="34" t="s">
        <v>244</v>
      </c>
      <c r="O28" s="85" t="s">
        <v>245</v>
      </c>
      <c r="P28" s="32">
        <v>12404</v>
      </c>
      <c r="Q28" s="34">
        <v>43383</v>
      </c>
      <c r="R28" s="34">
        <v>43747</v>
      </c>
      <c r="S28" s="3" t="s">
        <v>226</v>
      </c>
      <c r="T28" s="3" t="s">
        <v>154</v>
      </c>
      <c r="U28" s="3" t="s">
        <v>154</v>
      </c>
      <c r="V28" s="3" t="s">
        <v>154</v>
      </c>
      <c r="W28" s="35" t="s">
        <v>155</v>
      </c>
      <c r="X28" s="3" t="s">
        <v>154</v>
      </c>
      <c r="Y28" s="3" t="s">
        <v>154</v>
      </c>
      <c r="Z28" s="3" t="s">
        <v>154</v>
      </c>
      <c r="AA28" s="3" t="s">
        <v>154</v>
      </c>
      <c r="AB28" s="8" t="s">
        <v>154</v>
      </c>
      <c r="AC28" s="3" t="s">
        <v>154</v>
      </c>
      <c r="AD28" s="3" t="s">
        <v>154</v>
      </c>
      <c r="AE28" s="3">
        <v>0</v>
      </c>
      <c r="AF28" s="3">
        <v>0</v>
      </c>
      <c r="AG28" s="85">
        <v>0</v>
      </c>
      <c r="AH28" s="85">
        <v>0</v>
      </c>
      <c r="AI28" s="3" t="s">
        <v>154</v>
      </c>
      <c r="AJ28" s="3" t="s">
        <v>154</v>
      </c>
      <c r="AK28" s="3" t="s">
        <v>154</v>
      </c>
      <c r="AL28" s="38">
        <v>0</v>
      </c>
      <c r="AM28" s="97">
        <v>6477.3</v>
      </c>
      <c r="AN28" s="97">
        <f>(0+4798)</f>
        <v>4798</v>
      </c>
      <c r="AO28" s="98">
        <f t="shared" ref="AO28" si="1">(AM28+AN28)</f>
        <v>11275.3</v>
      </c>
      <c r="AP28" s="3" t="s">
        <v>218</v>
      </c>
      <c r="AQ28" s="33">
        <v>43154</v>
      </c>
      <c r="AR28" s="33">
        <v>43518</v>
      </c>
      <c r="AS28" s="7">
        <v>12248</v>
      </c>
      <c r="AT28" s="8" t="s">
        <v>246</v>
      </c>
      <c r="AU28" s="7">
        <v>12248</v>
      </c>
      <c r="AV28" s="14" t="s">
        <v>154</v>
      </c>
      <c r="AW28" s="14" t="s">
        <v>154</v>
      </c>
      <c r="AX28" s="32" t="s">
        <v>154</v>
      </c>
      <c r="AY28" s="34" t="s">
        <v>154</v>
      </c>
      <c r="AZ28" s="32" t="s">
        <v>154</v>
      </c>
      <c r="BA28" s="34" t="s">
        <v>154</v>
      </c>
      <c r="BB28" s="3" t="s">
        <v>154</v>
      </c>
      <c r="BC28" s="14" t="s">
        <v>154</v>
      </c>
      <c r="BD28" s="14" t="s">
        <v>154</v>
      </c>
      <c r="BE28" s="14" t="s">
        <v>154</v>
      </c>
      <c r="BF28" s="14" t="s">
        <v>154</v>
      </c>
      <c r="BG28" s="14" t="s">
        <v>154</v>
      </c>
      <c r="BH28" s="14" t="s">
        <v>154</v>
      </c>
      <c r="BI28" s="14" t="s">
        <v>154</v>
      </c>
      <c r="BJ28" s="14" t="s">
        <v>154</v>
      </c>
      <c r="BK28" s="14" t="s">
        <v>154</v>
      </c>
      <c r="BL28" s="14" t="s">
        <v>154</v>
      </c>
      <c r="BM28" s="14" t="s">
        <v>154</v>
      </c>
    </row>
    <row r="29" spans="1:65" s="15" customFormat="1" ht="120" x14ac:dyDescent="0.25">
      <c r="A29" s="68" t="s">
        <v>222</v>
      </c>
      <c r="B29" s="14" t="s">
        <v>252</v>
      </c>
      <c r="C29" s="14" t="s">
        <v>253</v>
      </c>
      <c r="D29" s="3" t="s">
        <v>144</v>
      </c>
      <c r="E29" s="14" t="s">
        <v>143</v>
      </c>
      <c r="F29" s="31" t="s">
        <v>150</v>
      </c>
      <c r="G29" s="32">
        <v>12451</v>
      </c>
      <c r="H29" s="3" t="s">
        <v>154</v>
      </c>
      <c r="I29" s="3" t="s">
        <v>154</v>
      </c>
      <c r="J29" s="3" t="s">
        <v>154</v>
      </c>
      <c r="K29" s="25" t="s">
        <v>254</v>
      </c>
      <c r="L29" s="75" t="s">
        <v>153</v>
      </c>
      <c r="M29" s="14" t="s">
        <v>160</v>
      </c>
      <c r="N29" s="14" t="s">
        <v>200</v>
      </c>
      <c r="O29" s="89" t="s">
        <v>255</v>
      </c>
      <c r="P29" s="32">
        <v>12451</v>
      </c>
      <c r="Q29" s="14" t="s">
        <v>200</v>
      </c>
      <c r="R29" s="14" t="s">
        <v>256</v>
      </c>
      <c r="S29" s="3" t="s">
        <v>227</v>
      </c>
      <c r="T29" s="3" t="s">
        <v>154</v>
      </c>
      <c r="U29" s="3" t="s">
        <v>154</v>
      </c>
      <c r="V29" s="3" t="s">
        <v>154</v>
      </c>
      <c r="W29" s="35" t="s">
        <v>155</v>
      </c>
      <c r="X29" s="3" t="s">
        <v>154</v>
      </c>
      <c r="Y29" s="3" t="s">
        <v>154</v>
      </c>
      <c r="Z29" s="3" t="s">
        <v>154</v>
      </c>
      <c r="AA29" s="3" t="s">
        <v>154</v>
      </c>
      <c r="AB29" s="8" t="s">
        <v>154</v>
      </c>
      <c r="AC29" s="3" t="s">
        <v>154</v>
      </c>
      <c r="AD29" s="3" t="s">
        <v>154</v>
      </c>
      <c r="AE29" s="3">
        <v>0</v>
      </c>
      <c r="AF29" s="3">
        <v>0</v>
      </c>
      <c r="AG29" s="85">
        <v>0</v>
      </c>
      <c r="AH29" s="85">
        <v>0</v>
      </c>
      <c r="AI29" s="3" t="s">
        <v>154</v>
      </c>
      <c r="AJ29" s="3" t="s">
        <v>154</v>
      </c>
      <c r="AK29" s="3" t="s">
        <v>154</v>
      </c>
      <c r="AL29" s="3" t="s">
        <v>154</v>
      </c>
      <c r="AM29" s="97">
        <v>832.4</v>
      </c>
      <c r="AN29" s="99">
        <f>(0+3.8)</f>
        <v>3.8</v>
      </c>
      <c r="AO29" s="98">
        <f>AM29+AN29</f>
        <v>836.19999999999993</v>
      </c>
      <c r="AP29" s="3" t="s">
        <v>154</v>
      </c>
      <c r="AQ29" s="3" t="s">
        <v>154</v>
      </c>
      <c r="AR29" s="3" t="s">
        <v>154</v>
      </c>
      <c r="AS29" s="3" t="s">
        <v>154</v>
      </c>
      <c r="AT29" s="8" t="s">
        <v>154</v>
      </c>
      <c r="AU29" s="3" t="s">
        <v>154</v>
      </c>
      <c r="AV29" s="14" t="s">
        <v>165</v>
      </c>
      <c r="AW29" s="14" t="s">
        <v>166</v>
      </c>
      <c r="AX29" s="32">
        <v>12451</v>
      </c>
      <c r="AY29" s="34">
        <v>43448</v>
      </c>
      <c r="AZ29" s="32">
        <v>12451</v>
      </c>
      <c r="BA29" s="34">
        <v>43448</v>
      </c>
      <c r="BB29" s="3" t="s">
        <v>154</v>
      </c>
      <c r="BC29" s="14" t="s">
        <v>154</v>
      </c>
      <c r="BD29" s="14" t="s">
        <v>154</v>
      </c>
      <c r="BE29" s="14" t="s">
        <v>154</v>
      </c>
      <c r="BF29" s="14" t="s">
        <v>154</v>
      </c>
      <c r="BG29" s="14" t="s">
        <v>154</v>
      </c>
      <c r="BH29" s="14" t="s">
        <v>154</v>
      </c>
      <c r="BI29" s="14" t="s">
        <v>154</v>
      </c>
      <c r="BJ29" s="14" t="s">
        <v>154</v>
      </c>
      <c r="BK29" s="14" t="s">
        <v>154</v>
      </c>
      <c r="BL29" s="14" t="s">
        <v>154</v>
      </c>
      <c r="BM29" s="14" t="s">
        <v>154</v>
      </c>
    </row>
    <row r="30" spans="1:65" s="16" customFormat="1" x14ac:dyDescent="0.25">
      <c r="A30" s="40" t="s">
        <v>6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86">
        <f>SUM(O20:O29)</f>
        <v>81495.360000000001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91"/>
      <c r="AC30" s="41"/>
      <c r="AD30" s="41"/>
      <c r="AE30" s="41"/>
      <c r="AF30" s="41"/>
      <c r="AG30" s="86">
        <f>SUM(AG20:AG29)</f>
        <v>0</v>
      </c>
      <c r="AH30" s="86">
        <f>SUM(AH20:AH29)</f>
        <v>0</v>
      </c>
      <c r="AI30" s="41"/>
      <c r="AJ30" s="41"/>
      <c r="AK30" s="41">
        <f>SUM(AK20:AK28)</f>
        <v>0</v>
      </c>
      <c r="AL30" s="41">
        <f>SUM(AL20:AL28)</f>
        <v>0</v>
      </c>
      <c r="AM30" s="86">
        <f>SUM(AM20:AM29)</f>
        <v>1236899.1299999999</v>
      </c>
      <c r="AN30" s="86">
        <f>SUM(AN20:AN29)</f>
        <v>169179.56999999998</v>
      </c>
      <c r="AO30" s="86">
        <f>SUM(AO20:AO29)</f>
        <v>1406078.7</v>
      </c>
      <c r="AP30" s="41"/>
      <c r="AQ30" s="41"/>
      <c r="AR30" s="41"/>
      <c r="AS30" s="41"/>
      <c r="AT30" s="91"/>
      <c r="AU30" s="41"/>
      <c r="AV30" s="41"/>
      <c r="AW30" s="41"/>
      <c r="AX30" s="41"/>
      <c r="AY30" s="41"/>
      <c r="AZ30" s="41"/>
      <c r="BA30" s="41"/>
      <c r="BB30" s="42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</row>
    <row r="31" spans="1:65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9"/>
      <c r="M31" s="17"/>
      <c r="N31" s="17"/>
      <c r="O31" s="8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2"/>
      <c r="AC31" s="9"/>
      <c r="AD31" s="9"/>
      <c r="AE31" s="9"/>
      <c r="AF31" s="9"/>
      <c r="AG31" s="87"/>
      <c r="AH31" s="87"/>
      <c r="AI31" s="4"/>
      <c r="AJ31" s="4"/>
      <c r="AK31" s="4"/>
      <c r="AL31" s="4"/>
      <c r="AM31" s="87"/>
      <c r="AN31" s="87"/>
      <c r="AO31" s="87"/>
      <c r="AP31" s="4"/>
      <c r="AQ31" s="4"/>
      <c r="AR31" s="4"/>
      <c r="AS31" s="4"/>
      <c r="AT31" s="102"/>
      <c r="AU31" s="4"/>
      <c r="AV31" s="4"/>
      <c r="AW31" s="4"/>
      <c r="AX31" s="4"/>
      <c r="AY31" s="4"/>
      <c r="AZ31" s="4"/>
      <c r="BA31" s="4"/>
      <c r="BB31" s="18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</row>
    <row r="32" spans="1:65" x14ac:dyDescent="0.25">
      <c r="A32" s="10" t="s">
        <v>261</v>
      </c>
      <c r="B32" s="10"/>
      <c r="C32" s="10"/>
      <c r="D32" s="20"/>
    </row>
    <row r="33" spans="1:10" x14ac:dyDescent="0.25">
      <c r="A33" s="10"/>
      <c r="B33" s="10"/>
      <c r="C33" s="10"/>
      <c r="D33" s="20"/>
    </row>
    <row r="34" spans="1:10" x14ac:dyDescent="0.25">
      <c r="A34" s="10" t="s">
        <v>262</v>
      </c>
      <c r="B34" s="10"/>
      <c r="C34" s="10"/>
      <c r="D34" s="20"/>
      <c r="E34" s="10"/>
      <c r="F34" s="10"/>
      <c r="G34" s="10"/>
      <c r="H34" s="10"/>
      <c r="I34" s="10"/>
      <c r="J34" s="10"/>
    </row>
  </sheetData>
  <mergeCells count="92">
    <mergeCell ref="AP15:AU15"/>
    <mergeCell ref="K15:AO15"/>
    <mergeCell ref="AV15:BA15"/>
    <mergeCell ref="BK16:BM17"/>
    <mergeCell ref="BG16:BH17"/>
    <mergeCell ref="BD16:BF17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AX16:AX18"/>
    <mergeCell ref="AY16:AY18"/>
    <mergeCell ref="AZ16:AZ18"/>
    <mergeCell ref="BA16:BA18"/>
    <mergeCell ref="AV16:AV18"/>
    <mergeCell ref="AQ16:AR17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30:N30"/>
    <mergeCell ref="AP16:AP18"/>
    <mergeCell ref="AS16:AS18"/>
    <mergeCell ref="AT16:AT18"/>
    <mergeCell ref="I17:J17"/>
    <mergeCell ref="H17:H18"/>
    <mergeCell ref="H16:J16"/>
    <mergeCell ref="AW16:AW18"/>
    <mergeCell ref="V20:V21"/>
    <mergeCell ref="W20:W21"/>
    <mergeCell ref="X20:X21"/>
    <mergeCell ref="A20:A21"/>
    <mergeCell ref="B20:B21"/>
    <mergeCell ref="AP20:AP21"/>
    <mergeCell ref="AQ20:AQ21"/>
    <mergeCell ref="AR20:AR21"/>
    <mergeCell ref="AS20:AS21"/>
    <mergeCell ref="AT20:AT21"/>
    <mergeCell ref="AU20:AU21"/>
    <mergeCell ref="AV20:AV21"/>
    <mergeCell ref="AW20:AW21"/>
    <mergeCell ref="AC17:AD17"/>
    <mergeCell ref="AE17:AH17"/>
    <mergeCell ref="AI16:AK16"/>
    <mergeCell ref="AI17:AK17"/>
    <mergeCell ref="C20:C21"/>
    <mergeCell ref="D20:D21"/>
    <mergeCell ref="E20:E21"/>
    <mergeCell ref="F20:F21"/>
    <mergeCell ref="AI20:AI21"/>
    <mergeCell ref="AJ20:AJ21"/>
    <mergeCell ref="AK20:AK21"/>
    <mergeCell ref="AL20:AL21"/>
    <mergeCell ref="AM20:AM21"/>
    <mergeCell ref="AN20:AN21"/>
    <mergeCell ref="AO20:AO21"/>
    <mergeCell ref="BG20:BG21"/>
    <mergeCell ref="BH20:BH21"/>
    <mergeCell ref="BI20:BI21"/>
    <mergeCell ref="BJ20:BJ21"/>
    <mergeCell ref="BK20:BK21"/>
    <mergeCell ref="BL20:BL21"/>
    <mergeCell ref="BM20:BM21"/>
    <mergeCell ref="AX20:AX21"/>
    <mergeCell ref="AY20:AY21"/>
    <mergeCell ref="AZ20:AZ21"/>
    <mergeCell ref="BA20:BA21"/>
    <mergeCell ref="BB20:BB21"/>
    <mergeCell ref="BC20:BC21"/>
    <mergeCell ref="BD20:BD21"/>
    <mergeCell ref="BE20:BE21"/>
    <mergeCell ref="BF20:BF21"/>
  </mergeCells>
  <pageMargins left="1.1023622047244095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FEV 2019</vt:lpstr>
      <vt:lpstr>'SAERB LICITAÇÕES FEV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2019-04-05T17:31:13Z</dcterms:modified>
</cp:coreProperties>
</file>