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 tabRatio="758"/>
  </bookViews>
  <sheets>
    <sheet name="SAERB LICITAÇÕES FEV 2018" sheetId="1" r:id="rId1"/>
  </sheets>
  <definedNames>
    <definedName name="_xlnm.Print_Area" localSheetId="0">'SAERB LICITAÇÕES FEV 2018'!$A$1:$BM$33</definedName>
  </definedNames>
  <calcPr calcId="145621"/>
</workbook>
</file>

<file path=xl/calcChain.xml><?xml version="1.0" encoding="utf-8"?>
<calcChain xmlns="http://schemas.openxmlformats.org/spreadsheetml/2006/main">
  <c r="AN28" i="1" l="1"/>
  <c r="AN27" i="1"/>
  <c r="AN26" i="1"/>
  <c r="AN25" i="1"/>
  <c r="AN24" i="1"/>
  <c r="AN20" i="1"/>
  <c r="AM29" i="1"/>
  <c r="AH29" i="1"/>
  <c r="AG29" i="1"/>
  <c r="O29" i="1"/>
  <c r="AN29" i="1" l="1"/>
  <c r="AO28" i="1" l="1"/>
  <c r="AO27" i="1" l="1"/>
  <c r="AO26" i="1"/>
  <c r="AO25" i="1" l="1"/>
  <c r="AO24" i="1" l="1"/>
  <c r="AK20" i="1"/>
  <c r="AO20" i="1"/>
  <c r="AL20" i="1" l="1"/>
  <c r="AL29" i="1" s="1"/>
  <c r="AK29" i="1"/>
  <c r="AO29" i="1"/>
</calcChain>
</file>

<file path=xl/sharedStrings.xml><?xml version="1.0" encoding="utf-8"?>
<sst xmlns="http://schemas.openxmlformats.org/spreadsheetml/2006/main" count="480" uniqueCount="251">
  <si>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</si>
  <si>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</si>
  <si>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</si>
  <si>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</si>
  <si>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</si>
  <si>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</si>
  <si>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</si>
  <si>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</si>
  <si>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</si>
  <si>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</si>
  <si>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</si>
  <si>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</si>
  <si>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</si>
  <si>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</si>
  <si>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</si>
  <si>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</si>
  <si>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</si>
  <si>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</si>
  <si>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</si>
  <si>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</si>
  <si>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</si>
  <si>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</si>
  <si>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</si>
  <si>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</si>
  <si>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</si>
  <si>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</si>
  <si>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</si>
  <si>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</si>
  <si>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</si>
  <si>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</si>
  <si>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</si>
  <si>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</si>
  <si>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</si>
  <si>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</si>
  <si>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</si>
  <si>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</si>
  <si>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</si>
  <si>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</si>
  <si>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</si>
  <si>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</si>
  <si>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</si>
  <si>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</si>
  <si>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</si>
  <si>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</si>
  <si>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</si>
  <si>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</si>
  <si>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</si>
  <si>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</si>
  <si>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</si>
  <si>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</si>
  <si>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</si>
  <si>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</si>
  <si>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</si>
  <si>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</si>
  <si>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</si>
  <si>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</si>
  <si>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</si>
  <si>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</si>
  <si>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</si>
  <si>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</si>
  <si>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</si>
  <si>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</si>
  <si>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</si>
  <si>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</si>
  <si>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</si>
  <si>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</si>
  <si>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</si>
  <si>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</si>
  <si>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</si>
  <si>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</si>
  <si>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</si>
  <si>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</si>
  <si>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</si>
  <si>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</si>
  <si>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</si>
  <si>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</si>
  <si>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</si>
  <si>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</si>
  <si>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</si>
  <si>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</si>
  <si>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</si>
  <si>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</si>
  <si>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</si>
  <si>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</si>
  <si>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</si>
  <si>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</si>
  <si>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</si>
  <si>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</si>
  <si>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</si>
  <si>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</si>
  <si>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</si>
  <si>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</si>
  <si>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</si>
  <si>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</si>
  <si>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</si>
  <si>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</si>
  <si>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</si>
  <si>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</si>
  <si>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</si>
  <si>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</si>
  <si>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</si>
  <si>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</si>
  <si>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</si>
  <si>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</si>
  <si>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</si>
  <si>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</si>
  <si>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</si>
  <si>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</si>
  <si>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</si>
  <si>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</si>
  <si>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</si>
  <si>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</si>
  <si>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</si>
  <si>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</si>
  <si>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</si>
  <si>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</si>
  <si>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</si>
  <si>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</si>
  <si>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</si>
  <si>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</si>
  <si>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</si>
  <si>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</si>
  <si>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</si>
  <si>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</si>
  <si>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</si>
  <si>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</si>
  <si>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</si>
  <si>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</si>
  <si>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</si>
  <si>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</si>
  <si>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</si>
  <si>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</si>
  <si>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</si>
  <si>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</si>
  <si>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</si>
  <si>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</si>
  <si>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</si>
  <si>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</si>
  <si>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</si>
  <si>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</si>
  <si>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</si>
  <si>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</si>
  <si>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</si>
  <si>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</si>
  <si>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</si>
  <si>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</si>
  <si>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</si>
  <si>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</si>
  <si>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</si>
  <si>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</si>
  <si>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</si>
  <si>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</si>
  <si>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</si>
  <si>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</si>
  <si>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</si>
  <si>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</si>
  <si>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</si>
  <si>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</si>
  <si>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</si>
  <si>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</si>
  <si>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</si>
  <si>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</si>
  <si>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</si>
  <si>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</si>
  <si>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</si>
  <si>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</si>
  <si>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</si>
  <si>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</si>
  <si>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</si>
  <si>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</si>
  <si>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</si>
  <si>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</si>
  <si>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</si>
  <si>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</si>
  <si>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</si>
  <si>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</si>
  <si>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</si>
  <si>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</si>
  <si>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</si>
  <si>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</si>
  <si>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</si>
  <si>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</si>
  <si>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</si>
  <si>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</si>
  <si>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</si>
  <si>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</si>
  <si>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</si>
  <si>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</si>
  <si>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</si>
  <si>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</si>
  <si>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</si>
  <si>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</si>
  <si>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</si>
  <si>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</si>
  <si>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</si>
  <si>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</si>
  <si>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</si>
  <si>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</si>
  <si>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</si>
  <si>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</si>
  <si>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>RP (01)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</si>
  <si>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</si>
  <si>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</si>
  <si>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</si>
  <si>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</si>
  <si>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</si>
  <si>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</si>
  <si>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</si>
  <si>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</si>
  <si>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</si>
  <si>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</si>
  <si>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</si>
  <si>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</si>
  <si>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</si>
  <si>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</si>
  <si>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</si>
  <si>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</si>
  <si>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</si>
  <si>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</si>
  <si>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</si>
  <si>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</si>
  <si>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</si>
  <si>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</si>
  <si>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</si>
  <si>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</si>
  <si>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</si>
  <si>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</si>
  <si>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</si>
  <si>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</si>
  <si>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</si>
  <si>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</si>
  <si>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</si>
  <si>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</si>
  <si>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</si>
  <si>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</si>
  <si>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</si>
  <si>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</si>
  <si>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</si>
  <si>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</si>
  <si>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</si>
  <si>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</si>
  <si>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</si>
  <si>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</si>
  <si>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</si>
  <si>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</si>
  <si>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</si>
  <si>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FEVEREIRO/2018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</si>
  <si>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05/03/2018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</si>
  <si>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 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</si>
  <si>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José Cardoso Ferreira - Diretor Presidente - Decreto Municipal n.º 018/2017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</si>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</sst>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2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43" fontId="2" fillId="0" borderId="19" xfId="1" applyFont="1" applyFill="1" applyBorder="1" applyAlignment="1">
      <alignment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left" vertical="center" wrapText="1"/>
    </xf>
    <xf numFmtId="2" fontId="2" fillId="0" borderId="46" xfId="1" applyNumberFormat="1" applyFont="1" applyFill="1" applyBorder="1" applyAlignment="1">
      <alignment horizontal="right" vertical="center" wrapText="1"/>
    </xf>
    <xf numFmtId="0" fontId="2" fillId="0" borderId="46" xfId="0" applyFont="1" applyFill="1" applyBorder="1" applyAlignment="1">
      <alignment horizontal="justify" vertical="center" wrapText="1"/>
    </xf>
    <xf numFmtId="43" fontId="2" fillId="0" borderId="46" xfId="0" applyNumberFormat="1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4" fontId="2" fillId="0" borderId="33" xfId="0" applyNumberFormat="1" applyFont="1" applyFill="1" applyBorder="1" applyAlignment="1">
      <alignment horizontal="center" vertical="center" wrapText="1"/>
    </xf>
    <xf numFmtId="14" fontId="2" fillId="0" borderId="52" xfId="0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right" vertical="center" wrapText="1"/>
    </xf>
    <xf numFmtId="14" fontId="2" fillId="0" borderId="46" xfId="0" applyNumberFormat="1" applyFont="1" applyFill="1" applyBorder="1" applyAlignment="1">
      <alignment horizontal="center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2" fillId="0" borderId="27" xfId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left" vertical="center"/>
    </xf>
    <xf numFmtId="3" fontId="2" fillId="0" borderId="46" xfId="0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vertical="center"/>
    </xf>
    <xf numFmtId="4" fontId="2" fillId="0" borderId="46" xfId="0" applyNumberFormat="1" applyFont="1" applyFill="1" applyBorder="1" applyAlignment="1">
      <alignment horizontal="center" vertical="center"/>
    </xf>
    <xf numFmtId="43" fontId="2" fillId="0" borderId="46" xfId="1" applyFont="1" applyFill="1" applyBorder="1" applyAlignment="1">
      <alignment horizontal="center" vertical="center"/>
    </xf>
    <xf numFmtId="43" fontId="2" fillId="0" borderId="46" xfId="1" applyFont="1" applyFill="1" applyBorder="1" applyAlignment="1">
      <alignment vertical="center"/>
    </xf>
    <xf numFmtId="0" fontId="2" fillId="0" borderId="44" xfId="0" applyFont="1" applyFill="1" applyBorder="1" applyAlignment="1">
      <alignment horizontal="center" vertical="center"/>
    </xf>
    <xf numFmtId="14" fontId="2" fillId="0" borderId="46" xfId="0" applyNumberFormat="1" applyFont="1" applyFill="1" applyBorder="1" applyAlignment="1">
      <alignment horizontal="center" vertical="center"/>
    </xf>
    <xf numFmtId="14" fontId="2" fillId="0" borderId="49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3" fontId="2" fillId="0" borderId="33" xfId="0" applyNumberFormat="1" applyFont="1" applyFill="1" applyBorder="1" applyAlignment="1">
      <alignment horizontal="center" vertical="center"/>
    </xf>
    <xf numFmtId="43" fontId="2" fillId="0" borderId="33" xfId="1" applyFont="1" applyFill="1" applyBorder="1" applyAlignment="1">
      <alignment horizontal="center" vertical="center"/>
    </xf>
    <xf numFmtId="3" fontId="2" fillId="0" borderId="52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3" fontId="2" fillId="0" borderId="45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justify" vertical="center" wrapText="1"/>
    </xf>
    <xf numFmtId="1" fontId="2" fillId="0" borderId="45" xfId="0" applyNumberFormat="1" applyFont="1" applyFill="1" applyBorder="1" applyAlignment="1">
      <alignment horizontal="center" vertical="center" wrapText="1"/>
    </xf>
    <xf numFmtId="2" fontId="2" fillId="0" borderId="45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3" fontId="2" fillId="0" borderId="33" xfId="0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justify" vertical="center" wrapText="1"/>
    </xf>
    <xf numFmtId="1" fontId="2" fillId="0" borderId="33" xfId="0" applyNumberFormat="1" applyFont="1" applyFill="1" applyBorder="1" applyAlignment="1">
      <alignment horizontal="center" vertical="center" wrapText="1"/>
    </xf>
    <xf numFmtId="2" fontId="2" fillId="0" borderId="33" xfId="1" applyNumberFormat="1" applyFont="1" applyFill="1" applyBorder="1" applyAlignment="1">
      <alignment horizontal="right" vertical="center" wrapText="1"/>
    </xf>
    <xf numFmtId="0" fontId="2" fillId="0" borderId="27" xfId="0" applyFont="1" applyFill="1" applyBorder="1" applyAlignment="1">
      <alignment horizontal="center" vertical="center"/>
    </xf>
    <xf numFmtId="14" fontId="2" fillId="0" borderId="27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left" vertical="center"/>
    </xf>
    <xf numFmtId="43" fontId="2" fillId="0" borderId="27" xfId="1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horizontal="center" vertical="center"/>
    </xf>
    <xf numFmtId="4" fontId="2" fillId="0" borderId="27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left" vertical="center" wrapText="1"/>
    </xf>
    <xf numFmtId="43" fontId="2" fillId="0" borderId="27" xfId="0" applyNumberFormat="1" applyFont="1" applyFill="1" applyBorder="1" applyAlignment="1">
      <alignment horizontal="center" vertical="center" wrapText="1"/>
    </xf>
    <xf numFmtId="3" fontId="2" fillId="0" borderId="27" xfId="0" applyNumberFormat="1" applyFont="1" applyFill="1" applyBorder="1" applyAlignment="1">
      <alignment horizontal="center" vertical="center" wrapText="1"/>
    </xf>
    <xf numFmtId="3" fontId="2" fillId="0" borderId="50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/>
    </xf>
    <xf numFmtId="14" fontId="2" fillId="0" borderId="32" xfId="0" applyNumberFormat="1" applyFont="1" applyFill="1" applyBorder="1" applyAlignment="1">
      <alignment horizontal="center" vertical="center"/>
    </xf>
    <xf numFmtId="14" fontId="2" fillId="0" borderId="33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43" fontId="2" fillId="0" borderId="34" xfId="0" applyNumberFormat="1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center" vertic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left" vertical="center"/>
    </xf>
    <xf numFmtId="14" fontId="2" fillId="0" borderId="52" xfId="0" applyNumberFormat="1" applyFont="1" applyFill="1" applyBorder="1" applyAlignment="1">
      <alignment horizontal="center" vertical="center"/>
    </xf>
    <xf numFmtId="49" fontId="2" fillId="0" borderId="46" xfId="1" applyNumberFormat="1" applyFont="1" applyFill="1" applyBorder="1" applyAlignment="1">
      <alignment horizontal="right" vertical="center" wrapText="1"/>
    </xf>
    <xf numFmtId="14" fontId="2" fillId="0" borderId="32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27" xfId="0" applyFont="1" applyFill="1" applyBorder="1" applyAlignment="1">
      <alignment horizontal="justify" vertical="center"/>
    </xf>
    <xf numFmtId="0" fontId="2" fillId="0" borderId="46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49" fontId="2" fillId="0" borderId="33" xfId="1" applyNumberFormat="1" applyFont="1" applyFill="1" applyBorder="1" applyAlignment="1">
      <alignment horizontal="justify" vertical="center" wrapText="1"/>
    </xf>
    <xf numFmtId="0" fontId="2" fillId="0" borderId="52" xfId="0" applyFont="1" applyFill="1" applyBorder="1" applyAlignment="1">
      <alignment horizontal="justify" vertical="center" wrapText="1"/>
    </xf>
    <xf numFmtId="43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49" fontId="3" fillId="0" borderId="58" xfId="0" applyNumberFormat="1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" fontId="3" fillId="0" borderId="58" xfId="0" applyNumberFormat="1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49" fontId="3" fillId="0" borderId="67" xfId="0" applyNumberFormat="1" applyFont="1" applyFill="1" applyBorder="1" applyAlignment="1">
      <alignment horizontal="center" vertical="center"/>
    </xf>
    <xf numFmtId="49" fontId="3" fillId="0" borderId="54" xfId="0" applyNumberFormat="1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3" fontId="3" fillId="0" borderId="46" xfId="1" applyFont="1" applyFill="1" applyBorder="1" applyAlignment="1">
      <alignment vertical="center" wrapText="1"/>
    </xf>
    <xf numFmtId="43" fontId="3" fillId="0" borderId="52" xfId="1" applyFont="1" applyFill="1" applyBorder="1" applyAlignment="1">
      <alignment vertical="center" wrapText="1"/>
    </xf>
    <xf numFmtId="43" fontId="3" fillId="0" borderId="44" xfId="1" applyFont="1" applyFill="1" applyBorder="1" applyAlignment="1">
      <alignment vertical="center" wrapText="1"/>
    </xf>
    <xf numFmtId="43" fontId="3" fillId="0" borderId="65" xfId="1" applyFont="1" applyFill="1" applyBorder="1" applyAlignment="1">
      <alignment vertical="center" wrapText="1"/>
    </xf>
    <xf numFmtId="43" fontId="3" fillId="0" borderId="70" xfId="1" applyFont="1" applyFill="1" applyBorder="1" applyAlignment="1">
      <alignment vertical="center" wrapText="1"/>
    </xf>
    <xf numFmtId="43" fontId="3" fillId="0" borderId="44" xfId="1" applyFont="1" applyFill="1" applyBorder="1" applyAlignment="1">
      <alignment horizontal="center" vertical="center" wrapText="1"/>
    </xf>
    <xf numFmtId="43" fontId="3" fillId="0" borderId="46" xfId="1" applyFont="1" applyFill="1" applyBorder="1" applyAlignment="1">
      <alignment horizontal="center" vertical="center"/>
    </xf>
    <xf numFmtId="43" fontId="3" fillId="0" borderId="49" xfId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14" fontId="2" fillId="0" borderId="45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3" fontId="2" fillId="0" borderId="45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3" fontId="2" fillId="0" borderId="27" xfId="0" applyNumberFormat="1" applyFont="1" applyFill="1" applyBorder="1" applyAlignment="1">
      <alignment horizontal="center" vertical="center" wrapText="1"/>
    </xf>
    <xf numFmtId="3" fontId="2" fillId="0" borderId="3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43" fontId="2" fillId="0" borderId="45" xfId="1" applyFont="1" applyFill="1" applyBorder="1" applyAlignment="1">
      <alignment horizontal="center" vertical="center"/>
    </xf>
    <xf numFmtId="43" fontId="2" fillId="0" borderId="27" xfId="1" applyFont="1" applyFill="1" applyBorder="1" applyAlignment="1">
      <alignment horizontal="center" vertical="center"/>
    </xf>
    <xf numFmtId="43" fontId="2" fillId="0" borderId="33" xfId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3" fontId="2" fillId="0" borderId="45" xfId="1" applyFont="1" applyFill="1" applyBorder="1" applyAlignment="1">
      <alignment horizontal="center" vertical="center" wrapText="1"/>
    </xf>
    <xf numFmtId="43" fontId="2" fillId="0" borderId="27" xfId="1" applyFont="1" applyFill="1" applyBorder="1" applyAlignment="1">
      <alignment horizontal="center" vertical="center" wrapText="1"/>
    </xf>
    <xf numFmtId="43" fontId="2" fillId="0" borderId="33" xfId="1" applyFont="1" applyFill="1" applyBorder="1" applyAlignment="1">
      <alignment horizontal="center" vertical="center" wrapText="1"/>
    </xf>
    <xf numFmtId="4" fontId="2" fillId="0" borderId="45" xfId="0" applyNumberFormat="1" applyFont="1" applyFill="1" applyBorder="1" applyAlignment="1">
      <alignment horizontal="right" vertical="center" wrapText="1"/>
    </xf>
    <xf numFmtId="4" fontId="2" fillId="0" borderId="27" xfId="0" applyNumberFormat="1" applyFont="1" applyFill="1" applyBorder="1" applyAlignment="1">
      <alignment horizontal="right" vertical="center" wrapText="1"/>
    </xf>
    <xf numFmtId="4" fontId="2" fillId="0" borderId="33" xfId="0" applyNumberFormat="1" applyFont="1" applyFill="1" applyBorder="1" applyAlignment="1">
      <alignment horizontal="right" vertical="center" wrapText="1"/>
    </xf>
    <xf numFmtId="43" fontId="2" fillId="0" borderId="45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43" fontId="3" fillId="0" borderId="69" xfId="1" applyFont="1" applyFill="1" applyBorder="1" applyAlignment="1">
      <alignment horizontal="center" vertical="center" wrapText="1"/>
    </xf>
    <xf numFmtId="43" fontId="3" fillId="0" borderId="48" xfId="1" applyFont="1" applyFill="1" applyBorder="1" applyAlignment="1">
      <alignment horizontal="center" vertical="center" wrapText="1"/>
    </xf>
    <xf numFmtId="43" fontId="3" fillId="0" borderId="65" xfId="1" applyFont="1" applyFill="1" applyBorder="1" applyAlignment="1">
      <alignment horizontal="center" vertical="center" wrapText="1"/>
    </xf>
    <xf numFmtId="14" fontId="2" fillId="0" borderId="45" xfId="0" applyNumberFormat="1" applyFont="1" applyFill="1" applyBorder="1" applyAlignment="1">
      <alignment horizontal="center" vertical="center"/>
    </xf>
    <xf numFmtId="14" fontId="2" fillId="0" borderId="27" xfId="0" applyNumberFormat="1" applyFont="1" applyFill="1" applyBorder="1" applyAlignment="1">
      <alignment horizontal="center" vertical="center"/>
    </xf>
    <xf numFmtId="14" fontId="2" fillId="0" borderId="33" xfId="0" applyNumberFormat="1" applyFont="1" applyFill="1" applyBorder="1" applyAlignment="1">
      <alignment horizontal="center" vertical="center"/>
    </xf>
    <xf numFmtId="4" fontId="2" fillId="0" borderId="45" xfId="0" applyNumberFormat="1" applyFont="1" applyFill="1" applyBorder="1" applyAlignment="1">
      <alignment horizontal="center" vertical="center"/>
    </xf>
    <xf numFmtId="4" fontId="2" fillId="0" borderId="27" xfId="0" applyNumberFormat="1" applyFont="1" applyFill="1" applyBorder="1" applyAlignment="1">
      <alignment horizontal="center" vertical="center"/>
    </xf>
    <xf numFmtId="4" fontId="2" fillId="0" borderId="33" xfId="0" applyNumberFormat="1" applyFont="1" applyFill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center" vertical="center"/>
    </xf>
    <xf numFmtId="49" fontId="3" fillId="0" borderId="67" xfId="0" applyNumberFormat="1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justify" vertical="center" wrapText="1"/>
    </xf>
    <xf numFmtId="0" fontId="2" fillId="0" borderId="27" xfId="0" applyFont="1" applyFill="1" applyBorder="1" applyAlignment="1">
      <alignment horizontal="justify" vertical="center" wrapText="1"/>
    </xf>
    <xf numFmtId="0" fontId="2" fillId="0" borderId="33" xfId="0" applyFont="1" applyFill="1" applyBorder="1" applyAlignment="1">
      <alignment horizontal="justify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57150</xdr:rowOff>
    </xdr:from>
    <xdr:to>
      <xdr:col>1</xdr:col>
      <xdr:colOff>609600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5715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4"/>
  <sheetViews>
    <sheetView tabSelected="1" zoomScaleNormal="100" zoomScaleSheetLayoutView="90" workbookViewId="0">
      <selection activeCell="B5" sqref="B5"/>
    </sheetView>
  </sheetViews>
  <sheetFormatPr defaultRowHeight="12.75" x14ac:dyDescent="0.25"/>
  <cols>
    <col min="1" max="1" width="6.85546875" style="82" customWidth="1"/>
    <col min="2" max="2" width="18.5703125" style="82" customWidth="1"/>
    <col min="3" max="3" width="11.5703125" style="82" customWidth="1"/>
    <col min="4" max="4" width="40.85546875" style="82" customWidth="1"/>
    <col min="5" max="5" width="13.7109375" style="82" customWidth="1"/>
    <col min="6" max="6" width="55.7109375" style="82" customWidth="1"/>
    <col min="7" max="7" width="18.140625" style="82" customWidth="1"/>
    <col min="8" max="8" width="22.85546875" style="82" customWidth="1"/>
    <col min="9" max="10" width="18.140625" style="82" customWidth="1"/>
    <col min="11" max="11" width="12.7109375" style="82" customWidth="1"/>
    <col min="12" max="12" width="47.7109375" style="82" bestFit="1" customWidth="1"/>
    <col min="13" max="13" width="21.5703125" style="82" customWidth="1"/>
    <col min="14" max="14" width="11.7109375" style="82" customWidth="1"/>
    <col min="15" max="15" width="48.85546875" style="82" customWidth="1"/>
    <col min="16" max="16" width="10.5703125" style="82" customWidth="1"/>
    <col min="17" max="17" width="11.5703125" style="82" customWidth="1"/>
    <col min="18" max="18" width="10.5703125" style="82" customWidth="1"/>
    <col min="19" max="19" width="12.85546875" style="82" customWidth="1"/>
    <col min="20" max="20" width="16.140625" style="82" customWidth="1"/>
    <col min="21" max="21" width="10.5703125" style="82" customWidth="1"/>
    <col min="22" max="22" width="10" style="82" customWidth="1"/>
    <col min="23" max="23" width="13" style="82" customWidth="1"/>
    <col min="24" max="24" width="9.7109375" style="82" customWidth="1"/>
    <col min="25" max="25" width="10.5703125" style="82" customWidth="1"/>
    <col min="26" max="26" width="11.7109375" style="82" customWidth="1"/>
    <col min="27" max="27" width="14.7109375" style="82" customWidth="1"/>
    <col min="28" max="28" width="42.42578125" style="82" customWidth="1"/>
    <col min="29" max="29" width="13.7109375" style="82" customWidth="1"/>
    <col min="30" max="30" width="12" style="82" customWidth="1"/>
    <col min="31" max="32" width="10.5703125" style="82" customWidth="1"/>
    <col min="33" max="33" width="13" style="82" customWidth="1"/>
    <col min="34" max="35" width="11.7109375" style="82" customWidth="1"/>
    <col min="36" max="36" width="10.5703125" style="82" customWidth="1"/>
    <col min="37" max="37" width="34.85546875" style="82" customWidth="1"/>
    <col min="38" max="38" width="36.85546875" style="82" customWidth="1"/>
    <col min="39" max="39" width="18.7109375" style="82" customWidth="1"/>
    <col min="40" max="40" width="16.140625" style="82" customWidth="1"/>
    <col min="41" max="41" width="20.85546875" style="82" customWidth="1"/>
    <col min="42" max="44" width="11.5703125" style="82" customWidth="1"/>
    <col min="45" max="45" width="13.85546875" style="82" customWidth="1"/>
    <col min="46" max="46" width="33.140625" style="82" customWidth="1"/>
    <col min="47" max="47" width="13.140625" style="82" customWidth="1"/>
    <col min="48" max="48" width="15.5703125" style="82" customWidth="1"/>
    <col min="49" max="49" width="15" style="82" customWidth="1"/>
    <col min="50" max="50" width="13.85546875" style="82" customWidth="1"/>
    <col min="51" max="51" width="13.7109375" style="82" customWidth="1"/>
    <col min="52" max="52" width="13.28515625" style="82" customWidth="1"/>
    <col min="53" max="53" width="12.28515625" style="82" customWidth="1"/>
    <col min="54" max="54" width="14.5703125" style="82" bestFit="1" customWidth="1"/>
    <col min="55" max="55" width="18.42578125" style="82" bestFit="1" customWidth="1"/>
    <col min="56" max="56" width="15.7109375" style="82" customWidth="1"/>
    <col min="57" max="58" width="16.5703125" style="82" customWidth="1"/>
    <col min="59" max="59" width="15.7109375" style="82" customWidth="1"/>
    <col min="60" max="60" width="16.28515625" style="82" customWidth="1"/>
    <col min="61" max="61" width="26" style="82" customWidth="1"/>
    <col min="62" max="62" width="28.85546875" style="82" customWidth="1"/>
    <col min="63" max="63" width="16" style="82" customWidth="1"/>
    <col min="64" max="64" width="16.5703125" style="82" customWidth="1"/>
    <col min="65" max="65" width="55.28515625" style="82" customWidth="1"/>
    <col min="66" max="16384" width="9.140625" style="82"/>
  </cols>
  <sheetData>
    <row r="1" spans="1:65" s="94" customFormat="1" ht="15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</row>
    <row r="2" spans="1:65" s="94" customFormat="1" ht="15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</row>
    <row r="3" spans="1:65" s="94" customFormat="1" ht="15" x14ac:dyDescent="0.25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</row>
    <row r="4" spans="1:65" s="95" customFormat="1" ht="15" x14ac:dyDescent="0.25">
      <c r="A4" s="95" t="s">
        <v>50</v>
      </c>
    </row>
    <row r="5" spans="1:65" s="94" customFormat="1" ht="15" x14ac:dyDescent="0.25"/>
    <row r="6" spans="1:65" s="95" customFormat="1" ht="15" x14ac:dyDescent="0.25">
      <c r="A6" s="163" t="s">
        <v>236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</row>
    <row r="7" spans="1:65" s="94" customFormat="1" ht="15" x14ac:dyDescent="0.25">
      <c r="A7" s="164" t="s">
        <v>104</v>
      </c>
      <c r="B7" s="164"/>
      <c r="C7" s="164"/>
      <c r="D7" s="164"/>
      <c r="E7" s="164"/>
      <c r="F7" s="164"/>
      <c r="G7" s="164"/>
      <c r="H7" s="164"/>
      <c r="I7" s="164"/>
      <c r="J7" s="164"/>
    </row>
    <row r="8" spans="1:65" s="94" customFormat="1" ht="15" x14ac:dyDescent="0.25">
      <c r="A8" s="164" t="s">
        <v>244</v>
      </c>
      <c r="B8" s="164"/>
      <c r="C8" s="164"/>
      <c r="D8" s="164"/>
      <c r="E8" s="164"/>
    </row>
    <row r="9" spans="1:65" s="94" customFormat="1" ht="15" x14ac:dyDescent="0.25"/>
    <row r="10" spans="1:65" s="94" customFormat="1" ht="15" x14ac:dyDescent="0.25">
      <c r="A10" s="164" t="s">
        <v>245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</row>
    <row r="11" spans="1:65" s="94" customFormat="1" ht="15" x14ac:dyDescent="0.25">
      <c r="A11" s="94" t="s">
        <v>246</v>
      </c>
    </row>
    <row r="12" spans="1:65" s="94" customFormat="1" ht="15" x14ac:dyDescent="0.25">
      <c r="A12" s="94" t="s">
        <v>247</v>
      </c>
    </row>
    <row r="13" spans="1:65" s="94" customFormat="1" ht="15" x14ac:dyDescent="0.25">
      <c r="A13" s="94" t="s">
        <v>201</v>
      </c>
    </row>
    <row r="14" spans="1:65" s="94" customFormat="1" ht="15.75" thickBot="1" x14ac:dyDescent="0.3">
      <c r="A14" s="172" t="s">
        <v>78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</row>
    <row r="15" spans="1:65" x14ac:dyDescent="0.25">
      <c r="A15" s="175" t="s">
        <v>53</v>
      </c>
      <c r="B15" s="182" t="s">
        <v>21</v>
      </c>
      <c r="C15" s="183"/>
      <c r="D15" s="183"/>
      <c r="E15" s="183"/>
      <c r="F15" s="183"/>
      <c r="G15" s="183"/>
      <c r="H15" s="102"/>
      <c r="I15" s="103"/>
      <c r="J15" s="104"/>
      <c r="K15" s="139" t="s">
        <v>79</v>
      </c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65" t="s">
        <v>83</v>
      </c>
      <c r="AQ15" s="166"/>
      <c r="AR15" s="166"/>
      <c r="AS15" s="167"/>
      <c r="AT15" s="167"/>
      <c r="AU15" s="168"/>
      <c r="AV15" s="138" t="s">
        <v>103</v>
      </c>
      <c r="AW15" s="139"/>
      <c r="AX15" s="139"/>
      <c r="AY15" s="139"/>
      <c r="AZ15" s="139"/>
      <c r="BA15" s="140"/>
      <c r="BB15" s="165" t="s">
        <v>80</v>
      </c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73"/>
    </row>
    <row r="16" spans="1:65" x14ac:dyDescent="0.25">
      <c r="A16" s="176"/>
      <c r="B16" s="184"/>
      <c r="C16" s="185"/>
      <c r="D16" s="185"/>
      <c r="E16" s="185"/>
      <c r="F16" s="185"/>
      <c r="G16" s="185"/>
      <c r="H16" s="213" t="s">
        <v>123</v>
      </c>
      <c r="I16" s="187"/>
      <c r="J16" s="190"/>
      <c r="K16" s="188" t="s">
        <v>51</v>
      </c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0" t="s">
        <v>114</v>
      </c>
      <c r="Y16" s="179"/>
      <c r="Z16" s="179"/>
      <c r="AA16" s="179"/>
      <c r="AB16" s="179"/>
      <c r="AC16" s="179"/>
      <c r="AD16" s="179"/>
      <c r="AE16" s="179"/>
      <c r="AF16" s="179"/>
      <c r="AG16" s="179"/>
      <c r="AH16" s="181"/>
      <c r="AI16" s="178" t="s">
        <v>106</v>
      </c>
      <c r="AJ16" s="179"/>
      <c r="AK16" s="181"/>
      <c r="AL16" s="178" t="s">
        <v>52</v>
      </c>
      <c r="AM16" s="179"/>
      <c r="AN16" s="179"/>
      <c r="AO16" s="179"/>
      <c r="AP16" s="174" t="s">
        <v>85</v>
      </c>
      <c r="AQ16" s="180" t="s">
        <v>122</v>
      </c>
      <c r="AR16" s="189"/>
      <c r="AS16" s="171" t="s">
        <v>86</v>
      </c>
      <c r="AT16" s="171" t="s">
        <v>84</v>
      </c>
      <c r="AU16" s="178" t="s">
        <v>87</v>
      </c>
      <c r="AV16" s="203" t="s">
        <v>92</v>
      </c>
      <c r="AW16" s="197" t="s">
        <v>93</v>
      </c>
      <c r="AX16" s="197" t="s">
        <v>94</v>
      </c>
      <c r="AY16" s="197" t="s">
        <v>96</v>
      </c>
      <c r="AZ16" s="197" t="s">
        <v>95</v>
      </c>
      <c r="BA16" s="200" t="s">
        <v>96</v>
      </c>
      <c r="BB16" s="174" t="s">
        <v>1</v>
      </c>
      <c r="BC16" s="171" t="s">
        <v>58</v>
      </c>
      <c r="BD16" s="141" t="s">
        <v>62</v>
      </c>
      <c r="BE16" s="142"/>
      <c r="BF16" s="147"/>
      <c r="BG16" s="141" t="s">
        <v>65</v>
      </c>
      <c r="BH16" s="147"/>
      <c r="BI16" s="171" t="s">
        <v>135</v>
      </c>
      <c r="BJ16" s="171" t="s">
        <v>136</v>
      </c>
      <c r="BK16" s="141" t="s">
        <v>68</v>
      </c>
      <c r="BL16" s="142"/>
      <c r="BM16" s="143"/>
    </row>
    <row r="17" spans="1:65" x14ac:dyDescent="0.25">
      <c r="A17" s="176"/>
      <c r="B17" s="186"/>
      <c r="C17" s="187"/>
      <c r="D17" s="187"/>
      <c r="E17" s="187"/>
      <c r="F17" s="187"/>
      <c r="G17" s="187"/>
      <c r="H17" s="199" t="s">
        <v>121</v>
      </c>
      <c r="I17" s="199" t="s">
        <v>122</v>
      </c>
      <c r="J17" s="199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90"/>
      <c r="X17" s="178"/>
      <c r="Y17" s="179"/>
      <c r="Z17" s="179"/>
      <c r="AA17" s="179"/>
      <c r="AB17" s="181"/>
      <c r="AC17" s="171" t="s">
        <v>105</v>
      </c>
      <c r="AD17" s="171"/>
      <c r="AE17" s="178" t="s">
        <v>108</v>
      </c>
      <c r="AF17" s="179"/>
      <c r="AG17" s="179"/>
      <c r="AH17" s="181"/>
      <c r="AI17" s="178" t="s">
        <v>107</v>
      </c>
      <c r="AJ17" s="179"/>
      <c r="AK17" s="181"/>
      <c r="AL17" s="1"/>
      <c r="AM17" s="178" t="s">
        <v>115</v>
      </c>
      <c r="AN17" s="179"/>
      <c r="AO17" s="181"/>
      <c r="AP17" s="181"/>
      <c r="AQ17" s="213"/>
      <c r="AR17" s="190"/>
      <c r="AS17" s="171"/>
      <c r="AT17" s="171"/>
      <c r="AU17" s="178"/>
      <c r="AV17" s="204"/>
      <c r="AW17" s="198"/>
      <c r="AX17" s="198"/>
      <c r="AY17" s="198"/>
      <c r="AZ17" s="198"/>
      <c r="BA17" s="201"/>
      <c r="BB17" s="174"/>
      <c r="BC17" s="171"/>
      <c r="BD17" s="144"/>
      <c r="BE17" s="145"/>
      <c r="BF17" s="148"/>
      <c r="BG17" s="144"/>
      <c r="BH17" s="148"/>
      <c r="BI17" s="171"/>
      <c r="BJ17" s="171"/>
      <c r="BK17" s="144"/>
      <c r="BL17" s="145"/>
      <c r="BM17" s="146"/>
    </row>
    <row r="18" spans="1:65" ht="38.25" x14ac:dyDescent="0.25">
      <c r="A18" s="176"/>
      <c r="B18" s="96" t="s">
        <v>6</v>
      </c>
      <c r="C18" s="97" t="s">
        <v>7</v>
      </c>
      <c r="D18" s="97" t="s">
        <v>0</v>
      </c>
      <c r="E18" s="97" t="s">
        <v>1</v>
      </c>
      <c r="F18" s="97" t="s">
        <v>2</v>
      </c>
      <c r="G18" s="1" t="s">
        <v>8</v>
      </c>
      <c r="H18" s="171"/>
      <c r="I18" s="97" t="s">
        <v>59</v>
      </c>
      <c r="J18" s="97" t="s">
        <v>60</v>
      </c>
      <c r="K18" s="98" t="s">
        <v>9</v>
      </c>
      <c r="L18" s="97" t="s">
        <v>3</v>
      </c>
      <c r="M18" s="97" t="s">
        <v>19</v>
      </c>
      <c r="N18" s="97" t="s">
        <v>10</v>
      </c>
      <c r="O18" s="97" t="s">
        <v>48</v>
      </c>
      <c r="P18" s="97" t="s">
        <v>14</v>
      </c>
      <c r="Q18" s="97" t="s">
        <v>13</v>
      </c>
      <c r="R18" s="97" t="s">
        <v>12</v>
      </c>
      <c r="S18" s="97" t="s">
        <v>4</v>
      </c>
      <c r="T18" s="97" t="s">
        <v>82</v>
      </c>
      <c r="U18" s="97" t="s">
        <v>54</v>
      </c>
      <c r="V18" s="97" t="s">
        <v>55</v>
      </c>
      <c r="W18" s="97" t="s">
        <v>5</v>
      </c>
      <c r="X18" s="97" t="s">
        <v>1</v>
      </c>
      <c r="Y18" s="97" t="s">
        <v>118</v>
      </c>
      <c r="Z18" s="97" t="s">
        <v>10</v>
      </c>
      <c r="AA18" s="97" t="s">
        <v>14</v>
      </c>
      <c r="AB18" s="97" t="s">
        <v>11</v>
      </c>
      <c r="AC18" s="97" t="s">
        <v>13</v>
      </c>
      <c r="AD18" s="97" t="s">
        <v>12</v>
      </c>
      <c r="AE18" s="97" t="s">
        <v>15</v>
      </c>
      <c r="AF18" s="97" t="s">
        <v>16</v>
      </c>
      <c r="AG18" s="97" t="s">
        <v>17</v>
      </c>
      <c r="AH18" s="97" t="s">
        <v>18</v>
      </c>
      <c r="AI18" s="97" t="s">
        <v>113</v>
      </c>
      <c r="AJ18" s="97" t="s">
        <v>112</v>
      </c>
      <c r="AK18" s="97" t="s">
        <v>111</v>
      </c>
      <c r="AL18" s="97" t="s">
        <v>22</v>
      </c>
      <c r="AM18" s="97" t="s">
        <v>133</v>
      </c>
      <c r="AN18" s="97" t="s">
        <v>134</v>
      </c>
      <c r="AO18" s="1" t="s">
        <v>20</v>
      </c>
      <c r="AP18" s="174"/>
      <c r="AQ18" s="99" t="s">
        <v>59</v>
      </c>
      <c r="AR18" s="99" t="s">
        <v>60</v>
      </c>
      <c r="AS18" s="171"/>
      <c r="AT18" s="171"/>
      <c r="AU18" s="178"/>
      <c r="AV18" s="205"/>
      <c r="AW18" s="199"/>
      <c r="AX18" s="199"/>
      <c r="AY18" s="199"/>
      <c r="AZ18" s="199"/>
      <c r="BA18" s="202"/>
      <c r="BB18" s="174"/>
      <c r="BC18" s="171"/>
      <c r="BD18" s="100" t="s">
        <v>59</v>
      </c>
      <c r="BE18" s="100" t="s">
        <v>60</v>
      </c>
      <c r="BF18" s="100" t="s">
        <v>61</v>
      </c>
      <c r="BG18" s="100" t="s">
        <v>63</v>
      </c>
      <c r="BH18" s="97" t="s">
        <v>64</v>
      </c>
      <c r="BI18" s="171"/>
      <c r="BJ18" s="171"/>
      <c r="BK18" s="100" t="s">
        <v>59</v>
      </c>
      <c r="BL18" s="100" t="s">
        <v>67</v>
      </c>
      <c r="BM18" s="101" t="s">
        <v>66</v>
      </c>
    </row>
    <row r="19" spans="1:65" ht="13.5" thickBot="1" x14ac:dyDescent="0.3">
      <c r="A19" s="177"/>
      <c r="B19" s="105" t="s">
        <v>23</v>
      </c>
      <c r="C19" s="106" t="s">
        <v>24</v>
      </c>
      <c r="D19" s="107" t="s">
        <v>47</v>
      </c>
      <c r="E19" s="106" t="s">
        <v>25</v>
      </c>
      <c r="F19" s="106" t="s">
        <v>26</v>
      </c>
      <c r="G19" s="108" t="s">
        <v>27</v>
      </c>
      <c r="H19" s="106" t="s">
        <v>28</v>
      </c>
      <c r="I19" s="106" t="s">
        <v>29</v>
      </c>
      <c r="J19" s="106" t="s">
        <v>30</v>
      </c>
      <c r="K19" s="109" t="s">
        <v>31</v>
      </c>
      <c r="L19" s="106" t="s">
        <v>32</v>
      </c>
      <c r="M19" s="106" t="s">
        <v>33</v>
      </c>
      <c r="N19" s="106" t="s">
        <v>34</v>
      </c>
      <c r="O19" s="110" t="s">
        <v>35</v>
      </c>
      <c r="P19" s="106" t="s">
        <v>36</v>
      </c>
      <c r="Q19" s="106" t="s">
        <v>37</v>
      </c>
      <c r="R19" s="106" t="s">
        <v>38</v>
      </c>
      <c r="S19" s="106" t="s">
        <v>49</v>
      </c>
      <c r="T19" s="106" t="s">
        <v>39</v>
      </c>
      <c r="U19" s="106" t="s">
        <v>117</v>
      </c>
      <c r="V19" s="106" t="s">
        <v>40</v>
      </c>
      <c r="W19" s="106" t="s">
        <v>41</v>
      </c>
      <c r="X19" s="106" t="s">
        <v>42</v>
      </c>
      <c r="Y19" s="106" t="s">
        <v>43</v>
      </c>
      <c r="Z19" s="106" t="s">
        <v>44</v>
      </c>
      <c r="AA19" s="106" t="s">
        <v>45</v>
      </c>
      <c r="AB19" s="106" t="s">
        <v>56</v>
      </c>
      <c r="AC19" s="106" t="s">
        <v>46</v>
      </c>
      <c r="AD19" s="106" t="s">
        <v>119</v>
      </c>
      <c r="AE19" s="106" t="s">
        <v>109</v>
      </c>
      <c r="AF19" s="106" t="s">
        <v>57</v>
      </c>
      <c r="AG19" s="106" t="s">
        <v>110</v>
      </c>
      <c r="AH19" s="106" t="s">
        <v>120</v>
      </c>
      <c r="AI19" s="106" t="s">
        <v>69</v>
      </c>
      <c r="AJ19" s="106" t="s">
        <v>70</v>
      </c>
      <c r="AK19" s="106" t="s">
        <v>71</v>
      </c>
      <c r="AL19" s="106" t="s">
        <v>137</v>
      </c>
      <c r="AM19" s="106" t="s">
        <v>72</v>
      </c>
      <c r="AN19" s="108" t="s">
        <v>73</v>
      </c>
      <c r="AO19" s="106" t="s">
        <v>124</v>
      </c>
      <c r="AP19" s="111" t="s">
        <v>74</v>
      </c>
      <c r="AQ19" s="111" t="s">
        <v>75</v>
      </c>
      <c r="AR19" s="111" t="s">
        <v>76</v>
      </c>
      <c r="AS19" s="111" t="s">
        <v>77</v>
      </c>
      <c r="AT19" s="112" t="s">
        <v>81</v>
      </c>
      <c r="AU19" s="113" t="s">
        <v>88</v>
      </c>
      <c r="AV19" s="114" t="s">
        <v>89</v>
      </c>
      <c r="AW19" s="115" t="s">
        <v>90</v>
      </c>
      <c r="AX19" s="115" t="s">
        <v>97</v>
      </c>
      <c r="AY19" s="115" t="s">
        <v>91</v>
      </c>
      <c r="AZ19" s="116" t="s">
        <v>98</v>
      </c>
      <c r="BA19" s="117" t="s">
        <v>99</v>
      </c>
      <c r="BB19" s="114" t="s">
        <v>100</v>
      </c>
      <c r="BC19" s="115" t="s">
        <v>101</v>
      </c>
      <c r="BD19" s="115" t="s">
        <v>102</v>
      </c>
      <c r="BE19" s="116" t="s">
        <v>116</v>
      </c>
      <c r="BF19" s="116" t="s">
        <v>125</v>
      </c>
      <c r="BG19" s="116" t="s">
        <v>126</v>
      </c>
      <c r="BH19" s="115" t="s">
        <v>127</v>
      </c>
      <c r="BI19" s="115" t="s">
        <v>128</v>
      </c>
      <c r="BJ19" s="115" t="s">
        <v>129</v>
      </c>
      <c r="BK19" s="116" t="s">
        <v>130</v>
      </c>
      <c r="BL19" s="116" t="s">
        <v>131</v>
      </c>
      <c r="BM19" s="116" t="s">
        <v>132</v>
      </c>
    </row>
    <row r="20" spans="1:65" ht="25.5" x14ac:dyDescent="0.25">
      <c r="A20" s="223" t="s">
        <v>138</v>
      </c>
      <c r="B20" s="226" t="s">
        <v>145</v>
      </c>
      <c r="C20" s="132" t="s">
        <v>146</v>
      </c>
      <c r="D20" s="132" t="s">
        <v>147</v>
      </c>
      <c r="E20" s="153" t="s">
        <v>144</v>
      </c>
      <c r="F20" s="229" t="s">
        <v>148</v>
      </c>
      <c r="G20" s="152" t="s">
        <v>157</v>
      </c>
      <c r="H20" s="153" t="s">
        <v>192</v>
      </c>
      <c r="I20" s="149">
        <v>41451</v>
      </c>
      <c r="J20" s="149">
        <v>41815</v>
      </c>
      <c r="K20" s="153" t="s">
        <v>158</v>
      </c>
      <c r="L20" s="191" t="s">
        <v>159</v>
      </c>
      <c r="M20" s="132" t="s">
        <v>166</v>
      </c>
      <c r="N20" s="153" t="s">
        <v>167</v>
      </c>
      <c r="O20" s="194">
        <v>23400</v>
      </c>
      <c r="P20" s="152">
        <v>11174</v>
      </c>
      <c r="Q20" s="220" t="s">
        <v>167</v>
      </c>
      <c r="R20" s="217" t="s">
        <v>168</v>
      </c>
      <c r="S20" s="153" t="s">
        <v>169</v>
      </c>
      <c r="T20" s="153" t="s">
        <v>164</v>
      </c>
      <c r="U20" s="153" t="s">
        <v>164</v>
      </c>
      <c r="V20" s="153" t="s">
        <v>164</v>
      </c>
      <c r="W20" s="217" t="s">
        <v>170</v>
      </c>
      <c r="X20" s="153" t="s">
        <v>198</v>
      </c>
      <c r="Y20" s="36" t="s">
        <v>180</v>
      </c>
      <c r="Z20" s="36" t="s">
        <v>168</v>
      </c>
      <c r="AA20" s="37">
        <v>11427</v>
      </c>
      <c r="AB20" s="38" t="s">
        <v>186</v>
      </c>
      <c r="AC20" s="36" t="s">
        <v>187</v>
      </c>
      <c r="AD20" s="36" t="s">
        <v>183</v>
      </c>
      <c r="AE20" s="39">
        <v>0</v>
      </c>
      <c r="AF20" s="39">
        <v>0</v>
      </c>
      <c r="AG20" s="40">
        <v>0</v>
      </c>
      <c r="AH20" s="40">
        <v>0</v>
      </c>
      <c r="AI20" s="3" t="s">
        <v>168</v>
      </c>
      <c r="AJ20" s="4">
        <v>5.4478</v>
      </c>
      <c r="AK20" s="5">
        <f>(106.23*12)</f>
        <v>1274.76</v>
      </c>
      <c r="AL20" s="209">
        <f>(O20+AK20)</f>
        <v>24674.76</v>
      </c>
      <c r="AM20" s="206">
        <v>103007.97</v>
      </c>
      <c r="AN20" s="206">
        <f>SUM(0+2056.23)</f>
        <v>2056.23</v>
      </c>
      <c r="AO20" s="212">
        <f>AM20+AN20</f>
        <v>105064.2</v>
      </c>
      <c r="AP20" s="153" t="s">
        <v>192</v>
      </c>
      <c r="AQ20" s="149">
        <v>41451</v>
      </c>
      <c r="AR20" s="149">
        <v>41815</v>
      </c>
      <c r="AS20" s="152">
        <v>11145</v>
      </c>
      <c r="AT20" s="153" t="s">
        <v>194</v>
      </c>
      <c r="AU20" s="154" t="s">
        <v>164</v>
      </c>
      <c r="AV20" s="157" t="s">
        <v>164</v>
      </c>
      <c r="AW20" s="153" t="s">
        <v>164</v>
      </c>
      <c r="AX20" s="153" t="s">
        <v>164</v>
      </c>
      <c r="AY20" s="153" t="s">
        <v>164</v>
      </c>
      <c r="AZ20" s="153" t="s">
        <v>164</v>
      </c>
      <c r="BA20" s="160" t="s">
        <v>164</v>
      </c>
      <c r="BB20" s="157" t="s">
        <v>164</v>
      </c>
      <c r="BC20" s="132" t="s">
        <v>164</v>
      </c>
      <c r="BD20" s="132" t="s">
        <v>164</v>
      </c>
      <c r="BE20" s="132" t="s">
        <v>164</v>
      </c>
      <c r="BF20" s="132" t="s">
        <v>164</v>
      </c>
      <c r="BG20" s="132" t="s">
        <v>164</v>
      </c>
      <c r="BH20" s="132" t="s">
        <v>164</v>
      </c>
      <c r="BI20" s="132" t="s">
        <v>164</v>
      </c>
      <c r="BJ20" s="132" t="s">
        <v>164</v>
      </c>
      <c r="BK20" s="132" t="s">
        <v>164</v>
      </c>
      <c r="BL20" s="132" t="s">
        <v>164</v>
      </c>
      <c r="BM20" s="135" t="s">
        <v>164</v>
      </c>
    </row>
    <row r="21" spans="1:65" ht="25.5" x14ac:dyDescent="0.25">
      <c r="A21" s="224"/>
      <c r="B21" s="227"/>
      <c r="C21" s="133"/>
      <c r="D21" s="133"/>
      <c r="E21" s="150"/>
      <c r="F21" s="230"/>
      <c r="G21" s="169"/>
      <c r="H21" s="150"/>
      <c r="I21" s="150"/>
      <c r="J21" s="150"/>
      <c r="K21" s="150"/>
      <c r="L21" s="192"/>
      <c r="M21" s="133"/>
      <c r="N21" s="150"/>
      <c r="O21" s="195"/>
      <c r="P21" s="169"/>
      <c r="Q21" s="221"/>
      <c r="R21" s="218"/>
      <c r="S21" s="150"/>
      <c r="T21" s="150"/>
      <c r="U21" s="150"/>
      <c r="V21" s="150"/>
      <c r="W21" s="218"/>
      <c r="X21" s="150"/>
      <c r="Y21" s="2" t="s">
        <v>181</v>
      </c>
      <c r="Z21" s="2" t="s">
        <v>183</v>
      </c>
      <c r="AA21" s="41">
        <v>11661</v>
      </c>
      <c r="AB21" s="42" t="s">
        <v>185</v>
      </c>
      <c r="AC21" s="2" t="s">
        <v>188</v>
      </c>
      <c r="AD21" s="2" t="s">
        <v>189</v>
      </c>
      <c r="AE21" s="43">
        <v>0</v>
      </c>
      <c r="AF21" s="43">
        <v>0</v>
      </c>
      <c r="AG21" s="44">
        <v>0</v>
      </c>
      <c r="AH21" s="44">
        <v>0</v>
      </c>
      <c r="AI21" s="2" t="s">
        <v>164</v>
      </c>
      <c r="AJ21" s="2" t="s">
        <v>164</v>
      </c>
      <c r="AK21" s="2" t="s">
        <v>164</v>
      </c>
      <c r="AL21" s="210"/>
      <c r="AM21" s="207"/>
      <c r="AN21" s="207"/>
      <c r="AO21" s="150"/>
      <c r="AP21" s="150"/>
      <c r="AQ21" s="150"/>
      <c r="AR21" s="150"/>
      <c r="AS21" s="150"/>
      <c r="AT21" s="150"/>
      <c r="AU21" s="155"/>
      <c r="AV21" s="158"/>
      <c r="AW21" s="150"/>
      <c r="AX21" s="150"/>
      <c r="AY21" s="150"/>
      <c r="AZ21" s="150"/>
      <c r="BA21" s="161"/>
      <c r="BB21" s="158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6"/>
    </row>
    <row r="22" spans="1:65" ht="25.5" x14ac:dyDescent="0.25">
      <c r="A22" s="224"/>
      <c r="B22" s="227"/>
      <c r="C22" s="133"/>
      <c r="D22" s="133"/>
      <c r="E22" s="150"/>
      <c r="F22" s="230"/>
      <c r="G22" s="169"/>
      <c r="H22" s="150"/>
      <c r="I22" s="150"/>
      <c r="J22" s="150"/>
      <c r="K22" s="150"/>
      <c r="L22" s="192"/>
      <c r="M22" s="133"/>
      <c r="N22" s="150"/>
      <c r="O22" s="195"/>
      <c r="P22" s="169"/>
      <c r="Q22" s="221"/>
      <c r="R22" s="218"/>
      <c r="S22" s="150"/>
      <c r="T22" s="150"/>
      <c r="U22" s="150"/>
      <c r="V22" s="150"/>
      <c r="W22" s="218"/>
      <c r="X22" s="150"/>
      <c r="Y22" s="2" t="s">
        <v>182</v>
      </c>
      <c r="Z22" s="2" t="s">
        <v>184</v>
      </c>
      <c r="AA22" s="41">
        <v>11914</v>
      </c>
      <c r="AB22" s="42" t="s">
        <v>185</v>
      </c>
      <c r="AC22" s="2" t="s">
        <v>190</v>
      </c>
      <c r="AD22" s="2" t="s">
        <v>191</v>
      </c>
      <c r="AE22" s="43">
        <v>0</v>
      </c>
      <c r="AF22" s="43">
        <v>0</v>
      </c>
      <c r="AG22" s="44">
        <v>0</v>
      </c>
      <c r="AH22" s="44">
        <v>0</v>
      </c>
      <c r="AI22" s="2" t="s">
        <v>164</v>
      </c>
      <c r="AJ22" s="2" t="s">
        <v>164</v>
      </c>
      <c r="AK22" s="2" t="s">
        <v>164</v>
      </c>
      <c r="AL22" s="210"/>
      <c r="AM22" s="207"/>
      <c r="AN22" s="207"/>
      <c r="AO22" s="150"/>
      <c r="AP22" s="150"/>
      <c r="AQ22" s="150"/>
      <c r="AR22" s="150"/>
      <c r="AS22" s="150"/>
      <c r="AT22" s="150"/>
      <c r="AU22" s="155"/>
      <c r="AV22" s="158"/>
      <c r="AW22" s="150"/>
      <c r="AX22" s="150"/>
      <c r="AY22" s="150"/>
      <c r="AZ22" s="150"/>
      <c r="BA22" s="161"/>
      <c r="BB22" s="158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6"/>
    </row>
    <row r="23" spans="1:65" ht="26.25" thickBot="1" x14ac:dyDescent="0.3">
      <c r="A23" s="225"/>
      <c r="B23" s="228"/>
      <c r="C23" s="134"/>
      <c r="D23" s="134"/>
      <c r="E23" s="151"/>
      <c r="F23" s="231"/>
      <c r="G23" s="170"/>
      <c r="H23" s="151"/>
      <c r="I23" s="151"/>
      <c r="J23" s="151"/>
      <c r="K23" s="151"/>
      <c r="L23" s="193"/>
      <c r="M23" s="134"/>
      <c r="N23" s="151"/>
      <c r="O23" s="196"/>
      <c r="P23" s="170"/>
      <c r="Q23" s="222"/>
      <c r="R23" s="219"/>
      <c r="S23" s="151"/>
      <c r="T23" s="151"/>
      <c r="U23" s="151"/>
      <c r="V23" s="151"/>
      <c r="W23" s="219"/>
      <c r="X23" s="151"/>
      <c r="Y23" s="6" t="s">
        <v>220</v>
      </c>
      <c r="Z23" s="6" t="s">
        <v>221</v>
      </c>
      <c r="AA23" s="45">
        <v>12162</v>
      </c>
      <c r="AB23" s="46" t="s">
        <v>185</v>
      </c>
      <c r="AC23" s="6" t="s">
        <v>222</v>
      </c>
      <c r="AD23" s="6" t="s">
        <v>223</v>
      </c>
      <c r="AE23" s="47">
        <v>0</v>
      </c>
      <c r="AF23" s="47">
        <v>0</v>
      </c>
      <c r="AG23" s="48">
        <v>0</v>
      </c>
      <c r="AH23" s="48">
        <v>0</v>
      </c>
      <c r="AI23" s="6" t="s">
        <v>164</v>
      </c>
      <c r="AJ23" s="6" t="s">
        <v>164</v>
      </c>
      <c r="AK23" s="6" t="s">
        <v>164</v>
      </c>
      <c r="AL23" s="211"/>
      <c r="AM23" s="208"/>
      <c r="AN23" s="208"/>
      <c r="AO23" s="151"/>
      <c r="AP23" s="151"/>
      <c r="AQ23" s="151"/>
      <c r="AR23" s="151"/>
      <c r="AS23" s="151"/>
      <c r="AT23" s="151"/>
      <c r="AU23" s="156"/>
      <c r="AV23" s="159"/>
      <c r="AW23" s="151"/>
      <c r="AX23" s="151"/>
      <c r="AY23" s="151"/>
      <c r="AZ23" s="151"/>
      <c r="BA23" s="162"/>
      <c r="BB23" s="159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7"/>
    </row>
    <row r="24" spans="1:65" ht="64.5" thickBot="1" x14ac:dyDescent="0.3">
      <c r="A24" s="120" t="s">
        <v>139</v>
      </c>
      <c r="B24" s="118" t="s">
        <v>150</v>
      </c>
      <c r="C24" s="49" t="s">
        <v>151</v>
      </c>
      <c r="D24" s="49" t="s">
        <v>152</v>
      </c>
      <c r="E24" s="49" t="s">
        <v>144</v>
      </c>
      <c r="F24" s="83" t="s">
        <v>153</v>
      </c>
      <c r="G24" s="49" t="s">
        <v>157</v>
      </c>
      <c r="H24" s="7" t="s">
        <v>193</v>
      </c>
      <c r="I24" s="50">
        <v>42349</v>
      </c>
      <c r="J24" s="50">
        <v>42714</v>
      </c>
      <c r="K24" s="49" t="s">
        <v>155</v>
      </c>
      <c r="L24" s="51" t="s">
        <v>160</v>
      </c>
      <c r="M24" s="49" t="s">
        <v>173</v>
      </c>
      <c r="N24" s="49" t="s">
        <v>174</v>
      </c>
      <c r="O24" s="52">
        <v>25935.360000000001</v>
      </c>
      <c r="P24" s="53">
        <v>11903</v>
      </c>
      <c r="Q24" s="49" t="s">
        <v>174</v>
      </c>
      <c r="R24" s="49" t="s">
        <v>172</v>
      </c>
      <c r="S24" s="7" t="s">
        <v>163</v>
      </c>
      <c r="T24" s="7" t="s">
        <v>164</v>
      </c>
      <c r="U24" s="7" t="s">
        <v>164</v>
      </c>
      <c r="V24" s="7" t="s">
        <v>164</v>
      </c>
      <c r="W24" s="54" t="s">
        <v>165</v>
      </c>
      <c r="X24" s="7" t="s">
        <v>198</v>
      </c>
      <c r="Y24" s="36" t="s">
        <v>180</v>
      </c>
      <c r="Z24" s="36" t="s">
        <v>202</v>
      </c>
      <c r="AA24" s="37">
        <v>12142</v>
      </c>
      <c r="AB24" s="55" t="s">
        <v>185</v>
      </c>
      <c r="AC24" s="36" t="s">
        <v>224</v>
      </c>
      <c r="AD24" s="36" t="s">
        <v>225</v>
      </c>
      <c r="AE24" s="36">
        <v>0</v>
      </c>
      <c r="AF24" s="36">
        <v>0</v>
      </c>
      <c r="AG24" s="40">
        <v>0</v>
      </c>
      <c r="AH24" s="40">
        <v>0</v>
      </c>
      <c r="AI24" s="7" t="s">
        <v>164</v>
      </c>
      <c r="AJ24" s="7" t="s">
        <v>164</v>
      </c>
      <c r="AK24" s="7" t="s">
        <v>164</v>
      </c>
      <c r="AL24" s="7" t="s">
        <v>164</v>
      </c>
      <c r="AM24" s="19">
        <v>33139.629999999997</v>
      </c>
      <c r="AN24" s="19">
        <f>SUM(0+2161.28)</f>
        <v>2161.2800000000002</v>
      </c>
      <c r="AO24" s="56">
        <f>AM24+AN24</f>
        <v>35300.909999999996</v>
      </c>
      <c r="AP24" s="7" t="s">
        <v>193</v>
      </c>
      <c r="AQ24" s="50">
        <v>42349</v>
      </c>
      <c r="AR24" s="50">
        <v>42714</v>
      </c>
      <c r="AS24" s="57">
        <v>11704</v>
      </c>
      <c r="AT24" s="7" t="s">
        <v>195</v>
      </c>
      <c r="AU24" s="58">
        <v>11900</v>
      </c>
      <c r="AV24" s="59" t="s">
        <v>164</v>
      </c>
      <c r="AW24" s="7" t="s">
        <v>164</v>
      </c>
      <c r="AX24" s="7" t="s">
        <v>164</v>
      </c>
      <c r="AY24" s="7" t="s">
        <v>164</v>
      </c>
      <c r="AZ24" s="7" t="s">
        <v>164</v>
      </c>
      <c r="BA24" s="60" t="s">
        <v>164</v>
      </c>
      <c r="BB24" s="59" t="s">
        <v>164</v>
      </c>
      <c r="BC24" s="49" t="s">
        <v>164</v>
      </c>
      <c r="BD24" s="49" t="s">
        <v>164</v>
      </c>
      <c r="BE24" s="49" t="s">
        <v>164</v>
      </c>
      <c r="BF24" s="49" t="s">
        <v>164</v>
      </c>
      <c r="BG24" s="49" t="s">
        <v>164</v>
      </c>
      <c r="BH24" s="49" t="s">
        <v>164</v>
      </c>
      <c r="BI24" s="49" t="s">
        <v>164</v>
      </c>
      <c r="BJ24" s="49" t="s">
        <v>164</v>
      </c>
      <c r="BK24" s="49" t="s">
        <v>164</v>
      </c>
      <c r="BL24" s="61" t="s">
        <v>164</v>
      </c>
      <c r="BM24" s="62" t="s">
        <v>164</v>
      </c>
    </row>
    <row r="25" spans="1:65" s="85" customFormat="1" ht="217.5" thickBot="1" x14ac:dyDescent="0.3">
      <c r="A25" s="121" t="s">
        <v>140</v>
      </c>
      <c r="B25" s="119" t="s">
        <v>154</v>
      </c>
      <c r="C25" s="20" t="s">
        <v>155</v>
      </c>
      <c r="D25" s="20" t="s">
        <v>149</v>
      </c>
      <c r="E25" s="20" t="s">
        <v>144</v>
      </c>
      <c r="F25" s="21" t="s">
        <v>156</v>
      </c>
      <c r="G25" s="22">
        <v>11944</v>
      </c>
      <c r="H25" s="8" t="s">
        <v>164</v>
      </c>
      <c r="I25" s="8" t="s">
        <v>164</v>
      </c>
      <c r="J25" s="8" t="s">
        <v>164</v>
      </c>
      <c r="K25" s="20" t="s">
        <v>161</v>
      </c>
      <c r="L25" s="23" t="s">
        <v>162</v>
      </c>
      <c r="M25" s="20" t="s">
        <v>175</v>
      </c>
      <c r="N25" s="20" t="s">
        <v>176</v>
      </c>
      <c r="O25" s="84" t="s">
        <v>177</v>
      </c>
      <c r="P25" s="22">
        <v>11947</v>
      </c>
      <c r="Q25" s="20" t="s">
        <v>176</v>
      </c>
      <c r="R25" s="20" t="s">
        <v>178</v>
      </c>
      <c r="S25" s="8" t="s">
        <v>179</v>
      </c>
      <c r="T25" s="8" t="s">
        <v>164</v>
      </c>
      <c r="U25" s="8" t="s">
        <v>164</v>
      </c>
      <c r="V25" s="8" t="s">
        <v>164</v>
      </c>
      <c r="W25" s="24" t="s">
        <v>165</v>
      </c>
      <c r="X25" s="8" t="s">
        <v>164</v>
      </c>
      <c r="Y25" s="8" t="s">
        <v>180</v>
      </c>
      <c r="Z25" s="8" t="s">
        <v>237</v>
      </c>
      <c r="AA25" s="8" t="s">
        <v>238</v>
      </c>
      <c r="AB25" s="9" t="s">
        <v>185</v>
      </c>
      <c r="AC25" s="8" t="s">
        <v>239</v>
      </c>
      <c r="AD25" s="8" t="s">
        <v>240</v>
      </c>
      <c r="AE25" s="8">
        <v>0</v>
      </c>
      <c r="AF25" s="8">
        <v>0</v>
      </c>
      <c r="AG25" s="10">
        <v>0</v>
      </c>
      <c r="AH25" s="10">
        <v>0</v>
      </c>
      <c r="AI25" s="8" t="s">
        <v>241</v>
      </c>
      <c r="AJ25" s="8">
        <v>1.9448000000000001</v>
      </c>
      <c r="AK25" s="11" t="s">
        <v>242</v>
      </c>
      <c r="AL25" s="11" t="s">
        <v>243</v>
      </c>
      <c r="AM25" s="25">
        <v>768.1</v>
      </c>
      <c r="AN25" s="26">
        <f>(13.9+4.2)</f>
        <v>18.100000000000001</v>
      </c>
      <c r="AO25" s="12">
        <f>AM25+AN25</f>
        <v>786.2</v>
      </c>
      <c r="AP25" s="8" t="s">
        <v>164</v>
      </c>
      <c r="AQ25" s="8" t="s">
        <v>164</v>
      </c>
      <c r="AR25" s="8" t="s">
        <v>164</v>
      </c>
      <c r="AS25" s="8" t="s">
        <v>164</v>
      </c>
      <c r="AT25" s="8" t="s">
        <v>164</v>
      </c>
      <c r="AU25" s="13" t="s">
        <v>164</v>
      </c>
      <c r="AV25" s="27" t="s">
        <v>196</v>
      </c>
      <c r="AW25" s="20" t="s">
        <v>197</v>
      </c>
      <c r="AX25" s="22">
        <v>11944</v>
      </c>
      <c r="AY25" s="28">
        <v>42705</v>
      </c>
      <c r="AZ25" s="22">
        <v>11944</v>
      </c>
      <c r="BA25" s="29">
        <v>42705</v>
      </c>
      <c r="BB25" s="30" t="s">
        <v>164</v>
      </c>
      <c r="BC25" s="20" t="s">
        <v>164</v>
      </c>
      <c r="BD25" s="20" t="s">
        <v>164</v>
      </c>
      <c r="BE25" s="20" t="s">
        <v>164</v>
      </c>
      <c r="BF25" s="20" t="s">
        <v>164</v>
      </c>
      <c r="BG25" s="20" t="s">
        <v>164</v>
      </c>
      <c r="BH25" s="20" t="s">
        <v>164</v>
      </c>
      <c r="BI25" s="20" t="s">
        <v>164</v>
      </c>
      <c r="BJ25" s="20" t="s">
        <v>164</v>
      </c>
      <c r="BK25" s="20" t="s">
        <v>164</v>
      </c>
      <c r="BL25" s="31" t="s">
        <v>164</v>
      </c>
      <c r="BM25" s="32" t="s">
        <v>164</v>
      </c>
    </row>
    <row r="26" spans="1:65" ht="128.25" thickBot="1" x14ac:dyDescent="0.3">
      <c r="A26" s="122" t="s">
        <v>141</v>
      </c>
      <c r="B26" s="71" t="s">
        <v>203</v>
      </c>
      <c r="C26" s="63" t="s">
        <v>204</v>
      </c>
      <c r="D26" s="63" t="s">
        <v>149</v>
      </c>
      <c r="E26" s="63" t="s">
        <v>144</v>
      </c>
      <c r="F26" s="64" t="s">
        <v>156</v>
      </c>
      <c r="G26" s="33">
        <v>12108</v>
      </c>
      <c r="H26" s="6" t="s">
        <v>164</v>
      </c>
      <c r="I26" s="14" t="s">
        <v>164</v>
      </c>
      <c r="J26" s="14" t="s">
        <v>164</v>
      </c>
      <c r="K26" s="63" t="s">
        <v>204</v>
      </c>
      <c r="L26" s="64" t="s">
        <v>205</v>
      </c>
      <c r="M26" s="63" t="s">
        <v>206</v>
      </c>
      <c r="N26" s="65">
        <v>42949</v>
      </c>
      <c r="O26" s="86" t="s">
        <v>208</v>
      </c>
      <c r="P26" s="33">
        <v>12135</v>
      </c>
      <c r="Q26" s="66">
        <v>42949</v>
      </c>
      <c r="R26" s="66">
        <v>43313</v>
      </c>
      <c r="S26" s="6" t="s">
        <v>179</v>
      </c>
      <c r="T26" s="6" t="s">
        <v>164</v>
      </c>
      <c r="U26" s="6" t="s">
        <v>164</v>
      </c>
      <c r="V26" s="6" t="s">
        <v>164</v>
      </c>
      <c r="W26" s="67" t="s">
        <v>165</v>
      </c>
      <c r="X26" s="6" t="s">
        <v>164</v>
      </c>
      <c r="Y26" s="6" t="s">
        <v>164</v>
      </c>
      <c r="Z26" s="6" t="s">
        <v>164</v>
      </c>
      <c r="AA26" s="6" t="s">
        <v>164</v>
      </c>
      <c r="AB26" s="6" t="s">
        <v>164</v>
      </c>
      <c r="AC26" s="6" t="s">
        <v>164</v>
      </c>
      <c r="AD26" s="6" t="s">
        <v>164</v>
      </c>
      <c r="AE26" s="6">
        <v>0</v>
      </c>
      <c r="AF26" s="6">
        <v>0</v>
      </c>
      <c r="AG26" s="48">
        <v>0</v>
      </c>
      <c r="AH26" s="48">
        <v>0</v>
      </c>
      <c r="AI26" s="6" t="s">
        <v>164</v>
      </c>
      <c r="AJ26" s="6" t="s">
        <v>164</v>
      </c>
      <c r="AK26" s="6" t="s">
        <v>164</v>
      </c>
      <c r="AL26" s="6" t="s">
        <v>164</v>
      </c>
      <c r="AM26" s="34">
        <v>872.74</v>
      </c>
      <c r="AN26" s="34">
        <f>(93.66+90.12)</f>
        <v>183.78</v>
      </c>
      <c r="AO26" s="68">
        <f>(AM26+AN26)</f>
        <v>1056.52</v>
      </c>
      <c r="AP26" s="8" t="s">
        <v>164</v>
      </c>
      <c r="AQ26" s="8" t="s">
        <v>164</v>
      </c>
      <c r="AR26" s="8" t="s">
        <v>164</v>
      </c>
      <c r="AS26" s="8" t="s">
        <v>164</v>
      </c>
      <c r="AT26" s="8" t="s">
        <v>164</v>
      </c>
      <c r="AU26" s="69" t="s">
        <v>164</v>
      </c>
      <c r="AV26" s="70" t="s">
        <v>196</v>
      </c>
      <c r="AW26" s="71" t="s">
        <v>207</v>
      </c>
      <c r="AX26" s="72">
        <v>12108</v>
      </c>
      <c r="AY26" s="65">
        <v>42949</v>
      </c>
      <c r="AZ26" s="72">
        <v>12108</v>
      </c>
      <c r="BA26" s="73">
        <v>42949</v>
      </c>
      <c r="BB26" s="74" t="s">
        <v>164</v>
      </c>
      <c r="BC26" s="63" t="s">
        <v>164</v>
      </c>
      <c r="BD26" s="63" t="s">
        <v>164</v>
      </c>
      <c r="BE26" s="63" t="s">
        <v>164</v>
      </c>
      <c r="BF26" s="63" t="s">
        <v>164</v>
      </c>
      <c r="BG26" s="63" t="s">
        <v>164</v>
      </c>
      <c r="BH26" s="63" t="s">
        <v>164</v>
      </c>
      <c r="BI26" s="63" t="s">
        <v>164</v>
      </c>
      <c r="BJ26" s="63" t="s">
        <v>164</v>
      </c>
      <c r="BK26" s="63" t="s">
        <v>164</v>
      </c>
      <c r="BL26" s="63" t="s">
        <v>164</v>
      </c>
      <c r="BM26" s="75" t="s">
        <v>164</v>
      </c>
    </row>
    <row r="27" spans="1:65" ht="64.5" thickBot="1" x14ac:dyDescent="0.3">
      <c r="A27" s="121" t="s">
        <v>142</v>
      </c>
      <c r="B27" s="31" t="s">
        <v>209</v>
      </c>
      <c r="C27" s="76" t="s">
        <v>210</v>
      </c>
      <c r="D27" s="76" t="s">
        <v>211</v>
      </c>
      <c r="E27" s="76" t="s">
        <v>144</v>
      </c>
      <c r="F27" s="87" t="s">
        <v>212</v>
      </c>
      <c r="G27" s="35" t="s">
        <v>157</v>
      </c>
      <c r="H27" s="13" t="s">
        <v>213</v>
      </c>
      <c r="I27" s="15">
        <v>42769</v>
      </c>
      <c r="J27" s="15">
        <v>43133</v>
      </c>
      <c r="K27" s="76" t="s">
        <v>213</v>
      </c>
      <c r="L27" s="77" t="s">
        <v>214</v>
      </c>
      <c r="M27" s="76" t="s">
        <v>215</v>
      </c>
      <c r="N27" s="78" t="s">
        <v>216</v>
      </c>
      <c r="O27" s="79" t="s">
        <v>217</v>
      </c>
      <c r="P27" s="22">
        <v>12123</v>
      </c>
      <c r="Q27" s="66" t="s">
        <v>216</v>
      </c>
      <c r="R27" s="66" t="s">
        <v>218</v>
      </c>
      <c r="S27" s="6" t="s">
        <v>200</v>
      </c>
      <c r="T27" s="6" t="s">
        <v>164</v>
      </c>
      <c r="U27" s="6" t="s">
        <v>164</v>
      </c>
      <c r="V27" s="6" t="s">
        <v>164</v>
      </c>
      <c r="W27" s="67" t="s">
        <v>165</v>
      </c>
      <c r="X27" s="6" t="s">
        <v>164</v>
      </c>
      <c r="Y27" s="6" t="s">
        <v>164</v>
      </c>
      <c r="Z27" s="6" t="s">
        <v>164</v>
      </c>
      <c r="AA27" s="6" t="s">
        <v>164</v>
      </c>
      <c r="AB27" s="6" t="s">
        <v>164</v>
      </c>
      <c r="AC27" s="6" t="s">
        <v>164</v>
      </c>
      <c r="AD27" s="6" t="s">
        <v>164</v>
      </c>
      <c r="AE27" s="6">
        <v>0</v>
      </c>
      <c r="AF27" s="6">
        <v>0</v>
      </c>
      <c r="AG27" s="48">
        <v>0</v>
      </c>
      <c r="AH27" s="48">
        <v>0</v>
      </c>
      <c r="AI27" s="6" t="s">
        <v>164</v>
      </c>
      <c r="AJ27" s="6" t="s">
        <v>164</v>
      </c>
      <c r="AK27" s="6" t="s">
        <v>164</v>
      </c>
      <c r="AL27" s="16">
        <v>0</v>
      </c>
      <c r="AM27" s="34">
        <v>5600</v>
      </c>
      <c r="AN27" s="34">
        <f>(0+1400)</f>
        <v>1400</v>
      </c>
      <c r="AO27" s="68">
        <f>(AM27+AN27)</f>
        <v>7000</v>
      </c>
      <c r="AP27" s="8" t="s">
        <v>213</v>
      </c>
      <c r="AQ27" s="80">
        <v>42769</v>
      </c>
      <c r="AR27" s="80">
        <v>43133</v>
      </c>
      <c r="AS27" s="45">
        <v>11992</v>
      </c>
      <c r="AT27" s="6" t="s">
        <v>219</v>
      </c>
      <c r="AU27" s="81" t="s">
        <v>164</v>
      </c>
      <c r="AV27" s="70" t="s">
        <v>164</v>
      </c>
      <c r="AW27" s="71" t="s">
        <v>164</v>
      </c>
      <c r="AX27" s="72" t="s">
        <v>164</v>
      </c>
      <c r="AY27" s="65" t="s">
        <v>164</v>
      </c>
      <c r="AZ27" s="72" t="s">
        <v>164</v>
      </c>
      <c r="BA27" s="73" t="s">
        <v>164</v>
      </c>
      <c r="BB27" s="74" t="s">
        <v>164</v>
      </c>
      <c r="BC27" s="63" t="s">
        <v>164</v>
      </c>
      <c r="BD27" s="63" t="s">
        <v>164</v>
      </c>
      <c r="BE27" s="63" t="s">
        <v>164</v>
      </c>
      <c r="BF27" s="63" t="s">
        <v>164</v>
      </c>
      <c r="BG27" s="63" t="s">
        <v>164</v>
      </c>
      <c r="BH27" s="63" t="s">
        <v>164</v>
      </c>
      <c r="BI27" s="63" t="s">
        <v>164</v>
      </c>
      <c r="BJ27" s="63" t="s">
        <v>164</v>
      </c>
      <c r="BK27" s="63" t="s">
        <v>164</v>
      </c>
      <c r="BL27" s="63" t="s">
        <v>164</v>
      </c>
      <c r="BM27" s="75" t="s">
        <v>164</v>
      </c>
    </row>
    <row r="28" spans="1:65" ht="39" thickBot="1" x14ac:dyDescent="0.3">
      <c r="A28" s="121" t="s">
        <v>143</v>
      </c>
      <c r="B28" s="119" t="s">
        <v>226</v>
      </c>
      <c r="C28" s="20" t="s">
        <v>227</v>
      </c>
      <c r="D28" s="20" t="s">
        <v>228</v>
      </c>
      <c r="E28" s="20" t="s">
        <v>144</v>
      </c>
      <c r="F28" s="11" t="s">
        <v>229</v>
      </c>
      <c r="G28" s="22">
        <v>12138</v>
      </c>
      <c r="H28" s="8" t="s">
        <v>199</v>
      </c>
      <c r="I28" s="17">
        <v>43018</v>
      </c>
      <c r="J28" s="17">
        <v>43017</v>
      </c>
      <c r="K28" s="20" t="s">
        <v>230</v>
      </c>
      <c r="L28" s="21" t="s">
        <v>231</v>
      </c>
      <c r="M28" s="20" t="s">
        <v>232</v>
      </c>
      <c r="N28" s="28">
        <v>43025</v>
      </c>
      <c r="O28" s="79" t="s">
        <v>233</v>
      </c>
      <c r="P28" s="33">
        <v>12168</v>
      </c>
      <c r="Q28" s="66" t="s">
        <v>221</v>
      </c>
      <c r="R28" s="66" t="s">
        <v>234</v>
      </c>
      <c r="S28" s="6" t="s">
        <v>235</v>
      </c>
      <c r="T28" s="6" t="s">
        <v>164</v>
      </c>
      <c r="U28" s="6" t="s">
        <v>164</v>
      </c>
      <c r="V28" s="6" t="s">
        <v>164</v>
      </c>
      <c r="W28" s="67" t="s">
        <v>171</v>
      </c>
      <c r="X28" s="6" t="s">
        <v>164</v>
      </c>
      <c r="Y28" s="6" t="s">
        <v>164</v>
      </c>
      <c r="Z28" s="6" t="s">
        <v>164</v>
      </c>
      <c r="AA28" s="6" t="s">
        <v>164</v>
      </c>
      <c r="AB28" s="6" t="s">
        <v>164</v>
      </c>
      <c r="AC28" s="6" t="s">
        <v>164</v>
      </c>
      <c r="AD28" s="6" t="s">
        <v>164</v>
      </c>
      <c r="AE28" s="6">
        <v>0</v>
      </c>
      <c r="AF28" s="6">
        <v>0</v>
      </c>
      <c r="AG28" s="48">
        <v>0</v>
      </c>
      <c r="AH28" s="48">
        <v>0</v>
      </c>
      <c r="AI28" s="6" t="s">
        <v>164</v>
      </c>
      <c r="AJ28" s="6" t="s">
        <v>164</v>
      </c>
      <c r="AK28" s="6" t="s">
        <v>164</v>
      </c>
      <c r="AL28" s="18">
        <v>0</v>
      </c>
      <c r="AM28" s="34">
        <v>211050</v>
      </c>
      <c r="AN28" s="34">
        <f>SUM(0+140700)</f>
        <v>140700</v>
      </c>
      <c r="AO28" s="68">
        <f>(AM28+AN28)</f>
        <v>351750</v>
      </c>
      <c r="AP28" s="8" t="s">
        <v>199</v>
      </c>
      <c r="AQ28" s="80">
        <v>43018</v>
      </c>
      <c r="AR28" s="80">
        <v>43017</v>
      </c>
      <c r="AS28" s="45">
        <v>12161</v>
      </c>
      <c r="AT28" s="6" t="s">
        <v>231</v>
      </c>
      <c r="AU28" s="81" t="s">
        <v>164</v>
      </c>
      <c r="AV28" s="70" t="s">
        <v>164</v>
      </c>
      <c r="AW28" s="71" t="s">
        <v>164</v>
      </c>
      <c r="AX28" s="72" t="s">
        <v>164</v>
      </c>
      <c r="AY28" s="65" t="s">
        <v>164</v>
      </c>
      <c r="AZ28" s="72" t="s">
        <v>164</v>
      </c>
      <c r="BA28" s="73" t="s">
        <v>164</v>
      </c>
      <c r="BB28" s="74" t="s">
        <v>164</v>
      </c>
      <c r="BC28" s="63" t="s">
        <v>164</v>
      </c>
      <c r="BD28" s="63" t="s">
        <v>164</v>
      </c>
      <c r="BE28" s="63" t="s">
        <v>164</v>
      </c>
      <c r="BF28" s="63" t="s">
        <v>164</v>
      </c>
      <c r="BG28" s="63" t="s">
        <v>164</v>
      </c>
      <c r="BH28" s="63" t="s">
        <v>164</v>
      </c>
      <c r="BI28" s="63" t="s">
        <v>164</v>
      </c>
      <c r="BJ28" s="63" t="s">
        <v>164</v>
      </c>
      <c r="BK28" s="63" t="s">
        <v>164</v>
      </c>
      <c r="BL28" s="63" t="s">
        <v>164</v>
      </c>
      <c r="BM28" s="75" t="s">
        <v>164</v>
      </c>
    </row>
    <row r="29" spans="1:65" s="88" customFormat="1" ht="13.5" thickBot="1" x14ac:dyDescent="0.3">
      <c r="A29" s="214" t="s">
        <v>250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6"/>
      <c r="O29" s="124">
        <f>SUM(O20:O28)</f>
        <v>49335.360000000001</v>
      </c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>
        <f>SUM(AG20:AG28)</f>
        <v>0</v>
      </c>
      <c r="AH29" s="124">
        <f>SUM(AH20:AH28)</f>
        <v>0</v>
      </c>
      <c r="AI29" s="124"/>
      <c r="AJ29" s="124"/>
      <c r="AK29" s="124">
        <f>SUM(AK20:AK28)</f>
        <v>1274.76</v>
      </c>
      <c r="AL29" s="124">
        <f>SUM(AL20:AL28)</f>
        <v>24674.76</v>
      </c>
      <c r="AM29" s="124">
        <f>SUM(AM20:AM28)</f>
        <v>354438.44</v>
      </c>
      <c r="AN29" s="124">
        <f>SUM(AN20:AN28)</f>
        <v>146519.39000000001</v>
      </c>
      <c r="AO29" s="125">
        <f>SUM(AO20:AO28)</f>
        <v>500957.82999999996</v>
      </c>
      <c r="AP29" s="126"/>
      <c r="AQ29" s="127"/>
      <c r="AR29" s="127"/>
      <c r="AS29" s="124"/>
      <c r="AT29" s="124"/>
      <c r="AU29" s="125"/>
      <c r="AV29" s="126"/>
      <c r="AW29" s="127"/>
      <c r="AX29" s="127"/>
      <c r="AY29" s="127"/>
      <c r="AZ29" s="127"/>
      <c r="BA29" s="128"/>
      <c r="BB29" s="129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1"/>
    </row>
    <row r="30" spans="1:65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90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3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</row>
    <row r="31" spans="1:65" s="123" customFormat="1" ht="15" x14ac:dyDescent="0.25">
      <c r="A31" s="164" t="s">
        <v>248</v>
      </c>
      <c r="B31" s="164"/>
      <c r="C31" s="164"/>
      <c r="D31" s="164"/>
      <c r="E31" s="164"/>
      <c r="F31" s="164"/>
    </row>
    <row r="32" spans="1:65" s="123" customFormat="1" ht="15" x14ac:dyDescent="0.25">
      <c r="A32" s="94"/>
      <c r="B32" s="94"/>
      <c r="C32" s="94"/>
      <c r="D32" s="94"/>
    </row>
    <row r="33" spans="1:10" s="123" customFormat="1" ht="15" x14ac:dyDescent="0.25">
      <c r="A33" s="164" t="s">
        <v>249</v>
      </c>
      <c r="B33" s="164"/>
      <c r="C33" s="164"/>
      <c r="D33" s="164"/>
      <c r="E33" s="164"/>
      <c r="F33" s="164"/>
      <c r="G33" s="94"/>
      <c r="H33" s="94"/>
      <c r="I33" s="94"/>
      <c r="J33" s="94"/>
    </row>
    <row r="34" spans="1:10" s="123" customFormat="1" ht="15" x14ac:dyDescent="0.25"/>
  </sheetData>
  <mergeCells count="97">
    <mergeCell ref="A31:F31"/>
    <mergeCell ref="A33:F33"/>
    <mergeCell ref="AC17:AD17"/>
    <mergeCell ref="AE17:AH17"/>
    <mergeCell ref="AI16:AK16"/>
    <mergeCell ref="AI17:AK17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J20:J23"/>
    <mergeCell ref="A29:N29"/>
    <mergeCell ref="AP16:AP18"/>
    <mergeCell ref="AS16:AS18"/>
    <mergeCell ref="AT16:AT18"/>
    <mergeCell ref="I17:J17"/>
    <mergeCell ref="H17:H18"/>
    <mergeCell ref="H16:J16"/>
    <mergeCell ref="W20:W23"/>
    <mergeCell ref="X20:X23"/>
    <mergeCell ref="Q20:Q23"/>
    <mergeCell ref="R20:R23"/>
    <mergeCell ref="S20:S23"/>
    <mergeCell ref="T20:T23"/>
    <mergeCell ref="U20:U23"/>
    <mergeCell ref="AM20:AM23"/>
    <mergeCell ref="AN20:AN23"/>
    <mergeCell ref="AL20:AL23"/>
    <mergeCell ref="AO20:AO23"/>
    <mergeCell ref="AP20:AP23"/>
    <mergeCell ref="AW16:AW18"/>
    <mergeCell ref="AQ16:AR17"/>
    <mergeCell ref="AU16:AU18"/>
    <mergeCell ref="AX16:AX18"/>
    <mergeCell ref="AY16:AY18"/>
    <mergeCell ref="AZ16:AZ18"/>
    <mergeCell ref="BA16:BA18"/>
    <mergeCell ref="AV16:AV18"/>
    <mergeCell ref="K20:K23"/>
    <mergeCell ref="L20:L23"/>
    <mergeCell ref="M20:M23"/>
    <mergeCell ref="N20:N23"/>
    <mergeCell ref="O20:O23"/>
    <mergeCell ref="P20:P23"/>
    <mergeCell ref="V20:V23"/>
    <mergeCell ref="A1:AO3"/>
    <mergeCell ref="BI16:BI18"/>
    <mergeCell ref="A14:BM14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6:AS6"/>
    <mergeCell ref="A7:J7"/>
    <mergeCell ref="A8:E8"/>
    <mergeCell ref="A10:AE10"/>
    <mergeCell ref="AP15:AU15"/>
    <mergeCell ref="K15:AO15"/>
    <mergeCell ref="AV15:BA15"/>
    <mergeCell ref="BK16:BM17"/>
    <mergeCell ref="BG16:BH17"/>
    <mergeCell ref="BD16:BF17"/>
    <mergeCell ref="AQ20:AQ23"/>
    <mergeCell ref="AR20:AR23"/>
    <mergeCell ref="AS20:AS23"/>
    <mergeCell ref="AT20:AT23"/>
    <mergeCell ref="AU20:AU23"/>
    <mergeCell ref="AV20:AV23"/>
    <mergeCell ref="AW20:AW23"/>
    <mergeCell ref="AX20:AX23"/>
    <mergeCell ref="AY20:AY23"/>
    <mergeCell ref="AZ20:AZ23"/>
    <mergeCell ref="BA20:BA23"/>
    <mergeCell ref="BB20:BB23"/>
    <mergeCell ref="BC20:BC23"/>
    <mergeCell ref="BM20:BM23"/>
    <mergeCell ref="BD20:BD23"/>
    <mergeCell ref="BE20:BE23"/>
    <mergeCell ref="BF20:BF23"/>
    <mergeCell ref="BG20:BG23"/>
    <mergeCell ref="BH20:BH23"/>
    <mergeCell ref="BI20:BI23"/>
    <mergeCell ref="BJ20:BJ23"/>
    <mergeCell ref="BK20:BK23"/>
    <mergeCell ref="BL20:BL23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FEV 2018</vt:lpstr>
      <vt:lpstr>'SAERB LICITAÇÕES FEV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2018-03-07T21:36:33Z</dcterms:modified>
</cp:coreProperties>
</file>