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6605" windowHeight="7995"/>
  </bookViews>
  <sheets>
    <sheet name="SAERB FEV 2016" sheetId="1" r:id="rId1"/>
  </sheets>
  <calcPr calcId="145621"/>
</workbook>
</file>

<file path=xl/calcChain.xml><?xml version="1.0" encoding="utf-8"?>
<calcChain xmlns="http://schemas.openxmlformats.org/spreadsheetml/2006/main">
  <c r="AG29" i="1" l="1"/>
  <c r="AH29" i="1"/>
  <c r="AG28" i="1"/>
  <c r="AH28" i="1"/>
  <c r="AG26" i="1"/>
  <c r="AH26" i="1"/>
  <c r="AG20" i="1"/>
  <c r="AH20" i="1"/>
  <c r="L29" i="1"/>
  <c r="AC21" i="1"/>
  <c r="AD23" i="1"/>
  <c r="AE23" i="1"/>
  <c r="AC24" i="1"/>
  <c r="AC22" i="1"/>
</calcChain>
</file>

<file path=xl/sharedStrings.xml><?xml version="1.0" encoding="utf-8"?>
<sst xmlns="http://schemas.openxmlformats.org/spreadsheetml/2006/main" count="351" uniqueCount="209">
  <si>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</si>
  <si>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</si>
  <si>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</si>
  <si>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</si>
  <si>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</si>
  <si>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</si>
  <si>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</si>
  <si>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</si>
  <si>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</si>
  <si>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</si>
  <si>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</si>
  <si>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</si>
  <si>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</si>
  <si>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</si>
  <si>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</si>
  <si>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</si>
  <si>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</si>
  <si>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</si>
  <si>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</si>
  <si>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</si>
  <si>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</si>
  <si>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</si>
  <si>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</si>
  <si>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</si>
  <si>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</si>
  <si>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</si>
  <si>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</si>
  <si>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</si>
  <si>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</si>
  <si>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</si>
  <si>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</si>
  <si>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</si>
  <si>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</si>
  <si>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</si>
  <si>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</si>
  <si>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</si>
  <si>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</si>
  <si>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</si>
  <si>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</si>
  <si>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</si>
  <si>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</si>
  <si>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</si>
  <si>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</si>
  <si>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</si>
  <si>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</si>
  <si>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</si>
  <si>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</si>
  <si>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</si>
  <si>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</si>
  <si>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</si>
  <si>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</si>
  <si>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</si>
  <si>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</si>
  <si>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</si>
  <si>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</si>
  <si>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</si>
  <si>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</si>
  <si>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</si>
  <si>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</si>
  <si>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</si>
  <si>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</si>
  <si>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</si>
  <si>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</si>
  <si>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</si>
  <si>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</si>
  <si>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</si>
  <si>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</si>
  <si>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</si>
  <si>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</si>
  <si>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</si>
  <si>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</si>
  <si>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</si>
  <si>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</si>
  <si>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</si>
  <si>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</si>
  <si>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</si>
  <si>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</si>
  <si>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</si>
  <si>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</si>
  <si>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</si>
  <si>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</si>
  <si>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</si>
  <si>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</si>
  <si>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</si>
  <si>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</si>
  <si>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</si>
  <si>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</si>
  <si>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</si>
  <si>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</si>
  <si>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</si>
  <si>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</si>
  <si>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</si>
  <si>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</si>
  <si>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</si>
  <si>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</si>
  <si>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</si>
  <si>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</si>
  <si>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</si>
  <si>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</si>
  <si>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</si>
  <si>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</si>
  <si>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</si>
  <si>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</si>
  <si>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</si>
  <si>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</si>
  <si>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</si>
  <si>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</si>
  <si>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</si>
  <si>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</si>
  <si>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</si>
  <si>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</si>
  <si>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</si>
  <si>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</si>
  <si>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</si>
  <si>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</si>
  <si>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01</t>
  </si>
  <si>
    <t>02</t>
  </si>
  <si>
    <t>03</t>
  </si>
  <si>
    <t>R.E.D. Pontes - ME</t>
  </si>
  <si>
    <t>Reinaldo Pereira de Oliveira</t>
  </si>
  <si>
    <t>005/2013</t>
  </si>
  <si>
    <t>sem numeração</t>
  </si>
  <si>
    <t xml:space="preserve">Pregão Presencial </t>
  </si>
  <si>
    <t xml:space="preserve">Dispensa de Licitação </t>
  </si>
  <si>
    <t>menor preço</t>
  </si>
  <si>
    <t>002/2011</t>
  </si>
  <si>
    <t>005/2014</t>
  </si>
  <si>
    <t>Contratação de empresa especializada na prestação de serviços de limpeza e conservação.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</si>
  <si>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</si>
  <si>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Prestação de serviços de administração e emissão de Cartão Visa Vale, para os servidores do SAERB, sem custo operacional, conforme proposta encaminhada pelo Banco do Brasil.</t>
  </si>
  <si>
    <t>110690371/2011</t>
  </si>
  <si>
    <t>068/2013</t>
  </si>
  <si>
    <t>Registro de Preços (SEMSUR)</t>
  </si>
  <si>
    <t>19801/2013</t>
  </si>
  <si>
    <t>39501/2014</t>
  </si>
  <si>
    <t>-</t>
  </si>
  <si>
    <t>576.230.822-72</t>
  </si>
  <si>
    <t>03.417.593/0001-84</t>
  </si>
  <si>
    <t>042/2011</t>
  </si>
  <si>
    <t>20.09.2011</t>
  </si>
  <si>
    <t>28.02.2015</t>
  </si>
  <si>
    <t>21.08.2014</t>
  </si>
  <si>
    <t>10.10.2013</t>
  </si>
  <si>
    <t>09.10.2015</t>
  </si>
  <si>
    <t>21.08.2015</t>
  </si>
  <si>
    <t>33.90.39.00</t>
  </si>
  <si>
    <t>33.90.46.00</t>
  </si>
  <si>
    <t>RP (01) /           RPI (10)</t>
  </si>
  <si>
    <t>1º</t>
  </si>
  <si>
    <t>2º</t>
  </si>
  <si>
    <t>3º</t>
  </si>
  <si>
    <t>4º</t>
  </si>
  <si>
    <t>5º</t>
  </si>
  <si>
    <t>RP (01) /       RPI (10) / CONV (07)</t>
  </si>
  <si>
    <t>NADA CONSTA</t>
  </si>
  <si>
    <t>30.08.2012</t>
  </si>
  <si>
    <t>30.10.2012</t>
  </si>
  <si>
    <t>26.12.2012</t>
  </si>
  <si>
    <t>27.02.2013</t>
  </si>
  <si>
    <t>14.02.2014</t>
  </si>
  <si>
    <t>09.10.2014</t>
  </si>
  <si>
    <t>Prorrogar a vigência por mais 01 ano</t>
  </si>
  <si>
    <t>20.09.2012</t>
  </si>
  <si>
    <t>01.11.2012</t>
  </si>
  <si>
    <t>01.01.2013</t>
  </si>
  <si>
    <t>01.03.2013</t>
  </si>
  <si>
    <t>01.03.2014</t>
  </si>
  <si>
    <t>10.10.2014</t>
  </si>
  <si>
    <t>31.12.2012</t>
  </si>
  <si>
    <t>28.02.2013</t>
  </si>
  <si>
    <t>28.02.2014</t>
  </si>
  <si>
    <t>Prorrogar a vigência por mais 01 ano, bem como suprimir o objeto contratado</t>
  </si>
  <si>
    <t>Prorrogar a vigência por mais 40 dias</t>
  </si>
  <si>
    <t>Prorrogar a vigência por mais 02 meses</t>
  </si>
  <si>
    <t>Dispensa de Licitação</t>
  </si>
  <si>
    <t>Inciso II do art. 24 da Lei n.º 8.666/93</t>
  </si>
  <si>
    <t>28.08.2014</t>
  </si>
  <si>
    <t>11.381</t>
  </si>
  <si>
    <t>Concluída em 2015</t>
  </si>
  <si>
    <t>Em andamento em 2015</t>
  </si>
  <si>
    <t>Companhia Brasileira de Soluções e Serviços</t>
  </si>
  <si>
    <t>04.740.876/0001-25</t>
  </si>
  <si>
    <t>28.02.2016</t>
  </si>
  <si>
    <t>6º</t>
  </si>
  <si>
    <t>01.03.2015</t>
  </si>
  <si>
    <t>27.02.2015</t>
  </si>
  <si>
    <t>Prorrogar a vigência por mais 01 ano.</t>
  </si>
  <si>
    <t>04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</si>
  <si>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</si>
  <si>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</si>
  <si>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</si>
  <si>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001/2015</t>
  </si>
  <si>
    <t>Vance Assessoria &amp; Auditoria Contábil Eireli</t>
  </si>
  <si>
    <t xml:space="preserve">07.479.826/0001-24 </t>
  </si>
  <si>
    <t>08.09.2015</t>
  </si>
  <si>
    <t>08.09.2016</t>
  </si>
  <si>
    <t xml:space="preserve">RP (01) /       RPI (10) </t>
  </si>
  <si>
    <t>33.90.36.00</t>
  </si>
  <si>
    <t>10.10.2015</t>
  </si>
  <si>
    <t>09.10.2016</t>
  </si>
  <si>
    <t>Prorrogar a vigência por mais 01 ano, bem como reajuste de valor (IPC-FIPE) de 5,4478%.</t>
  </si>
  <si>
    <t>Executado até 2015</t>
  </si>
  <si>
    <t xml:space="preserve"> Executado no Exercício 2016</t>
  </si>
  <si>
    <t>PRESTAÇÃO DE CONTAS MENSAL - EXERCÍCIO 2016</t>
  </si>
  <si>
    <r>
      <t xml:space="preserve">ÓRGÃO/ENTIDADE/FUNDO: </t>
    </r>
    <r>
      <rPr>
        <b/>
        <sz val="11"/>
        <color indexed="8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</si>
  <si>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color indexed="8"/>
        <rFont val="Arial"/>
        <family val="2"/>
      </rPr>
      <t>FEVEREIRO/2016</t>
    </r>
  </si>
  <si>
    <r>
      <t xml:space="preserve">DATA DA ÚLTIMA ATUALIZAÇÃO: </t>
    </r>
    <r>
      <rPr>
        <b/>
        <sz val="11"/>
        <rFont val="Arial"/>
        <family val="2"/>
      </rPr>
      <t>02/03/2016</t>
    </r>
  </si>
  <si>
    <r>
      <t xml:space="preserve">Nome do responsável pela elaboração: </t>
    </r>
    <r>
      <rPr>
        <b/>
        <sz val="11"/>
        <color indexed="8"/>
        <rFont val="Arial"/>
        <family val="2"/>
      </rPr>
      <t>Rutileny Cristina de Brito Lima Bastos</t>
    </r>
    <r>
      <rPr>
        <sz val="11"/>
        <color indexed="8"/>
        <rFont val="Arial"/>
        <family val="2"/>
      </rPr>
      <t xml:space="preserve"> - Agente Administrativo - mat. n.º 700096</t>
    </r>
  </si>
  <si>
    <r>
      <t xml:space="preserve">Nome do titular do Órgão/Entidade/Fundo (no exercício do cargo): </t>
    </r>
    <r>
      <rPr>
        <b/>
        <sz val="11"/>
        <color indexed="8"/>
        <rFont val="Arial"/>
        <family val="2"/>
      </rPr>
      <t>Weruska Lima Bezerra - Diretora Presidente</t>
    </r>
    <r>
      <rPr>
        <sz val="11"/>
        <color indexed="8"/>
        <rFont val="Arial"/>
        <family val="2"/>
      </rPr>
      <t xml:space="preserve"> - Decreto Municipal n.º 018/2013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</si>
</sst>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1D1B11"/>
      <name val="Arial"/>
      <family val="2"/>
    </font>
    <font>
      <b/>
      <sz val="10"/>
      <color rgb="FF1D1B11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3">
    <xf numFmtId="0" fontId="0" fillId="0" borderId="0" xfId="0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2" fontId="9" fillId="0" borderId="3" xfId="1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justify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2" fontId="1" fillId="0" borderId="2" xfId="1" applyNumberFormat="1" applyFont="1" applyFill="1" applyBorder="1" applyAlignment="1">
      <alignment horizontal="right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justify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2" fontId="1" fillId="0" borderId="5" xfId="1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center" vertical="center"/>
    </xf>
    <xf numFmtId="43" fontId="9" fillId="0" borderId="5" xfId="1" applyFont="1" applyFill="1" applyBorder="1" applyAlignment="1">
      <alignment horizontal="center" vertical="center" wrapText="1"/>
    </xf>
    <xf numFmtId="43" fontId="1" fillId="0" borderId="5" xfId="1" applyFont="1" applyFill="1" applyBorder="1" applyAlignment="1">
      <alignment horizontal="center" vertical="center" wrapText="1"/>
    </xf>
    <xf numFmtId="43" fontId="9" fillId="0" borderId="7" xfId="1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49" fontId="9" fillId="0" borderId="9" xfId="1" applyNumberFormat="1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/>
    </xf>
    <xf numFmtId="43" fontId="1" fillId="0" borderId="11" xfId="1" applyFont="1" applyBorder="1" applyAlignment="1">
      <alignment horizontal="right" vertical="center"/>
    </xf>
    <xf numFmtId="0" fontId="1" fillId="0" borderId="11" xfId="0" applyFont="1" applyBorder="1" applyAlignment="1">
      <alignment horizontal="justify" vertical="center"/>
    </xf>
    <xf numFmtId="4" fontId="2" fillId="0" borderId="11" xfId="0" applyNumberFormat="1" applyFont="1" applyBorder="1" applyAlignment="1">
      <alignment horizontal="center" vertical="center"/>
    </xf>
    <xf numFmtId="43" fontId="9" fillId="0" borderId="11" xfId="1" applyFont="1" applyFill="1" applyBorder="1" applyAlignment="1">
      <alignment horizontal="center" vertical="center" wrapText="1"/>
    </xf>
    <xf numFmtId="43" fontId="1" fillId="0" borderId="11" xfId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2" fontId="9" fillId="0" borderId="14" xfId="0" applyNumberFormat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2" fontId="9" fillId="0" borderId="1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9" fillId="0" borderId="6" xfId="1" applyFont="1" applyFill="1" applyBorder="1" applyAlignment="1">
      <alignment horizontal="center" vertical="center" wrapText="1"/>
    </xf>
    <xf numFmtId="43" fontId="9" fillId="0" borderId="5" xfId="1" applyFont="1" applyFill="1" applyBorder="1" applyAlignment="1">
      <alignment horizontal="center" vertical="center" wrapText="1"/>
    </xf>
    <xf numFmtId="43" fontId="9" fillId="0" borderId="30" xfId="1" applyFont="1" applyFill="1" applyBorder="1" applyAlignment="1">
      <alignment horizontal="center" vertical="center" wrapText="1"/>
    </xf>
    <xf numFmtId="43" fontId="9" fillId="0" borderId="7" xfId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4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49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left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3" fontId="9" fillId="0" borderId="29" xfId="1" applyFont="1" applyFill="1" applyBorder="1" applyAlignment="1">
      <alignment horizontal="center" vertical="center" wrapText="1"/>
    </xf>
    <xf numFmtId="43" fontId="9" fillId="0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29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3" fontId="1" fillId="0" borderId="6" xfId="1" applyFont="1" applyFill="1" applyBorder="1" applyAlignment="1">
      <alignment horizontal="right" vertical="center" wrapText="1"/>
    </xf>
    <xf numFmtId="43" fontId="1" fillId="0" borderId="29" xfId="1" applyFont="1" applyFill="1" applyBorder="1" applyAlignment="1">
      <alignment horizontal="right" vertical="center" wrapText="1"/>
    </xf>
    <xf numFmtId="43" fontId="1" fillId="0" borderId="5" xfId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14" fontId="1" fillId="0" borderId="6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952500</xdr:colOff>
      <xdr:row>0</xdr:row>
      <xdr:rowOff>76200</xdr:rowOff>
    </xdr:from>
    <xdr:to>
      <xdr:col>8</xdr:col>
      <xdr:colOff>952500</xdr:colOff>
      <xdr:row>2</xdr:row>
      <xdr:rowOff>161925</xdr:rowOff>
    </xdr:to>
    <xdr:pic>
      <xdr:nvPicPr>
        <xdr:cNvPr id="1305" name="Imagem 1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7620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0</xdr:row>
      <xdr:rowOff>85725</xdr:rowOff>
    </xdr:from>
    <xdr:to>
      <xdr:col>1</xdr:col>
      <xdr:colOff>733425</xdr:colOff>
      <xdr:row>2</xdr:row>
      <xdr:rowOff>304800</xdr:rowOff>
    </xdr:to>
    <xdr:pic>
      <xdr:nvPicPr>
        <xdr:cNvPr id="1306" name="Imagem 2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5725"/>
          <a:ext cx="6000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"/>
  <sheetViews>
    <sheetView tabSelected="1" zoomScale="90" zoomScaleNormal="90" zoomScaleSheetLayoutView="70" workbookViewId="0">
      <selection activeCell="D34" sqref="D34"/>
    </sheetView>
  </sheetViews>
  <sheetFormatPr defaultColWidth="8.85546875" defaultRowHeight="12.75" x14ac:dyDescent="0.25"/>
  <cols>
    <col min="1" max="1" width="6.85546875" style="2" customWidth="1"/>
    <col min="2" max="2" width="20.28515625" style="2" customWidth="1"/>
    <col min="3" max="3" width="11.5703125" style="2" customWidth="1"/>
    <col min="4" max="4" width="32.5703125" style="2" customWidth="1"/>
    <col min="5" max="5" width="13.7109375" style="2" customWidth="1"/>
    <col min="6" max="6" width="60.5703125" style="2" customWidth="1"/>
    <col min="7" max="7" width="18.140625" style="2" customWidth="1"/>
    <col min="8" max="8" width="12.7109375" style="2" customWidth="1"/>
    <col min="9" max="9" width="50.140625" style="2" customWidth="1"/>
    <col min="10" max="10" width="21.5703125" style="2" customWidth="1"/>
    <col min="11" max="11" width="10.5703125" style="2" customWidth="1"/>
    <col min="12" max="12" width="12.7109375" style="2" bestFit="1" customWidth="1"/>
    <col min="13" max="13" width="10.5703125" style="2" customWidth="1"/>
    <col min="14" max="14" width="11.5703125" style="2" customWidth="1"/>
    <col min="15" max="16" width="10.5703125" style="2" customWidth="1"/>
    <col min="17" max="17" width="12" style="2" customWidth="1"/>
    <col min="18" max="18" width="10.5703125" style="2" customWidth="1"/>
    <col min="19" max="19" width="11.7109375" style="2" customWidth="1"/>
    <col min="20" max="20" width="13" style="2" customWidth="1"/>
    <col min="21" max="22" width="10.5703125" style="2" customWidth="1"/>
    <col min="23" max="23" width="14.7109375" style="2" customWidth="1"/>
    <col min="24" max="24" width="42.42578125" style="2" customWidth="1"/>
    <col min="25" max="25" width="13.7109375" style="2" customWidth="1"/>
    <col min="26" max="29" width="10.5703125" style="2" customWidth="1"/>
    <col min="30" max="30" width="16.5703125" style="2" bestFit="1" customWidth="1"/>
    <col min="31" max="31" width="21" style="2" customWidth="1"/>
    <col min="32" max="32" width="18.7109375" style="2" customWidth="1"/>
    <col min="33" max="33" width="16.140625" style="2" customWidth="1"/>
    <col min="34" max="34" width="20.85546875" style="2" customWidth="1"/>
    <col min="35" max="35" width="11.5703125" style="2" customWidth="1"/>
    <col min="36" max="36" width="13.85546875" style="2" customWidth="1"/>
    <col min="37" max="37" width="33.140625" style="2" customWidth="1"/>
    <col min="38" max="38" width="13.140625" style="2" customWidth="1"/>
    <col min="39" max="39" width="14.5703125" style="2" customWidth="1"/>
    <col min="40" max="40" width="14.42578125" style="2" customWidth="1"/>
    <col min="41" max="41" width="13.85546875" style="2" customWidth="1"/>
    <col min="42" max="42" width="13.7109375" style="2" customWidth="1"/>
    <col min="43" max="43" width="13.28515625" style="2" customWidth="1"/>
    <col min="44" max="44" width="12.28515625" style="2" customWidth="1"/>
    <col min="45" max="45" width="13.7109375" style="2" customWidth="1"/>
    <col min="46" max="46" width="10.7109375" style="2" customWidth="1"/>
    <col min="47" max="48" width="11.28515625" style="2" customWidth="1"/>
    <col min="49" max="49" width="11" style="2" customWidth="1"/>
    <col min="50" max="50" width="11.5703125" style="2" customWidth="1"/>
    <col min="51" max="51" width="11.140625" style="2" customWidth="1"/>
    <col min="52" max="52" width="10.7109375" style="2" customWidth="1"/>
    <col min="53" max="53" width="10.140625" style="2" customWidth="1"/>
    <col min="54" max="54" width="11.28515625" style="2" customWidth="1"/>
    <col min="55" max="55" width="11.42578125" style="2" customWidth="1"/>
    <col min="56" max="56" width="13.7109375" style="2" customWidth="1"/>
    <col min="57" max="16384" width="8.85546875" style="2"/>
  </cols>
  <sheetData>
    <row r="1" spans="1:56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56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56" ht="24.75" customHeight="1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56" s="72" customFormat="1" ht="15" x14ac:dyDescent="0.25">
      <c r="A4" s="72" t="s">
        <v>51</v>
      </c>
    </row>
    <row r="5" spans="1:56" s="68" customFormat="1" ht="14.25" x14ac:dyDescent="0.25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</row>
    <row r="6" spans="1:56" s="72" customFormat="1" ht="15" x14ac:dyDescent="0.25">
      <c r="A6" s="125" t="s">
        <v>203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</row>
    <row r="7" spans="1:56" s="68" customFormat="1" ht="14.25" x14ac:dyDescent="0.25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</row>
    <row r="8" spans="1:56" s="68" customFormat="1" ht="14.25" x14ac:dyDescent="0.25">
      <c r="A8" s="126" t="s">
        <v>114</v>
      </c>
      <c r="B8" s="126"/>
      <c r="C8" s="126"/>
      <c r="D8" s="126"/>
      <c r="E8" s="126"/>
      <c r="F8" s="126"/>
      <c r="G8" s="126"/>
      <c r="H8" s="126"/>
      <c r="I8" s="126"/>
      <c r="J8" s="126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</row>
    <row r="9" spans="1:56" s="68" customFormat="1" ht="14.25" x14ac:dyDescent="0.25">
      <c r="A9" s="126" t="s">
        <v>91</v>
      </c>
      <c r="B9" s="126"/>
      <c r="C9" s="126"/>
      <c r="D9" s="126"/>
      <c r="E9" s="126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</row>
    <row r="10" spans="1:56" s="68" customFormat="1" ht="14.25" x14ac:dyDescent="0.25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</row>
    <row r="11" spans="1:56" s="68" customFormat="1" ht="15" x14ac:dyDescent="0.25">
      <c r="A11" s="126" t="s">
        <v>204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</row>
    <row r="12" spans="1:56" s="68" customFormat="1" ht="15" x14ac:dyDescent="0.25">
      <c r="A12" s="70" t="s">
        <v>205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</row>
    <row r="13" spans="1:56" s="68" customFormat="1" ht="15" x14ac:dyDescent="0.25">
      <c r="A13" s="71" t="s">
        <v>206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</row>
    <row r="14" spans="1:56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56" s="103" customFormat="1" ht="15.75" customHeight="1" thickBot="1" x14ac:dyDescent="0.3">
      <c r="A15" s="136" t="s">
        <v>83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</row>
    <row r="16" spans="1:56" ht="15.75" customHeight="1" x14ac:dyDescent="0.25">
      <c r="A16" s="152" t="s">
        <v>55</v>
      </c>
      <c r="B16" s="155" t="s">
        <v>22</v>
      </c>
      <c r="C16" s="156"/>
      <c r="D16" s="156"/>
      <c r="E16" s="156"/>
      <c r="F16" s="156"/>
      <c r="G16" s="157"/>
      <c r="H16" s="129" t="s">
        <v>84</v>
      </c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1"/>
      <c r="AI16" s="129" t="s">
        <v>93</v>
      </c>
      <c r="AJ16" s="130"/>
      <c r="AK16" s="130"/>
      <c r="AL16" s="131"/>
      <c r="AM16" s="129" t="s">
        <v>113</v>
      </c>
      <c r="AN16" s="130"/>
      <c r="AO16" s="130"/>
      <c r="AP16" s="130"/>
      <c r="AQ16" s="130"/>
      <c r="AR16" s="131"/>
      <c r="AS16" s="139" t="s">
        <v>85</v>
      </c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1"/>
    </row>
    <row r="17" spans="1:56" ht="15.75" customHeight="1" x14ac:dyDescent="0.25">
      <c r="A17" s="153"/>
      <c r="B17" s="158"/>
      <c r="C17" s="159"/>
      <c r="D17" s="159"/>
      <c r="E17" s="159"/>
      <c r="F17" s="159"/>
      <c r="G17" s="160"/>
      <c r="H17" s="142" t="s">
        <v>52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3"/>
      <c r="U17" s="121" t="s">
        <v>53</v>
      </c>
      <c r="V17" s="122"/>
      <c r="W17" s="122"/>
      <c r="X17" s="122"/>
      <c r="Y17" s="122"/>
      <c r="Z17" s="122"/>
      <c r="AA17" s="122"/>
      <c r="AB17" s="122"/>
      <c r="AC17" s="122"/>
      <c r="AD17" s="123"/>
      <c r="AE17" s="121" t="s">
        <v>54</v>
      </c>
      <c r="AF17" s="122"/>
      <c r="AG17" s="122"/>
      <c r="AH17" s="161"/>
      <c r="AI17" s="127" t="s">
        <v>95</v>
      </c>
      <c r="AJ17" s="113" t="s">
        <v>96</v>
      </c>
      <c r="AK17" s="113" t="s">
        <v>94</v>
      </c>
      <c r="AL17" s="150" t="s">
        <v>97</v>
      </c>
      <c r="AM17" s="127" t="s">
        <v>102</v>
      </c>
      <c r="AN17" s="113" t="s">
        <v>103</v>
      </c>
      <c r="AO17" s="113" t="s">
        <v>104</v>
      </c>
      <c r="AP17" s="113" t="s">
        <v>106</v>
      </c>
      <c r="AQ17" s="113" t="s">
        <v>105</v>
      </c>
      <c r="AR17" s="150" t="s">
        <v>106</v>
      </c>
      <c r="AS17" s="127" t="s">
        <v>1</v>
      </c>
      <c r="AT17" s="134" t="s">
        <v>61</v>
      </c>
      <c r="AU17" s="132" t="s">
        <v>65</v>
      </c>
      <c r="AV17" s="137"/>
      <c r="AW17" s="133"/>
      <c r="AX17" s="132" t="s">
        <v>68</v>
      </c>
      <c r="AY17" s="133"/>
      <c r="AZ17" s="134" t="s">
        <v>178</v>
      </c>
      <c r="BA17" s="113" t="s">
        <v>179</v>
      </c>
      <c r="BB17" s="132" t="s">
        <v>71</v>
      </c>
      <c r="BC17" s="137"/>
      <c r="BD17" s="138"/>
    </row>
    <row r="18" spans="1:56" ht="51" x14ac:dyDescent="0.25">
      <c r="A18" s="153"/>
      <c r="B18" s="73" t="s">
        <v>6</v>
      </c>
      <c r="C18" s="74" t="s">
        <v>7</v>
      </c>
      <c r="D18" s="74" t="s">
        <v>0</v>
      </c>
      <c r="E18" s="74" t="s">
        <v>1</v>
      </c>
      <c r="F18" s="99" t="s">
        <v>2</v>
      </c>
      <c r="G18" s="75" t="s">
        <v>8</v>
      </c>
      <c r="H18" s="76" t="s">
        <v>9</v>
      </c>
      <c r="I18" s="74" t="s">
        <v>3</v>
      </c>
      <c r="J18" s="74" t="s">
        <v>20</v>
      </c>
      <c r="K18" s="74" t="s">
        <v>10</v>
      </c>
      <c r="L18" s="74" t="s">
        <v>49</v>
      </c>
      <c r="M18" s="74" t="s">
        <v>15</v>
      </c>
      <c r="N18" s="74" t="s">
        <v>14</v>
      </c>
      <c r="O18" s="74" t="s">
        <v>13</v>
      </c>
      <c r="P18" s="74" t="s">
        <v>4</v>
      </c>
      <c r="Q18" s="74" t="s">
        <v>92</v>
      </c>
      <c r="R18" s="74" t="s">
        <v>56</v>
      </c>
      <c r="S18" s="74" t="s">
        <v>57</v>
      </c>
      <c r="T18" s="74" t="s">
        <v>5</v>
      </c>
      <c r="U18" s="74" t="s">
        <v>11</v>
      </c>
      <c r="V18" s="74" t="s">
        <v>10</v>
      </c>
      <c r="W18" s="74" t="s">
        <v>15</v>
      </c>
      <c r="X18" s="74" t="s">
        <v>12</v>
      </c>
      <c r="Y18" s="74" t="s">
        <v>14</v>
      </c>
      <c r="Z18" s="74" t="s">
        <v>13</v>
      </c>
      <c r="AA18" s="74" t="s">
        <v>16</v>
      </c>
      <c r="AB18" s="74" t="s">
        <v>17</v>
      </c>
      <c r="AC18" s="74" t="s">
        <v>18</v>
      </c>
      <c r="AD18" s="74" t="s">
        <v>19</v>
      </c>
      <c r="AE18" s="74" t="s">
        <v>23</v>
      </c>
      <c r="AF18" s="74" t="s">
        <v>201</v>
      </c>
      <c r="AG18" s="74" t="s">
        <v>202</v>
      </c>
      <c r="AH18" s="77" t="s">
        <v>21</v>
      </c>
      <c r="AI18" s="128"/>
      <c r="AJ18" s="114"/>
      <c r="AK18" s="114"/>
      <c r="AL18" s="151"/>
      <c r="AM18" s="128"/>
      <c r="AN18" s="114"/>
      <c r="AO18" s="114"/>
      <c r="AP18" s="114"/>
      <c r="AQ18" s="114"/>
      <c r="AR18" s="151"/>
      <c r="AS18" s="128"/>
      <c r="AT18" s="135"/>
      <c r="AU18" s="78" t="s">
        <v>62</v>
      </c>
      <c r="AV18" s="78" t="s">
        <v>63</v>
      </c>
      <c r="AW18" s="78" t="s">
        <v>64</v>
      </c>
      <c r="AX18" s="78" t="s">
        <v>66</v>
      </c>
      <c r="AY18" s="79" t="s">
        <v>67</v>
      </c>
      <c r="AZ18" s="135"/>
      <c r="BA18" s="114"/>
      <c r="BB18" s="78" t="s">
        <v>62</v>
      </c>
      <c r="BC18" s="78" t="s">
        <v>70</v>
      </c>
      <c r="BD18" s="80" t="s">
        <v>69</v>
      </c>
    </row>
    <row r="19" spans="1:56" ht="13.5" thickBot="1" x14ac:dyDescent="0.3">
      <c r="A19" s="154"/>
      <c r="B19" s="81" t="s">
        <v>24</v>
      </c>
      <c r="C19" s="82" t="s">
        <v>25</v>
      </c>
      <c r="D19" s="83" t="s">
        <v>48</v>
      </c>
      <c r="E19" s="82" t="s">
        <v>26</v>
      </c>
      <c r="F19" s="100" t="s">
        <v>27</v>
      </c>
      <c r="G19" s="84" t="s">
        <v>28</v>
      </c>
      <c r="H19" s="85" t="s">
        <v>29</v>
      </c>
      <c r="I19" s="82" t="s">
        <v>30</v>
      </c>
      <c r="J19" s="82" t="s">
        <v>31</v>
      </c>
      <c r="K19" s="82" t="s">
        <v>32</v>
      </c>
      <c r="L19" s="86" t="s">
        <v>33</v>
      </c>
      <c r="M19" s="82" t="s">
        <v>34</v>
      </c>
      <c r="N19" s="82" t="s">
        <v>35</v>
      </c>
      <c r="O19" s="82" t="s">
        <v>36</v>
      </c>
      <c r="P19" s="82" t="s">
        <v>37</v>
      </c>
      <c r="Q19" s="82" t="s">
        <v>38</v>
      </c>
      <c r="R19" s="82" t="s">
        <v>39</v>
      </c>
      <c r="S19" s="82" t="s">
        <v>50</v>
      </c>
      <c r="T19" s="82" t="s">
        <v>40</v>
      </c>
      <c r="U19" s="82" t="s">
        <v>58</v>
      </c>
      <c r="V19" s="82" t="s">
        <v>41</v>
      </c>
      <c r="W19" s="82" t="s">
        <v>42</v>
      </c>
      <c r="X19" s="82" t="s">
        <v>43</v>
      </c>
      <c r="Y19" s="82" t="s">
        <v>44</v>
      </c>
      <c r="Z19" s="82" t="s">
        <v>45</v>
      </c>
      <c r="AA19" s="82" t="s">
        <v>46</v>
      </c>
      <c r="AB19" s="82" t="s">
        <v>59</v>
      </c>
      <c r="AC19" s="82" t="s">
        <v>47</v>
      </c>
      <c r="AD19" s="82" t="s">
        <v>86</v>
      </c>
      <c r="AE19" s="82" t="s">
        <v>89</v>
      </c>
      <c r="AF19" s="82" t="s">
        <v>60</v>
      </c>
      <c r="AG19" s="87" t="s">
        <v>87</v>
      </c>
      <c r="AH19" s="88" t="s">
        <v>90</v>
      </c>
      <c r="AI19" s="81" t="s">
        <v>72</v>
      </c>
      <c r="AJ19" s="89" t="s">
        <v>73</v>
      </c>
      <c r="AK19" s="89" t="s">
        <v>74</v>
      </c>
      <c r="AL19" s="90" t="s">
        <v>75</v>
      </c>
      <c r="AM19" s="91" t="s">
        <v>76</v>
      </c>
      <c r="AN19" s="92" t="s">
        <v>77</v>
      </c>
      <c r="AO19" s="92" t="s">
        <v>78</v>
      </c>
      <c r="AP19" s="92" t="s">
        <v>79</v>
      </c>
      <c r="AQ19" s="92" t="s">
        <v>80</v>
      </c>
      <c r="AR19" s="93" t="s">
        <v>81</v>
      </c>
      <c r="AS19" s="94" t="s">
        <v>82</v>
      </c>
      <c r="AT19" s="92" t="s">
        <v>88</v>
      </c>
      <c r="AU19" s="92" t="s">
        <v>98</v>
      </c>
      <c r="AV19" s="92" t="s">
        <v>99</v>
      </c>
      <c r="AW19" s="93" t="s">
        <v>100</v>
      </c>
      <c r="AX19" s="93" t="s">
        <v>107</v>
      </c>
      <c r="AY19" s="93" t="s">
        <v>101</v>
      </c>
      <c r="AZ19" s="92" t="s">
        <v>108</v>
      </c>
      <c r="BA19" s="92" t="s">
        <v>109</v>
      </c>
      <c r="BB19" s="92" t="s">
        <v>110</v>
      </c>
      <c r="BC19" s="93" t="s">
        <v>111</v>
      </c>
      <c r="BD19" s="93" t="s">
        <v>112</v>
      </c>
    </row>
    <row r="20" spans="1:56" ht="13.9" customHeight="1" x14ac:dyDescent="0.25">
      <c r="A20" s="162" t="s">
        <v>115</v>
      </c>
      <c r="B20" s="165" t="s">
        <v>130</v>
      </c>
      <c r="C20" s="105" t="s">
        <v>125</v>
      </c>
      <c r="D20" s="143" t="s">
        <v>122</v>
      </c>
      <c r="E20" s="105" t="s">
        <v>124</v>
      </c>
      <c r="F20" s="175" t="s">
        <v>127</v>
      </c>
      <c r="G20" s="147">
        <v>10520</v>
      </c>
      <c r="H20" s="143" t="s">
        <v>138</v>
      </c>
      <c r="I20" s="178" t="s">
        <v>118</v>
      </c>
      <c r="J20" s="181" t="s">
        <v>137</v>
      </c>
      <c r="K20" s="105" t="s">
        <v>139</v>
      </c>
      <c r="L20" s="184">
        <v>599975.31000000006</v>
      </c>
      <c r="M20" s="147">
        <v>10642</v>
      </c>
      <c r="N20" s="170" t="s">
        <v>139</v>
      </c>
      <c r="O20" s="143" t="s">
        <v>182</v>
      </c>
      <c r="P20" s="175" t="s">
        <v>147</v>
      </c>
      <c r="Q20" s="105" t="s">
        <v>154</v>
      </c>
      <c r="R20" s="105" t="s">
        <v>154</v>
      </c>
      <c r="S20" s="105" t="s">
        <v>154</v>
      </c>
      <c r="T20" s="143" t="s">
        <v>145</v>
      </c>
      <c r="U20" s="6" t="s">
        <v>148</v>
      </c>
      <c r="V20" s="6" t="s">
        <v>155</v>
      </c>
      <c r="W20" s="7">
        <v>10884</v>
      </c>
      <c r="X20" s="8" t="s">
        <v>172</v>
      </c>
      <c r="Y20" s="6" t="s">
        <v>162</v>
      </c>
      <c r="Z20" s="6" t="s">
        <v>156</v>
      </c>
      <c r="AA20" s="6">
        <v>0</v>
      </c>
      <c r="AB20" s="6">
        <v>0</v>
      </c>
      <c r="AC20" s="9">
        <v>0</v>
      </c>
      <c r="AD20" s="10">
        <v>0</v>
      </c>
      <c r="AE20" s="11"/>
      <c r="AF20" s="115">
        <v>916581.34</v>
      </c>
      <c r="AG20" s="115">
        <f>SUM(1485.69)</f>
        <v>1485.69</v>
      </c>
      <c r="AH20" s="117">
        <f>AF20+AG20</f>
        <v>918067.02999999991</v>
      </c>
      <c r="AI20" s="119" t="s">
        <v>154</v>
      </c>
      <c r="AJ20" s="105" t="s">
        <v>154</v>
      </c>
      <c r="AK20" s="105" t="s">
        <v>154</v>
      </c>
      <c r="AL20" s="107" t="s">
        <v>154</v>
      </c>
      <c r="AM20" s="119" t="s">
        <v>154</v>
      </c>
      <c r="AN20" s="105" t="s">
        <v>154</v>
      </c>
      <c r="AO20" s="105" t="s">
        <v>154</v>
      </c>
      <c r="AP20" s="105" t="s">
        <v>154</v>
      </c>
      <c r="AQ20" s="105" t="s">
        <v>154</v>
      </c>
      <c r="AR20" s="107" t="s">
        <v>154</v>
      </c>
      <c r="AS20" s="119" t="s">
        <v>154</v>
      </c>
      <c r="AT20" s="105" t="s">
        <v>154</v>
      </c>
      <c r="AU20" s="105" t="s">
        <v>154</v>
      </c>
      <c r="AV20" s="105" t="s">
        <v>154</v>
      </c>
      <c r="AW20" s="105" t="s">
        <v>154</v>
      </c>
      <c r="AX20" s="105" t="s">
        <v>154</v>
      </c>
      <c r="AY20" s="105" t="s">
        <v>154</v>
      </c>
      <c r="AZ20" s="105" t="s">
        <v>154</v>
      </c>
      <c r="BA20" s="105" t="s">
        <v>154</v>
      </c>
      <c r="BB20" s="105" t="s">
        <v>154</v>
      </c>
      <c r="BC20" s="105" t="s">
        <v>154</v>
      </c>
      <c r="BD20" s="107" t="s">
        <v>154</v>
      </c>
    </row>
    <row r="21" spans="1:56" ht="42.6" customHeight="1" x14ac:dyDescent="0.25">
      <c r="A21" s="163"/>
      <c r="B21" s="166"/>
      <c r="C21" s="146"/>
      <c r="D21" s="144"/>
      <c r="E21" s="146"/>
      <c r="F21" s="176"/>
      <c r="G21" s="148"/>
      <c r="H21" s="144"/>
      <c r="I21" s="179"/>
      <c r="J21" s="182"/>
      <c r="K21" s="146"/>
      <c r="L21" s="185"/>
      <c r="M21" s="148"/>
      <c r="N21" s="171"/>
      <c r="O21" s="144"/>
      <c r="P21" s="176"/>
      <c r="Q21" s="146"/>
      <c r="R21" s="146"/>
      <c r="S21" s="146"/>
      <c r="T21" s="144"/>
      <c r="U21" s="12" t="s">
        <v>149</v>
      </c>
      <c r="V21" s="4" t="s">
        <v>156</v>
      </c>
      <c r="W21" s="13">
        <v>10925</v>
      </c>
      <c r="X21" s="14" t="s">
        <v>173</v>
      </c>
      <c r="Y21" s="4" t="s">
        <v>163</v>
      </c>
      <c r="Z21" s="4" t="s">
        <v>168</v>
      </c>
      <c r="AA21" s="4">
        <v>0</v>
      </c>
      <c r="AB21" s="4">
        <v>0</v>
      </c>
      <c r="AC21" s="15">
        <f>((AE20*(AA21/100)))</f>
        <v>0</v>
      </c>
      <c r="AD21" s="16">
        <v>0</v>
      </c>
      <c r="AE21" s="17"/>
      <c r="AF21" s="173"/>
      <c r="AG21" s="173"/>
      <c r="AH21" s="174"/>
      <c r="AI21" s="169"/>
      <c r="AJ21" s="146"/>
      <c r="AK21" s="146"/>
      <c r="AL21" s="168"/>
      <c r="AM21" s="169"/>
      <c r="AN21" s="146"/>
      <c r="AO21" s="146"/>
      <c r="AP21" s="146"/>
      <c r="AQ21" s="146"/>
      <c r="AR21" s="168"/>
      <c r="AS21" s="169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68"/>
    </row>
    <row r="22" spans="1:56" x14ac:dyDescent="0.25">
      <c r="A22" s="163"/>
      <c r="B22" s="166"/>
      <c r="C22" s="146"/>
      <c r="D22" s="144"/>
      <c r="E22" s="146"/>
      <c r="F22" s="176"/>
      <c r="G22" s="148"/>
      <c r="H22" s="144"/>
      <c r="I22" s="179"/>
      <c r="J22" s="182"/>
      <c r="K22" s="146"/>
      <c r="L22" s="185"/>
      <c r="M22" s="148"/>
      <c r="N22" s="171"/>
      <c r="O22" s="144"/>
      <c r="P22" s="176"/>
      <c r="Q22" s="146"/>
      <c r="R22" s="146"/>
      <c r="S22" s="146"/>
      <c r="T22" s="144"/>
      <c r="U22" s="12" t="s">
        <v>150</v>
      </c>
      <c r="V22" s="4" t="s">
        <v>157</v>
      </c>
      <c r="W22" s="13">
        <v>10958</v>
      </c>
      <c r="X22" s="14" t="s">
        <v>173</v>
      </c>
      <c r="Y22" s="4" t="s">
        <v>164</v>
      </c>
      <c r="Z22" s="4" t="s">
        <v>169</v>
      </c>
      <c r="AA22" s="4">
        <v>0</v>
      </c>
      <c r="AB22" s="4">
        <v>0</v>
      </c>
      <c r="AC22" s="15">
        <f>((AE21*(AA22/100)))</f>
        <v>0</v>
      </c>
      <c r="AD22" s="16">
        <v>0</v>
      </c>
      <c r="AE22" s="17"/>
      <c r="AF22" s="173"/>
      <c r="AG22" s="173"/>
      <c r="AH22" s="174"/>
      <c r="AI22" s="169"/>
      <c r="AJ22" s="146"/>
      <c r="AK22" s="146"/>
      <c r="AL22" s="168"/>
      <c r="AM22" s="169"/>
      <c r="AN22" s="146"/>
      <c r="AO22" s="146"/>
      <c r="AP22" s="146"/>
      <c r="AQ22" s="146"/>
      <c r="AR22" s="168"/>
      <c r="AS22" s="169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68"/>
    </row>
    <row r="23" spans="1:56" ht="25.5" x14ac:dyDescent="0.25">
      <c r="A23" s="163"/>
      <c r="B23" s="166"/>
      <c r="C23" s="146"/>
      <c r="D23" s="144"/>
      <c r="E23" s="146"/>
      <c r="F23" s="176"/>
      <c r="G23" s="148"/>
      <c r="H23" s="144"/>
      <c r="I23" s="179"/>
      <c r="J23" s="182"/>
      <c r="K23" s="146"/>
      <c r="L23" s="185"/>
      <c r="M23" s="148"/>
      <c r="N23" s="171"/>
      <c r="O23" s="144"/>
      <c r="P23" s="176"/>
      <c r="Q23" s="146"/>
      <c r="R23" s="146"/>
      <c r="S23" s="146"/>
      <c r="T23" s="144"/>
      <c r="U23" s="4" t="s">
        <v>151</v>
      </c>
      <c r="V23" s="4" t="s">
        <v>158</v>
      </c>
      <c r="W23" s="13">
        <v>11036</v>
      </c>
      <c r="X23" s="18" t="s">
        <v>171</v>
      </c>
      <c r="Y23" s="4" t="s">
        <v>165</v>
      </c>
      <c r="Z23" s="4" t="s">
        <v>170</v>
      </c>
      <c r="AA23" s="4">
        <v>0</v>
      </c>
      <c r="AB23" s="19">
        <v>86.621889491000005</v>
      </c>
      <c r="AC23" s="19">
        <v>0</v>
      </c>
      <c r="AD23" s="20">
        <f>(L20*(AB23/100))</f>
        <v>519709.95000148471</v>
      </c>
      <c r="AE23" s="17">
        <f>(L20-AD23+AC23)</f>
        <v>80265.359998515341</v>
      </c>
      <c r="AF23" s="173"/>
      <c r="AG23" s="173"/>
      <c r="AH23" s="174"/>
      <c r="AI23" s="169"/>
      <c r="AJ23" s="146"/>
      <c r="AK23" s="146"/>
      <c r="AL23" s="168"/>
      <c r="AM23" s="169"/>
      <c r="AN23" s="146"/>
      <c r="AO23" s="146"/>
      <c r="AP23" s="146"/>
      <c r="AQ23" s="146"/>
      <c r="AR23" s="168"/>
      <c r="AS23" s="169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68"/>
    </row>
    <row r="24" spans="1:56" x14ac:dyDescent="0.25">
      <c r="A24" s="163"/>
      <c r="B24" s="166"/>
      <c r="C24" s="146"/>
      <c r="D24" s="144"/>
      <c r="E24" s="146"/>
      <c r="F24" s="176"/>
      <c r="G24" s="148"/>
      <c r="H24" s="144"/>
      <c r="I24" s="179"/>
      <c r="J24" s="182"/>
      <c r="K24" s="146"/>
      <c r="L24" s="185"/>
      <c r="M24" s="148"/>
      <c r="N24" s="171"/>
      <c r="O24" s="144"/>
      <c r="P24" s="176"/>
      <c r="Q24" s="146"/>
      <c r="R24" s="146"/>
      <c r="S24" s="146"/>
      <c r="T24" s="144"/>
      <c r="U24" s="4" t="s">
        <v>152</v>
      </c>
      <c r="V24" s="4" t="s">
        <v>159</v>
      </c>
      <c r="W24" s="13">
        <v>11279</v>
      </c>
      <c r="X24" s="14" t="s">
        <v>161</v>
      </c>
      <c r="Y24" s="4" t="s">
        <v>166</v>
      </c>
      <c r="Z24" s="4" t="s">
        <v>140</v>
      </c>
      <c r="AA24" s="4">
        <v>0</v>
      </c>
      <c r="AB24" s="4">
        <v>0</v>
      </c>
      <c r="AC24" s="15">
        <f>((AE23*(AA24/100)))</f>
        <v>0</v>
      </c>
      <c r="AD24" s="16">
        <v>0</v>
      </c>
      <c r="AE24" s="17"/>
      <c r="AF24" s="173"/>
      <c r="AG24" s="173"/>
      <c r="AH24" s="174"/>
      <c r="AI24" s="169"/>
      <c r="AJ24" s="146"/>
      <c r="AK24" s="146"/>
      <c r="AL24" s="168"/>
      <c r="AM24" s="169"/>
      <c r="AN24" s="146"/>
      <c r="AO24" s="146"/>
      <c r="AP24" s="146"/>
      <c r="AQ24" s="146"/>
      <c r="AR24" s="168"/>
      <c r="AS24" s="169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68"/>
    </row>
    <row r="25" spans="1:56" ht="13.5" thickBot="1" x14ac:dyDescent="0.3">
      <c r="A25" s="164"/>
      <c r="B25" s="167"/>
      <c r="C25" s="106"/>
      <c r="D25" s="145"/>
      <c r="E25" s="106"/>
      <c r="F25" s="177"/>
      <c r="G25" s="149"/>
      <c r="H25" s="145"/>
      <c r="I25" s="180"/>
      <c r="J25" s="183"/>
      <c r="K25" s="106"/>
      <c r="L25" s="186"/>
      <c r="M25" s="149"/>
      <c r="N25" s="172"/>
      <c r="O25" s="145"/>
      <c r="P25" s="177"/>
      <c r="Q25" s="106"/>
      <c r="R25" s="106"/>
      <c r="S25" s="106"/>
      <c r="T25" s="145"/>
      <c r="U25" s="5" t="s">
        <v>183</v>
      </c>
      <c r="V25" s="22" t="s">
        <v>185</v>
      </c>
      <c r="W25" s="23">
        <v>11525</v>
      </c>
      <c r="X25" s="24" t="s">
        <v>186</v>
      </c>
      <c r="Y25" s="5" t="s">
        <v>184</v>
      </c>
      <c r="Z25" s="5" t="s">
        <v>182</v>
      </c>
      <c r="AA25" s="22">
        <v>0</v>
      </c>
      <c r="AB25" s="22">
        <v>0</v>
      </c>
      <c r="AC25" s="25">
        <v>0</v>
      </c>
      <c r="AD25" s="26">
        <v>0</v>
      </c>
      <c r="AE25" s="27"/>
      <c r="AF25" s="116"/>
      <c r="AG25" s="116"/>
      <c r="AH25" s="118"/>
      <c r="AI25" s="120"/>
      <c r="AJ25" s="106"/>
      <c r="AK25" s="106"/>
      <c r="AL25" s="108"/>
      <c r="AM25" s="120"/>
      <c r="AN25" s="106"/>
      <c r="AO25" s="106"/>
      <c r="AP25" s="106"/>
      <c r="AQ25" s="106"/>
      <c r="AR25" s="108"/>
      <c r="AS25" s="120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8"/>
    </row>
    <row r="26" spans="1:56" ht="78.75" customHeight="1" x14ac:dyDescent="0.25">
      <c r="A26" s="162" t="s">
        <v>116</v>
      </c>
      <c r="B26" s="165" t="s">
        <v>133</v>
      </c>
      <c r="C26" s="191" t="s">
        <v>131</v>
      </c>
      <c r="D26" s="191" t="s">
        <v>132</v>
      </c>
      <c r="E26" s="105" t="s">
        <v>124</v>
      </c>
      <c r="F26" s="175" t="s">
        <v>128</v>
      </c>
      <c r="G26" s="193" t="s">
        <v>135</v>
      </c>
      <c r="H26" s="195" t="s">
        <v>120</v>
      </c>
      <c r="I26" s="187" t="s">
        <v>119</v>
      </c>
      <c r="J26" s="181" t="s">
        <v>136</v>
      </c>
      <c r="K26" s="105" t="s">
        <v>142</v>
      </c>
      <c r="L26" s="197">
        <v>23400</v>
      </c>
      <c r="M26" s="193">
        <v>11174</v>
      </c>
      <c r="N26" s="197" t="s">
        <v>142</v>
      </c>
      <c r="O26" s="199" t="s">
        <v>143</v>
      </c>
      <c r="P26" s="201" t="s">
        <v>147</v>
      </c>
      <c r="Q26" s="105" t="s">
        <v>154</v>
      </c>
      <c r="R26" s="105" t="s">
        <v>154</v>
      </c>
      <c r="S26" s="105" t="s">
        <v>154</v>
      </c>
      <c r="T26" s="189" t="s">
        <v>197</v>
      </c>
      <c r="U26" s="28" t="s">
        <v>148</v>
      </c>
      <c r="V26" s="28" t="s">
        <v>160</v>
      </c>
      <c r="W26" s="29">
        <v>11427</v>
      </c>
      <c r="X26" s="30" t="s">
        <v>200</v>
      </c>
      <c r="Y26" s="28" t="s">
        <v>167</v>
      </c>
      <c r="Z26" s="28" t="s">
        <v>143</v>
      </c>
      <c r="AA26" s="31">
        <v>0</v>
      </c>
      <c r="AB26" s="31">
        <v>0</v>
      </c>
      <c r="AC26" s="32">
        <v>0</v>
      </c>
      <c r="AD26" s="32">
        <v>0</v>
      </c>
      <c r="AE26" s="33"/>
      <c r="AF26" s="115">
        <v>53658.45</v>
      </c>
      <c r="AG26" s="115">
        <f>SUM(2056.23)</f>
        <v>2056.23</v>
      </c>
      <c r="AH26" s="117">
        <f>AF26+AG26</f>
        <v>55714.68</v>
      </c>
      <c r="AI26" s="119" t="s">
        <v>154</v>
      </c>
      <c r="AJ26" s="105" t="s">
        <v>154</v>
      </c>
      <c r="AK26" s="105" t="s">
        <v>154</v>
      </c>
      <c r="AL26" s="111" t="s">
        <v>154</v>
      </c>
      <c r="AM26" s="109" t="s">
        <v>154</v>
      </c>
      <c r="AN26" s="105" t="s">
        <v>154</v>
      </c>
      <c r="AO26" s="105" t="s">
        <v>154</v>
      </c>
      <c r="AP26" s="105" t="s">
        <v>154</v>
      </c>
      <c r="AQ26" s="105" t="s">
        <v>154</v>
      </c>
      <c r="AR26" s="111" t="s">
        <v>154</v>
      </c>
      <c r="AS26" s="109" t="s">
        <v>154</v>
      </c>
      <c r="AT26" s="105" t="s">
        <v>154</v>
      </c>
      <c r="AU26" s="105" t="s">
        <v>154</v>
      </c>
      <c r="AV26" s="105" t="s">
        <v>154</v>
      </c>
      <c r="AW26" s="105" t="s">
        <v>154</v>
      </c>
      <c r="AX26" s="105" t="s">
        <v>154</v>
      </c>
      <c r="AY26" s="105" t="s">
        <v>154</v>
      </c>
      <c r="AZ26" s="105" t="s">
        <v>154</v>
      </c>
      <c r="BA26" s="105" t="s">
        <v>154</v>
      </c>
      <c r="BB26" s="105" t="s">
        <v>154</v>
      </c>
      <c r="BC26" s="105" t="s">
        <v>154</v>
      </c>
      <c r="BD26" s="107" t="s">
        <v>154</v>
      </c>
    </row>
    <row r="27" spans="1:56" ht="40.5" customHeight="1" thickBot="1" x14ac:dyDescent="0.3">
      <c r="A27" s="164"/>
      <c r="B27" s="167"/>
      <c r="C27" s="192"/>
      <c r="D27" s="192"/>
      <c r="E27" s="106"/>
      <c r="F27" s="177"/>
      <c r="G27" s="194"/>
      <c r="H27" s="196"/>
      <c r="I27" s="188"/>
      <c r="J27" s="183"/>
      <c r="K27" s="106"/>
      <c r="L27" s="198"/>
      <c r="M27" s="194"/>
      <c r="N27" s="198"/>
      <c r="O27" s="200"/>
      <c r="P27" s="202"/>
      <c r="Q27" s="106"/>
      <c r="R27" s="106"/>
      <c r="S27" s="106"/>
      <c r="T27" s="190"/>
      <c r="U27" s="5" t="s">
        <v>149</v>
      </c>
      <c r="V27" s="5" t="s">
        <v>143</v>
      </c>
      <c r="W27" s="35">
        <v>11661</v>
      </c>
      <c r="X27" s="36" t="s">
        <v>186</v>
      </c>
      <c r="Y27" s="5" t="s">
        <v>198</v>
      </c>
      <c r="Z27" s="5" t="s">
        <v>199</v>
      </c>
      <c r="AA27" s="37">
        <v>0</v>
      </c>
      <c r="AB27" s="37">
        <v>0</v>
      </c>
      <c r="AC27" s="38">
        <v>0</v>
      </c>
      <c r="AD27" s="38">
        <v>0</v>
      </c>
      <c r="AE27" s="39"/>
      <c r="AF27" s="116"/>
      <c r="AG27" s="116"/>
      <c r="AH27" s="118"/>
      <c r="AI27" s="120"/>
      <c r="AJ27" s="106"/>
      <c r="AK27" s="106"/>
      <c r="AL27" s="112"/>
      <c r="AM27" s="110"/>
      <c r="AN27" s="106"/>
      <c r="AO27" s="106"/>
      <c r="AP27" s="106"/>
      <c r="AQ27" s="106"/>
      <c r="AR27" s="112"/>
      <c r="AS27" s="110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8"/>
    </row>
    <row r="28" spans="1:56" ht="48" customHeight="1" thickBot="1" x14ac:dyDescent="0.3">
      <c r="A28" s="97" t="s">
        <v>117</v>
      </c>
      <c r="B28" s="95" t="s">
        <v>134</v>
      </c>
      <c r="C28" s="34" t="s">
        <v>126</v>
      </c>
      <c r="D28" s="34" t="s">
        <v>123</v>
      </c>
      <c r="E28" s="40" t="s">
        <v>124</v>
      </c>
      <c r="F28" s="21" t="s">
        <v>129</v>
      </c>
      <c r="G28" s="41">
        <v>11381</v>
      </c>
      <c r="H28" s="21" t="s">
        <v>121</v>
      </c>
      <c r="I28" s="101" t="s">
        <v>180</v>
      </c>
      <c r="J28" s="40" t="s">
        <v>181</v>
      </c>
      <c r="K28" s="40" t="s">
        <v>141</v>
      </c>
      <c r="L28" s="42">
        <v>0</v>
      </c>
      <c r="M28" s="41">
        <v>11429</v>
      </c>
      <c r="N28" s="34" t="s">
        <v>141</v>
      </c>
      <c r="O28" s="34" t="s">
        <v>144</v>
      </c>
      <c r="P28" s="21" t="s">
        <v>153</v>
      </c>
      <c r="Q28" s="40" t="s">
        <v>154</v>
      </c>
      <c r="R28" s="40" t="s">
        <v>154</v>
      </c>
      <c r="S28" s="40" t="s">
        <v>154</v>
      </c>
      <c r="T28" s="43" t="s">
        <v>146</v>
      </c>
      <c r="U28" s="40" t="s">
        <v>154</v>
      </c>
      <c r="V28" s="40" t="s">
        <v>154</v>
      </c>
      <c r="W28" s="40" t="s">
        <v>154</v>
      </c>
      <c r="X28" s="40" t="s">
        <v>154</v>
      </c>
      <c r="Y28" s="40" t="s">
        <v>154</v>
      </c>
      <c r="Z28" s="40" t="s">
        <v>154</v>
      </c>
      <c r="AA28" s="40" t="s">
        <v>154</v>
      </c>
      <c r="AB28" s="40" t="s">
        <v>154</v>
      </c>
      <c r="AC28" s="40" t="s">
        <v>154</v>
      </c>
      <c r="AD28" s="40" t="s">
        <v>154</v>
      </c>
      <c r="AE28" s="40" t="s">
        <v>154</v>
      </c>
      <c r="AF28" s="44">
        <v>791187</v>
      </c>
      <c r="AG28" s="45">
        <f>SUM(32900+32900)</f>
        <v>65800</v>
      </c>
      <c r="AH28" s="46">
        <f>AF28+AG28</f>
        <v>856987</v>
      </c>
      <c r="AI28" s="47" t="s">
        <v>154</v>
      </c>
      <c r="AJ28" s="40" t="s">
        <v>154</v>
      </c>
      <c r="AK28" s="40" t="s">
        <v>154</v>
      </c>
      <c r="AL28" s="48" t="s">
        <v>154</v>
      </c>
      <c r="AM28" s="49" t="s">
        <v>174</v>
      </c>
      <c r="AN28" s="50" t="s">
        <v>175</v>
      </c>
      <c r="AO28" s="51" t="s">
        <v>177</v>
      </c>
      <c r="AP28" s="50" t="s">
        <v>176</v>
      </c>
      <c r="AQ28" s="51" t="s">
        <v>177</v>
      </c>
      <c r="AR28" s="52" t="s">
        <v>176</v>
      </c>
      <c r="AS28" s="47" t="s">
        <v>154</v>
      </c>
      <c r="AT28" s="40" t="s">
        <v>154</v>
      </c>
      <c r="AU28" s="40" t="s">
        <v>154</v>
      </c>
      <c r="AV28" s="40" t="s">
        <v>154</v>
      </c>
      <c r="AW28" s="40" t="s">
        <v>154</v>
      </c>
      <c r="AX28" s="40" t="s">
        <v>154</v>
      </c>
      <c r="AY28" s="40" t="s">
        <v>154</v>
      </c>
      <c r="AZ28" s="40" t="s">
        <v>154</v>
      </c>
      <c r="BA28" s="40" t="s">
        <v>154</v>
      </c>
      <c r="BB28" s="40" t="s">
        <v>154</v>
      </c>
      <c r="BC28" s="40" t="s">
        <v>154</v>
      </c>
      <c r="BD28" s="48" t="s">
        <v>154</v>
      </c>
    </row>
    <row r="29" spans="1:56" ht="54" customHeight="1" thickBot="1" x14ac:dyDescent="0.3">
      <c r="A29" s="98" t="s">
        <v>187</v>
      </c>
      <c r="B29" s="96" t="s">
        <v>188</v>
      </c>
      <c r="C29" s="53" t="s">
        <v>189</v>
      </c>
      <c r="D29" s="53" t="s">
        <v>122</v>
      </c>
      <c r="E29" s="54" t="s">
        <v>124</v>
      </c>
      <c r="F29" s="57" t="s">
        <v>190</v>
      </c>
      <c r="G29" s="55">
        <v>11612</v>
      </c>
      <c r="H29" s="53" t="s">
        <v>191</v>
      </c>
      <c r="I29" s="102" t="s">
        <v>192</v>
      </c>
      <c r="J29" s="54" t="s">
        <v>193</v>
      </c>
      <c r="K29" s="54" t="s">
        <v>194</v>
      </c>
      <c r="L29" s="56">
        <f>(6100*12)</f>
        <v>73200</v>
      </c>
      <c r="M29" s="55">
        <v>11637</v>
      </c>
      <c r="N29" s="53" t="s">
        <v>194</v>
      </c>
      <c r="O29" s="53" t="s">
        <v>195</v>
      </c>
      <c r="P29" s="57" t="s">
        <v>196</v>
      </c>
      <c r="Q29" s="54" t="s">
        <v>154</v>
      </c>
      <c r="R29" s="54" t="s">
        <v>154</v>
      </c>
      <c r="S29" s="54" t="s">
        <v>154</v>
      </c>
      <c r="T29" s="58" t="s">
        <v>145</v>
      </c>
      <c r="U29" s="54" t="s">
        <v>154</v>
      </c>
      <c r="V29" s="54" t="s">
        <v>154</v>
      </c>
      <c r="W29" s="54" t="s">
        <v>154</v>
      </c>
      <c r="X29" s="54" t="s">
        <v>154</v>
      </c>
      <c r="Y29" s="54" t="s">
        <v>154</v>
      </c>
      <c r="Z29" s="54" t="s">
        <v>154</v>
      </c>
      <c r="AA29" s="54" t="s">
        <v>154</v>
      </c>
      <c r="AB29" s="54" t="s">
        <v>154</v>
      </c>
      <c r="AC29" s="54" t="s">
        <v>154</v>
      </c>
      <c r="AD29" s="54" t="s">
        <v>154</v>
      </c>
      <c r="AE29" s="54" t="s">
        <v>154</v>
      </c>
      <c r="AF29" s="59">
        <v>18300</v>
      </c>
      <c r="AG29" s="60">
        <f>SUM(4583.14)</f>
        <v>4583.1400000000003</v>
      </c>
      <c r="AH29" s="61">
        <f>AF29+AG29</f>
        <v>22883.14</v>
      </c>
      <c r="AI29" s="62" t="s">
        <v>154</v>
      </c>
      <c r="AJ29" s="54" t="s">
        <v>154</v>
      </c>
      <c r="AK29" s="54" t="s">
        <v>154</v>
      </c>
      <c r="AL29" s="63" t="s">
        <v>154</v>
      </c>
      <c r="AM29" s="64" t="s">
        <v>154</v>
      </c>
      <c r="AN29" s="65" t="s">
        <v>154</v>
      </c>
      <c r="AO29" s="66" t="s">
        <v>154</v>
      </c>
      <c r="AP29" s="65" t="s">
        <v>154</v>
      </c>
      <c r="AQ29" s="66" t="s">
        <v>154</v>
      </c>
      <c r="AR29" s="67" t="s">
        <v>154</v>
      </c>
      <c r="AS29" s="62" t="s">
        <v>154</v>
      </c>
      <c r="AT29" s="54" t="s">
        <v>154</v>
      </c>
      <c r="AU29" s="54" t="s">
        <v>154</v>
      </c>
      <c r="AV29" s="54" t="s">
        <v>154</v>
      </c>
      <c r="AW29" s="54" t="s">
        <v>154</v>
      </c>
      <c r="AX29" s="54" t="s">
        <v>154</v>
      </c>
      <c r="AY29" s="54" t="s">
        <v>154</v>
      </c>
      <c r="AZ29" s="54" t="s">
        <v>154</v>
      </c>
      <c r="BA29" s="54" t="s">
        <v>154</v>
      </c>
      <c r="BB29" s="54" t="s">
        <v>154</v>
      </c>
      <c r="BC29" s="54" t="s">
        <v>154</v>
      </c>
      <c r="BD29" s="63" t="s">
        <v>154</v>
      </c>
    </row>
    <row r="31" spans="1:56" s="68" customFormat="1" ht="15" x14ac:dyDescent="0.25">
      <c r="A31" s="68" t="s">
        <v>207</v>
      </c>
      <c r="B31" s="104"/>
      <c r="C31" s="104"/>
      <c r="D31" s="104"/>
    </row>
    <row r="32" spans="1:56" s="68" customFormat="1" ht="15" x14ac:dyDescent="0.25">
      <c r="A32" s="104" t="s">
        <v>208</v>
      </c>
    </row>
  </sheetData>
  <mergeCells count="122">
    <mergeCell ref="G26:G27"/>
    <mergeCell ref="H26:H27"/>
    <mergeCell ref="R26:R27"/>
    <mergeCell ref="J26:J27"/>
    <mergeCell ref="K26:K27"/>
    <mergeCell ref="L26:L27"/>
    <mergeCell ref="M26:M27"/>
    <mergeCell ref="N26:N27"/>
    <mergeCell ref="O26:O27"/>
    <mergeCell ref="P26:P27"/>
    <mergeCell ref="A26:A27"/>
    <mergeCell ref="B26:B27"/>
    <mergeCell ref="C26:C27"/>
    <mergeCell ref="D26:D27"/>
    <mergeCell ref="E26:E27"/>
    <mergeCell ref="F26:F27"/>
    <mergeCell ref="BC20:BC25"/>
    <mergeCell ref="BD20:BD25"/>
    <mergeCell ref="AS20:AS25"/>
    <mergeCell ref="AT20:AT25"/>
    <mergeCell ref="AU20:AU25"/>
    <mergeCell ref="AV20:AV25"/>
    <mergeCell ref="AW20:AW25"/>
    <mergeCell ref="AY20:AY25"/>
    <mergeCell ref="AQ20:AQ25"/>
    <mergeCell ref="K20:K25"/>
    <mergeCell ref="L20:L25"/>
    <mergeCell ref="I26:I27"/>
    <mergeCell ref="AI20:AI25"/>
    <mergeCell ref="BB20:BB25"/>
    <mergeCell ref="Q26:Q27"/>
    <mergeCell ref="S26:S27"/>
    <mergeCell ref="T26:T27"/>
    <mergeCell ref="BA20:BA25"/>
    <mergeCell ref="E20:E25"/>
    <mergeCell ref="F20:F25"/>
    <mergeCell ref="G20:G25"/>
    <mergeCell ref="H20:H25"/>
    <mergeCell ref="I20:I25"/>
    <mergeCell ref="J20:J25"/>
    <mergeCell ref="AJ20:AJ25"/>
    <mergeCell ref="AK20:AK25"/>
    <mergeCell ref="O20:O25"/>
    <mergeCell ref="P20:P25"/>
    <mergeCell ref="Q20:Q25"/>
    <mergeCell ref="R20:R25"/>
    <mergeCell ref="AL20:AL25"/>
    <mergeCell ref="AM20:AM25"/>
    <mergeCell ref="S20:S25"/>
    <mergeCell ref="N20:N25"/>
    <mergeCell ref="AZ20:AZ25"/>
    <mergeCell ref="T20:T25"/>
    <mergeCell ref="AF20:AF25"/>
    <mergeCell ref="AG20:AG25"/>
    <mergeCell ref="AH20:AH25"/>
    <mergeCell ref="AR20:AR25"/>
    <mergeCell ref="AN20:AN25"/>
    <mergeCell ref="AO20:AO25"/>
    <mergeCell ref="AX20:AX25"/>
    <mergeCell ref="A16:A19"/>
    <mergeCell ref="AM16:AR16"/>
    <mergeCell ref="B16:G17"/>
    <mergeCell ref="AE17:AH17"/>
    <mergeCell ref="A20:A25"/>
    <mergeCell ref="B20:B25"/>
    <mergeCell ref="C20:C25"/>
    <mergeCell ref="D20:D25"/>
    <mergeCell ref="AP20:AP25"/>
    <mergeCell ref="M20:M25"/>
    <mergeCell ref="AT17:AT18"/>
    <mergeCell ref="AU17:AW17"/>
    <mergeCell ref="AL17:AL18"/>
    <mergeCell ref="AM17:AM18"/>
    <mergeCell ref="AI17:AI18"/>
    <mergeCell ref="AQ17:AQ18"/>
    <mergeCell ref="AR17:AR18"/>
    <mergeCell ref="AO17:AO18"/>
    <mergeCell ref="AX17:AY17"/>
    <mergeCell ref="AZ17:AZ18"/>
    <mergeCell ref="A9:E9"/>
    <mergeCell ref="A15:BD15"/>
    <mergeCell ref="BA17:BA18"/>
    <mergeCell ref="BB17:BD17"/>
    <mergeCell ref="AS16:BD16"/>
    <mergeCell ref="H16:AH16"/>
    <mergeCell ref="H17:T17"/>
    <mergeCell ref="U17:AD17"/>
    <mergeCell ref="A1:AH3"/>
    <mergeCell ref="A6:AS6"/>
    <mergeCell ref="A8:J8"/>
    <mergeCell ref="AS17:AS18"/>
    <mergeCell ref="AJ17:AJ18"/>
    <mergeCell ref="AK17:AK18"/>
    <mergeCell ref="A11:AE11"/>
    <mergeCell ref="AP17:AP18"/>
    <mergeCell ref="AI16:AL16"/>
    <mergeCell ref="AN17:AN18"/>
    <mergeCell ref="AF26:AF27"/>
    <mergeCell ref="AG26:AG27"/>
    <mergeCell ref="AH26:AH27"/>
    <mergeCell ref="AI26:AI27"/>
    <mergeCell ref="AJ26:AJ27"/>
    <mergeCell ref="AK26:AK27"/>
    <mergeCell ref="AL26:AL27"/>
    <mergeCell ref="AM26:AM27"/>
    <mergeCell ref="AN26:AN27"/>
    <mergeCell ref="AO26:AO27"/>
    <mergeCell ref="AP26:AP27"/>
    <mergeCell ref="AQ26:AQ27"/>
    <mergeCell ref="AS26:AS27"/>
    <mergeCell ref="AR26:AR27"/>
    <mergeCell ref="AT26:AT27"/>
    <mergeCell ref="AU26:AU27"/>
    <mergeCell ref="AV26:AV27"/>
    <mergeCell ref="AW26:AW27"/>
    <mergeCell ref="BD26:BD27"/>
    <mergeCell ref="AX26:AX27"/>
    <mergeCell ref="AY26:AY27"/>
    <mergeCell ref="AZ26:AZ27"/>
    <mergeCell ref="BA26:BA27"/>
    <mergeCell ref="BB26:BB27"/>
    <mergeCell ref="BC26:BC27"/>
  </mergeCells>
  <pageMargins left="1.1023622047244095" right="0.51181102362204722" top="0.78740157480314965" bottom="0.78740157480314965" header="0.31496062992125984" footer="0.31496062992125984"/>
  <pageSetup paperSize="9" scale="58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SAERB FEV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2015-01-30T14:27:14Z</cp:lastPrinted>
  <dcterms:created xsi:type="dcterms:W3CDTF">2013-10-11T22:10:57Z</dcterms:created>
  <dcterms:modified xsi:type="dcterms:W3CDTF">2016-03-15T15:53:03Z</dcterms:modified>
</cp:coreProperties>
</file>