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20490" windowHeight="8445" tabRatio="755"/>
  </bookViews>
  <sheets>
    <sheet name="Plan1" sheetId="1" r:id="rId1"/>
    <sheet name="Plan2" sheetId="2" r:id="rId2"/>
  </sheets>
  <definedNames>
    <definedName name="_xlnm.Print_Area" localSheetId="0">Plan1!$A$1:$BM$41</definedName>
  </definedNames>
  <calcPr calcId="145621"/>
</workbook>
</file>

<file path=xl/calcChain.xml><?xml version="1.0" encoding="utf-8"?>
<calcChain xmlns="http://schemas.openxmlformats.org/spreadsheetml/2006/main">
  <c r="AH37" i="1" l="1"/>
  <c r="AG37" i="1" l="1"/>
  <c r="O37" i="1"/>
  <c r="AM37" i="1"/>
  <c r="AN25" i="1" l="1"/>
  <c r="AN36" i="1" l="1"/>
  <c r="AN35" i="1"/>
  <c r="AN34" i="1"/>
  <c r="AN30" i="1"/>
  <c r="AN21" i="1"/>
  <c r="AN27" i="1" l="1"/>
  <c r="AO36" i="1" l="1"/>
  <c r="AN31" i="1"/>
  <c r="AO35" i="1" l="1"/>
  <c r="AO34" i="1"/>
  <c r="AO32" i="1" l="1"/>
  <c r="AO31" i="1"/>
  <c r="AN29" i="1"/>
  <c r="AN37" i="1" s="1"/>
  <c r="AO30" i="1" l="1"/>
  <c r="AO25" i="1"/>
  <c r="AK21" i="1"/>
  <c r="AL21" i="1" s="1"/>
  <c r="AL37" i="1" s="1"/>
  <c r="AO29" i="1"/>
  <c r="AO21" i="1"/>
  <c r="AO37" i="1" l="1"/>
</calcChain>
</file>

<file path=xl/sharedStrings.xml><?xml version="1.0" encoding="utf-8"?>
<sst xmlns="http://schemas.openxmlformats.org/spreadsheetml/2006/main" count="699" uniqueCount="299">
  <si>
    <t xml:space="preserve">Modalidade </t>
  </si>
  <si>
    <t>Tipo</t>
  </si>
  <si>
    <t>Objeto</t>
  </si>
  <si>
    <t>Parte Contratada</t>
  </si>
  <si>
    <t>Fonte de Recursos</t>
  </si>
  <si>
    <t>Elemento de Despesa</t>
  </si>
  <si>
    <t>Total</t>
  </si>
  <si>
    <t>Nº Processo Administrativo</t>
  </si>
  <si>
    <t>Nº da Licitação</t>
  </si>
  <si>
    <t>Nº DOE da publicação do Edital</t>
  </si>
  <si>
    <t>Nº Contrato</t>
  </si>
  <si>
    <t>Data da assinatura</t>
  </si>
  <si>
    <t>Motivo da alteração</t>
  </si>
  <si>
    <t>Término da vigência</t>
  </si>
  <si>
    <t>Início da vigência</t>
  </si>
  <si>
    <t>Nº DOE da publicação do Extrato</t>
  </si>
  <si>
    <t>% de acréscimo</t>
  </si>
  <si>
    <t>% de supressão</t>
  </si>
  <si>
    <t>Valor do acréscimo</t>
  </si>
  <si>
    <t>Valor da supressão</t>
  </si>
  <si>
    <t>CNPJ/CPF da Parte Contratada</t>
  </si>
  <si>
    <t xml:space="preserve">Total Acumulado </t>
  </si>
  <si>
    <t>Especificações da Licitação</t>
  </si>
  <si>
    <t>Valor do Contrato após alteração</t>
  </si>
  <si>
    <t>(a)</t>
  </si>
  <si>
    <t>(b)</t>
  </si>
  <si>
    <t>(d)</t>
  </si>
  <si>
    <t>(e)</t>
  </si>
  <si>
    <t>(f)</t>
  </si>
  <si>
    <t>(g)</t>
  </si>
  <si>
    <t>(h)</t>
  </si>
  <si>
    <t>(i)</t>
  </si>
  <si>
    <t>(j)</t>
  </si>
  <si>
    <t>(k)</t>
  </si>
  <si>
    <t>(l)</t>
  </si>
  <si>
    <t>(m)</t>
  </si>
  <si>
    <t>(n)</t>
  </si>
  <si>
    <t>(o)</t>
  </si>
  <si>
    <t>(p)</t>
  </si>
  <si>
    <t>(q)</t>
  </si>
  <si>
    <t>(s)</t>
  </si>
  <si>
    <t>(u)</t>
  </si>
  <si>
    <t>(v)</t>
  </si>
  <si>
    <t>(x)</t>
  </si>
  <si>
    <t>(y)</t>
  </si>
  <si>
    <t>(z)</t>
  </si>
  <si>
    <t>(aa)</t>
  </si>
  <si>
    <t>(ac)</t>
  </si>
  <si>
    <t>(c )</t>
  </si>
  <si>
    <t>Valor contratado</t>
  </si>
  <si>
    <t>(r )</t>
  </si>
  <si>
    <t>PODER EXECUTIVO MUNICIPAL</t>
  </si>
  <si>
    <t>Especificações do Contrato</t>
  </si>
  <si>
    <t xml:space="preserve">Execução Financeira </t>
  </si>
  <si>
    <t>Seq</t>
  </si>
  <si>
    <t>Parte Concedente</t>
  </si>
  <si>
    <t>Contrapartida</t>
  </si>
  <si>
    <t>(ab)</t>
  </si>
  <si>
    <t>(af)</t>
  </si>
  <si>
    <t>Forma de execução</t>
  </si>
  <si>
    <t>Início</t>
  </si>
  <si>
    <t>Término</t>
  </si>
  <si>
    <t>%</t>
  </si>
  <si>
    <t>Prazo de execução</t>
  </si>
  <si>
    <t>Nº</t>
  </si>
  <si>
    <t>Data ciência</t>
  </si>
  <si>
    <t>Ordem de Serviço</t>
  </si>
  <si>
    <t>Motivo</t>
  </si>
  <si>
    <t>Reinício</t>
  </si>
  <si>
    <t>Paralisações</t>
  </si>
  <si>
    <t>(ai)</t>
  </si>
  <si>
    <t>(aj)</t>
  </si>
  <si>
    <t>(ak)</t>
  </si>
  <si>
    <t>(am)</t>
  </si>
  <si>
    <t>(an)</t>
  </si>
  <si>
    <t>(ap)</t>
  </si>
  <si>
    <t>(aq)</t>
  </si>
  <si>
    <t>(ar)</t>
  </si>
  <si>
    <t>(as)</t>
  </si>
  <si>
    <t xml:space="preserve"> DEMONSTRATIVO DE LICITAÇÕES, CONTRATOS  E OBRAS CONTRATADAS</t>
  </si>
  <si>
    <t>Contrato e Termo Aditivo</t>
  </si>
  <si>
    <t>Especificação de obras e serviços de engenharia</t>
  </si>
  <si>
    <t>(at)</t>
  </si>
  <si>
    <t>Nº do Convênio/Contrato</t>
  </si>
  <si>
    <t>Adesão a Registro de Preços</t>
  </si>
  <si>
    <t>Órgão Gerenciador</t>
  </si>
  <si>
    <t>Nº da Ata</t>
  </si>
  <si>
    <t>Nº do DOE de publicação da Ata</t>
  </si>
  <si>
    <t>Nº do DOE de publicação do extrato da Ata</t>
  </si>
  <si>
    <t>(au)</t>
  </si>
  <si>
    <t>(av)</t>
  </si>
  <si>
    <t>(ax)</t>
  </si>
  <si>
    <t>(az)</t>
  </si>
  <si>
    <t>Enquadramento</t>
  </si>
  <si>
    <t>Fundamentação Legal</t>
  </si>
  <si>
    <t>Nº do DOE de publicação da autorização</t>
  </si>
  <si>
    <t>Nº do DOE de publicação da ratificação</t>
  </si>
  <si>
    <t>Data do DOE</t>
  </si>
  <si>
    <t>(ay)</t>
  </si>
  <si>
    <t>(ba)</t>
  </si>
  <si>
    <t>(bb)</t>
  </si>
  <si>
    <t>(bc)</t>
  </si>
  <si>
    <t>(bd)</t>
  </si>
  <si>
    <t>(be)</t>
  </si>
  <si>
    <t>Dispensa ou Inexigibilidade de Licitação</t>
  </si>
  <si>
    <t>RESOLUÇÃO Nº 87, DE 28 DE NOVEMBRO DE 2013 - TRIBUNAL DE CONTAS DO ESTADO DO ACRE</t>
  </si>
  <si>
    <t>Art. 57 - LF nº 8.666/93</t>
  </si>
  <si>
    <t>Apostilamento</t>
  </si>
  <si>
    <t>Art. 65, § 8º - LF nº 8.666/93</t>
  </si>
  <si>
    <t>Art. 65, caput e §§ 1º a 6º - LF nº 8.666/93</t>
  </si>
  <si>
    <t>(ae)</t>
  </si>
  <si>
    <t>(ag)</t>
  </si>
  <si>
    <t>Valor do reajuste</t>
  </si>
  <si>
    <t>% de reajuste</t>
  </si>
  <si>
    <t>Data da concessão do reajuste</t>
  </si>
  <si>
    <t>Especificações de Termo Aditivo ou Termo de Apostilamento</t>
  </si>
  <si>
    <t>Valor da despesa com a contratação</t>
  </si>
  <si>
    <t>(bf)</t>
  </si>
  <si>
    <t>(t)</t>
  </si>
  <si>
    <t xml:space="preserve">Nº do Termo </t>
  </si>
  <si>
    <t>(ad)</t>
  </si>
  <si>
    <t>(ah)</t>
  </si>
  <si>
    <t>Nº da Ata de Registro de Preços</t>
  </si>
  <si>
    <t>Vigência da Ata</t>
  </si>
  <si>
    <t>Registro de Preços</t>
  </si>
  <si>
    <t>(ao) = (am) + (an)</t>
  </si>
  <si>
    <t>(bg)</t>
  </si>
  <si>
    <t>(bh)</t>
  </si>
  <si>
    <t>(bi)</t>
  </si>
  <si>
    <t>(bj)</t>
  </si>
  <si>
    <t>(bk)</t>
  </si>
  <si>
    <t>(bl)</t>
  </si>
  <si>
    <t>(bm)</t>
  </si>
  <si>
    <t>(bn)</t>
  </si>
  <si>
    <t>Executado até o exercício anterior</t>
  </si>
  <si>
    <t xml:space="preserve"> Executado no Exercício de referência</t>
  </si>
  <si>
    <t>Concluída no exercício de referência</t>
  </si>
  <si>
    <t>Em andamento no exercício de referência</t>
  </si>
  <si>
    <t>(al) = (n) - (ah) + (ag) + (ak)</t>
  </si>
  <si>
    <t>Manual de Referência - Anexos IV, VI, VII e VIII</t>
  </si>
  <si>
    <t>01</t>
  </si>
  <si>
    <t>02</t>
  </si>
  <si>
    <t>03</t>
  </si>
  <si>
    <t>04</t>
  </si>
  <si>
    <t>05</t>
  </si>
  <si>
    <t>06</t>
  </si>
  <si>
    <t xml:space="preserve">Pregão Presencial </t>
  </si>
  <si>
    <t>menor preço</t>
  </si>
  <si>
    <t>19801/2013</t>
  </si>
  <si>
    <t>068/2013</t>
  </si>
  <si>
    <t>Registro de Preços (SEMSUR)</t>
  </si>
  <si>
    <t>Adesão a Ata de Registro de Preços n.º 003/2013 (item 09), oriunda do Pregão SRP n.º 068/2013, realizada pela Secretaria Municipal de Serviços Urbanos, que tem como objeto a contratação de empresa ou pessoa física para prestação de serviços de transporte de material ou pessoal, em veículo leve tipo passeio e pick-up, para atender as demandas administrativas e de fiscalização, tudo em conformidade com a descrição dos anexos, parte integrante do edital, independente de transcrição.</t>
  </si>
  <si>
    <t>39501/2014</t>
  </si>
  <si>
    <t>005/2014</t>
  </si>
  <si>
    <t xml:space="preserve">Dispensa de Licitação </t>
  </si>
  <si>
    <t>Prestação de serviços de administração e emissão de Cartão Visa Vale, para os servidores do SAERB, sem custo operacional, conforme proposta encaminhada pelo Banco do Brasil.</t>
  </si>
  <si>
    <t>241/2015 CPL/PMRB</t>
  </si>
  <si>
    <t>009/2015</t>
  </si>
  <si>
    <t>Contratação de empresa especializada para o fornecimento de um sistema que permita fazer a gestão comercial do Serviço de Água e Esgoto de Rio Branco – SAERB.</t>
  </si>
  <si>
    <t>43721/2015</t>
  </si>
  <si>
    <t>017/2014</t>
  </si>
  <si>
    <t>Registro de Preços (61 BIS)</t>
  </si>
  <si>
    <t>Adesão a Ata de Registro de Preços NUP n.º 64123.005688/2014-14 (itens 72, 74, 80, 81, 83, 84, 85, 86, 87, 88, 89, 116 e 117), oriundos do Pregão Eletrônico SRP n.º 017/2014, realizada pelo 61 Batalhão de Infantaria de Selva, que tem como objeto a prestação de serviços de manutenção de ar condicionados, conforme especificações contidas no Termo de referência Anexo I do Edital do citado Pregão.</t>
  </si>
  <si>
    <t>26954/2016</t>
  </si>
  <si>
    <t>084/2015</t>
  </si>
  <si>
    <t>Registro de Preços (SEMEL)</t>
  </si>
  <si>
    <t>Adesão a Ata de Registro de Preços n.º 011/2015 (item 01), oriunda do Pregão SRP n.º 084/2015, realizada pela Secretaria Municipal de Esporte e Lazer, que tem como objeto a prestação de serviços de Limpeza e Conservação, conforme especificações contidas no Termo de referência Anexo I do Edital do citado Pregão.</t>
  </si>
  <si>
    <t>191016/2016</t>
  </si>
  <si>
    <t>002/2016</t>
  </si>
  <si>
    <t>Prestação de serviços de arrecadação de receita pública.</t>
  </si>
  <si>
    <t>-</t>
  </si>
  <si>
    <t>005/2013</t>
  </si>
  <si>
    <t>Reinaldo Pereira de Oliveira</t>
  </si>
  <si>
    <t>sem numeração</t>
  </si>
  <si>
    <t>Companhia Brasileira de Soluções e Serviços</t>
  </si>
  <si>
    <t>001/2015</t>
  </si>
  <si>
    <t>Vance Assessoria &amp; Auditoria Contábil Eireli</t>
  </si>
  <si>
    <t>001/2016</t>
  </si>
  <si>
    <t>Set Point</t>
  </si>
  <si>
    <t>TECSERV - Terceirização, Comércio e Serviços Ltda</t>
  </si>
  <si>
    <t>003/2016</t>
  </si>
  <si>
    <t>Banco do Brasil S/A - Setor Público</t>
  </si>
  <si>
    <t>RP (01) /           RPI (10)</t>
  </si>
  <si>
    <t>NADA CONSTA</t>
  </si>
  <si>
    <t>33.90.39.00</t>
  </si>
  <si>
    <t>576.230.822-72</t>
  </si>
  <si>
    <t>10.10.2013</t>
  </si>
  <si>
    <t>09.10.2014</t>
  </si>
  <si>
    <t>RP (01) /    RPI (10)</t>
  </si>
  <si>
    <t>33.90.36.00</t>
  </si>
  <si>
    <t>04.740.876/0001-25</t>
  </si>
  <si>
    <t>21.08.2014</t>
  </si>
  <si>
    <t>RP (01) /       RPI (10) / CONV (07)</t>
  </si>
  <si>
    <t>33.90.46.00</t>
  </si>
  <si>
    <t xml:space="preserve">07.479.826/0001-24 </t>
  </si>
  <si>
    <t>08.09.2015</t>
  </si>
  <si>
    <t>08.09.2016</t>
  </si>
  <si>
    <t xml:space="preserve">RP (01) /       RPI (10) </t>
  </si>
  <si>
    <t>19.09.2016</t>
  </si>
  <si>
    <t>19.09.2017</t>
  </si>
  <si>
    <t>RP (01) /       RPI (10)</t>
  </si>
  <si>
    <t>14.840.259/0001-55</t>
  </si>
  <si>
    <t>20.09.2016</t>
  </si>
  <si>
    <t>00.000.000/5112-85</t>
  </si>
  <si>
    <t>22.11.2016</t>
  </si>
  <si>
    <t>R$ 4,20 (quatro reais e vinte centavos) por recebimento de documento com código de barras padrão FEBRABAN nos canais PGT, URA, Internet, Terminal de Autoatendimento, Gerenciador Financeiro, Banco Postal e suas respectivas prestação de contas através de meio eletrônico; R$ 5,50 (cinco reais e cinqüenta centavos) por recebimento de documento com código de barras padrão FEBRABAN no canal Correspondente Bancário e prestação de contas através de meio eletrônico e R$ 14,80 (quatorze reais e oitenta centavos) por recebimento de documento com código de barras padrão FEBRABAN no canal CABB e prestação de contas através de meio eletrônico.</t>
  </si>
  <si>
    <t>21.11.2017</t>
  </si>
  <si>
    <t>RPI (10)</t>
  </si>
  <si>
    <t>1º</t>
  </si>
  <si>
    <t>2º</t>
  </si>
  <si>
    <t>3º</t>
  </si>
  <si>
    <t>09.10.2015</t>
  </si>
  <si>
    <t>07.10.2016</t>
  </si>
  <si>
    <t>Prorrogar a vigência por mais 01 ano.</t>
  </si>
  <si>
    <t>Prorrogar a vigência por mais 01 ano, bem como reajuste de valor (IPC-FIPE) de 5,4478%.</t>
  </si>
  <si>
    <t>10.10.2014</t>
  </si>
  <si>
    <t>10.10.2015</t>
  </si>
  <si>
    <t>09.10.2016</t>
  </si>
  <si>
    <t>10.10.2016</t>
  </si>
  <si>
    <t>09.10.2017</t>
  </si>
  <si>
    <t>07.09.2017</t>
  </si>
  <si>
    <t>003/2013</t>
  </si>
  <si>
    <t>64123.005688/2014-14</t>
  </si>
  <si>
    <t>011/2015</t>
  </si>
  <si>
    <t>Secretaria Municipal de Serviços Urbanos - SEMSUR</t>
  </si>
  <si>
    <t>61 Batalhão de Infantaria de Selva</t>
  </si>
  <si>
    <t>Secretaria Municipal de Esporte e Lazer - SEMEL</t>
  </si>
  <si>
    <t>D</t>
  </si>
  <si>
    <t>II, art. 24</t>
  </si>
  <si>
    <t>Aditivo</t>
  </si>
  <si>
    <t>PRESTAÇÃO DE CONTAS MENSAL - EXERCÍCIO 2017</t>
  </si>
  <si>
    <t>24.04.2017</t>
  </si>
  <si>
    <t>Rescindir amigavelemente o contrato</t>
  </si>
  <si>
    <t>12.04.2017</t>
  </si>
  <si>
    <t>07</t>
  </si>
  <si>
    <t>21541/2017</t>
  </si>
  <si>
    <t>001/2017</t>
  </si>
  <si>
    <t>Registro de Preços (MP/AC)</t>
  </si>
  <si>
    <t>022/2016</t>
  </si>
  <si>
    <t xml:space="preserve">003/2017 </t>
  </si>
  <si>
    <t>Tecmaq Ltda</t>
  </si>
  <si>
    <t>04.108.775/0001-36</t>
  </si>
  <si>
    <t>RP (01)</t>
  </si>
  <si>
    <t>44.90.52.00</t>
  </si>
  <si>
    <t>Ministério Público do Estado do Acre</t>
  </si>
  <si>
    <t>Aquisição de mobiliário de escritório.</t>
  </si>
  <si>
    <t xml:space="preserve"> </t>
  </si>
  <si>
    <t>08</t>
  </si>
  <si>
    <t>Rescindir amigavelemente o contrato, a contar de 04/10/2017</t>
  </si>
  <si>
    <t>03.10.2017</t>
  </si>
  <si>
    <t>02.08.2017</t>
  </si>
  <si>
    <t>20.08.2015</t>
  </si>
  <si>
    <t>07.09.2016</t>
  </si>
  <si>
    <t>18.09.2017</t>
  </si>
  <si>
    <t>9129/2017</t>
  </si>
  <si>
    <t>002/2017</t>
  </si>
  <si>
    <t>Caixa Economica Federal - Setor Público</t>
  </si>
  <si>
    <t>00.360.305/0001-04</t>
  </si>
  <si>
    <t>VIII, art. 24</t>
  </si>
  <si>
    <t>R$ 2,75 (dois reais e setenta e cinco centavos) por documento recebido no Guichê; R$ 2,04 (dois reais e quatro centavos) por documento recebido na Rede Lotérica; R$ 0,84 (oitenta e quatro centavos) por documento recebido no Internet CAIXA; R$ 2,75 (dois reais e setenta e cinco centavos) por documento recebido no Auto-atendimento; R$ 2,04 (dois reais e quatro centavos) por documento recebido no Correspondente Caixa Aqui; R$ 0,30 (trinta centavos) por registro, na redisponibilização de arquivo retorno.</t>
  </si>
  <si>
    <t>09</t>
  </si>
  <si>
    <t>21964/2017</t>
  </si>
  <si>
    <t>565/2016</t>
  </si>
  <si>
    <t>Registro de Preços (FUNDHACRE)</t>
  </si>
  <si>
    <t>Adesão a Ata de Registro de Preços n.º 003/2017, oriunda do Pregão SRP n.º 565/2016, realizada pela Fundação Hospital Estadual do Estado do Acre, que tem como objeto a contratação de empresa prestadora de serviços de locação de equipamentos de Informática.</t>
  </si>
  <si>
    <t>003/2017</t>
  </si>
  <si>
    <t>R. S. Freitas Jucá</t>
  </si>
  <si>
    <t>07.190.927/0001-80</t>
  </si>
  <si>
    <t>08.08.2017</t>
  </si>
  <si>
    <t>16.800,00</t>
  </si>
  <si>
    <t>07.08.2018</t>
  </si>
  <si>
    <t>Fundação Hospital Estadual do Acre - FUNDHACRE</t>
  </si>
  <si>
    <t>4º</t>
  </si>
  <si>
    <t>17.10.2017</t>
  </si>
  <si>
    <t>10.10.2017</t>
  </si>
  <si>
    <t>09.10.2018</t>
  </si>
  <si>
    <t>20.09.2017</t>
  </si>
  <si>
    <t>19.09.2018</t>
  </si>
  <si>
    <t>10</t>
  </si>
  <si>
    <t>220/2017</t>
  </si>
  <si>
    <t>067/2017</t>
  </si>
  <si>
    <t>Pregão Presencial para Registro de Preços</t>
  </si>
  <si>
    <t>Prestação de Serviços de administração e fornecimento de créditos alimentícios por meio de cartões magnéticos, conforme especificações contidas no Termo de referência Anexo I do Edital.</t>
  </si>
  <si>
    <t>004/2017</t>
  </si>
  <si>
    <t>Ticket Serviços S/A</t>
  </si>
  <si>
    <t>47.866.934/0001-74</t>
  </si>
  <si>
    <t>72.900,00</t>
  </si>
  <si>
    <t>16.10.2018</t>
  </si>
  <si>
    <t>RP (01)/ CONV (07)</t>
  </si>
  <si>
    <t>16.912.819/0001-65</t>
  </si>
  <si>
    <t>22.11.2017</t>
  </si>
  <si>
    <t>12.195 / 12.196</t>
  </si>
  <si>
    <t>23.11.2017</t>
  </si>
  <si>
    <t>22.11.2018</t>
  </si>
  <si>
    <r>
      <t xml:space="preserve">DATA DA ÚLTIMA ATUALIZAÇÃO: </t>
    </r>
    <r>
      <rPr>
        <b/>
        <sz val="11"/>
        <rFont val="Calibri"/>
        <family val="2"/>
        <scheme val="minor"/>
      </rPr>
      <t>05/02/2018</t>
    </r>
  </si>
  <si>
    <r>
      <t xml:space="preserve">ÓRGÃO/ENTIDADE/FUNDO: </t>
    </r>
    <r>
      <rPr>
        <b/>
        <sz val="11"/>
        <rFont val="Calibri"/>
        <family val="2"/>
        <scheme val="minor"/>
      </rPr>
      <t>SERVIÇO DE ÁGUA E ESGOTO DE RIO BRANCO - SAERB</t>
    </r>
  </si>
  <si>
    <r>
      <t>MÊS/ANO:</t>
    </r>
    <r>
      <rPr>
        <b/>
        <sz val="11"/>
        <rFont val="Calibri"/>
        <family val="2"/>
        <scheme val="minor"/>
      </rPr>
      <t xml:space="preserve"> JANEIRO A DEZEMBRO/2017</t>
    </r>
  </si>
  <si>
    <r>
      <t>Nome do responsável pela elaboração:</t>
    </r>
    <r>
      <rPr>
        <b/>
        <sz val="11"/>
        <rFont val="Calibri"/>
        <family val="2"/>
        <scheme val="minor"/>
      </rPr>
      <t xml:space="preserve"> Rutileny Cristina de Brito Lima Bastos - Agente Administrativo - matrícula n.º 700096</t>
    </r>
  </si>
  <si>
    <r>
      <t xml:space="preserve">Nome do titular do Órgão/Entidade/Fundo (no exercício do cargo): </t>
    </r>
    <r>
      <rPr>
        <b/>
        <sz val="11"/>
        <rFont val="Calibri"/>
        <family val="2"/>
        <scheme val="minor"/>
      </rPr>
      <t>José Cardoso Ferreira - Diretor Presidente - Decreto Municipal n.º 018/2017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</si>
</sst>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76">
    <xf numFmtId="0" fontId="0" fillId="0" borderId="0" xfId="0"/>
    <xf numFmtId="0" fontId="3" fillId="0" borderId="4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3" fillId="0" borderId="4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4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14" fontId="2" fillId="0" borderId="48" xfId="0" applyNumberFormat="1" applyFont="1" applyFill="1" applyBorder="1" applyAlignment="1">
      <alignment horizontal="center" vertical="center"/>
    </xf>
    <xf numFmtId="0" fontId="2" fillId="0" borderId="20" xfId="0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vertical="center" wrapText="1"/>
    </xf>
    <xf numFmtId="43" fontId="2" fillId="0" borderId="20" xfId="1" applyFont="1" applyFill="1" applyBorder="1" applyAlignment="1">
      <alignment vertical="center" wrapText="1"/>
    </xf>
    <xf numFmtId="4" fontId="2" fillId="0" borderId="48" xfId="0" applyNumberFormat="1" applyFont="1" applyFill="1" applyBorder="1" applyAlignment="1">
      <alignment horizontal="right" vertical="center" wrapText="1"/>
    </xf>
    <xf numFmtId="43" fontId="2" fillId="0" borderId="48" xfId="1" applyFont="1" applyFill="1" applyBorder="1" applyAlignment="1">
      <alignment horizontal="center" vertical="center" wrapText="1"/>
    </xf>
    <xf numFmtId="14" fontId="2" fillId="0" borderId="28" xfId="0" applyNumberFormat="1" applyFont="1" applyFill="1" applyBorder="1" applyAlignment="1">
      <alignment horizontal="center" vertical="center"/>
    </xf>
    <xf numFmtId="4" fontId="2" fillId="0" borderId="28" xfId="0" applyNumberFormat="1" applyFont="1" applyFill="1" applyBorder="1" applyAlignment="1">
      <alignment horizontal="right" vertical="center" wrapText="1"/>
    </xf>
    <xf numFmtId="43" fontId="2" fillId="0" borderId="28" xfId="1" applyFont="1" applyFill="1" applyBorder="1" applyAlignment="1">
      <alignment horizontal="center" vertical="center" wrapText="1"/>
    </xf>
    <xf numFmtId="14" fontId="2" fillId="0" borderId="36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center" vertical="center" wrapText="1"/>
    </xf>
    <xf numFmtId="4" fontId="2" fillId="0" borderId="36" xfId="0" applyNumberFormat="1" applyFont="1" applyFill="1" applyBorder="1" applyAlignment="1">
      <alignment horizontal="right" vertical="center" wrapText="1"/>
    </xf>
    <xf numFmtId="43" fontId="2" fillId="0" borderId="36" xfId="1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 wrapText="1"/>
    </xf>
    <xf numFmtId="3" fontId="2" fillId="0" borderId="36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left" vertical="center" wrapText="1"/>
    </xf>
    <xf numFmtId="2" fontId="2" fillId="0" borderId="48" xfId="0" applyNumberFormat="1" applyFont="1" applyFill="1" applyBorder="1" applyAlignment="1">
      <alignment horizontal="right" vertical="center" wrapText="1"/>
    </xf>
    <xf numFmtId="43" fontId="2" fillId="0" borderId="48" xfId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 wrapText="1"/>
    </xf>
    <xf numFmtId="2" fontId="2" fillId="0" borderId="36" xfId="0" applyNumberFormat="1" applyFont="1" applyFill="1" applyBorder="1" applyAlignment="1">
      <alignment horizontal="right" vertical="center" wrapText="1"/>
    </xf>
    <xf numFmtId="43" fontId="2" fillId="0" borderId="36" xfId="1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center" vertical="center" wrapText="1"/>
    </xf>
    <xf numFmtId="14" fontId="2" fillId="0" borderId="20" xfId="0" applyNumberFormat="1" applyFont="1" applyFill="1" applyBorder="1" applyAlignment="1">
      <alignment horizontal="center" vertical="center" wrapText="1"/>
    </xf>
    <xf numFmtId="14" fontId="2" fillId="0" borderId="10" xfId="0" applyNumberFormat="1" applyFont="1" applyFill="1" applyBorder="1" applyAlignment="1">
      <alignment horizontal="center" vertical="center" wrapText="1"/>
    </xf>
    <xf numFmtId="14" fontId="2" fillId="0" borderId="49" xfId="0" applyNumberFormat="1" applyFont="1" applyFill="1" applyBorder="1" applyAlignment="1">
      <alignment horizontal="center" vertical="center" wrapText="1"/>
    </xf>
    <xf numFmtId="0" fontId="2" fillId="0" borderId="55" xfId="0" applyFont="1" applyFill="1" applyBorder="1" applyAlignment="1">
      <alignment horizontal="center" vertical="center" wrapText="1"/>
    </xf>
    <xf numFmtId="14" fontId="2" fillId="0" borderId="55" xfId="0" applyNumberFormat="1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right" vertical="center" wrapText="1"/>
    </xf>
    <xf numFmtId="43" fontId="2" fillId="0" borderId="36" xfId="1" applyFont="1" applyFill="1" applyBorder="1" applyAlignment="1">
      <alignment horizontal="right" vertical="center" wrapText="1"/>
    </xf>
    <xf numFmtId="0" fontId="3" fillId="0" borderId="54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59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61" xfId="0" applyFont="1" applyFill="1" applyBorder="1" applyAlignment="1">
      <alignment horizontal="center" vertical="center" wrapText="1"/>
    </xf>
    <xf numFmtId="0" fontId="3" fillId="0" borderId="10" xfId="0" applyFont="1" applyFill="1" applyBorder="1" applyAlignment="1">
      <alignment horizontal="center" vertical="center" wrapText="1"/>
    </xf>
    <xf numFmtId="49" fontId="3" fillId="0" borderId="10" xfId="0" applyNumberFormat="1" applyFont="1" applyFill="1" applyBorder="1" applyAlignment="1">
      <alignment horizontal="center" vertical="center" wrapText="1"/>
    </xf>
    <xf numFmtId="0" fontId="3" fillId="0" borderId="62" xfId="0" applyFont="1" applyFill="1" applyBorder="1" applyAlignment="1">
      <alignment horizontal="center" vertical="center" wrapText="1"/>
    </xf>
    <xf numFmtId="49" fontId="3" fillId="0" borderId="63" xfId="0" applyNumberFormat="1" applyFont="1" applyFill="1" applyBorder="1" applyAlignment="1">
      <alignment horizontal="center" vertical="center" wrapText="1"/>
    </xf>
    <xf numFmtId="4" fontId="3" fillId="0" borderId="10" xfId="0" applyNumberFormat="1" applyFont="1" applyFill="1" applyBorder="1" applyAlignment="1">
      <alignment horizontal="center" vertical="center" wrapText="1"/>
    </xf>
    <xf numFmtId="0" fontId="3" fillId="0" borderId="63" xfId="0" applyFont="1" applyFill="1" applyBorder="1" applyAlignment="1">
      <alignment horizontal="center" vertical="center" wrapText="1"/>
    </xf>
    <xf numFmtId="0" fontId="3" fillId="0" borderId="64" xfId="0" applyFont="1" applyFill="1" applyBorder="1" applyAlignment="1">
      <alignment horizontal="center" vertical="center" wrapText="1"/>
    </xf>
    <xf numFmtId="0" fontId="3" fillId="0" borderId="65" xfId="0" applyFont="1" applyFill="1" applyBorder="1" applyAlignment="1">
      <alignment horizontal="center" vertical="center"/>
    </xf>
    <xf numFmtId="0" fontId="3" fillId="0" borderId="61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66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justify" vertical="center" wrapText="1"/>
    </xf>
    <xf numFmtId="3" fontId="2" fillId="0" borderId="48" xfId="0" applyNumberFormat="1" applyFont="1" applyFill="1" applyBorder="1" applyAlignment="1">
      <alignment horizontal="center" vertical="center" wrapText="1"/>
    </xf>
    <xf numFmtId="4" fontId="2" fillId="0" borderId="48" xfId="0" applyNumberFormat="1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justify" vertical="center" wrapText="1"/>
    </xf>
    <xf numFmtId="3" fontId="2" fillId="0" borderId="28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center" vertical="center" wrapText="1"/>
    </xf>
    <xf numFmtId="43" fontId="2" fillId="0" borderId="28" xfId="1" applyFont="1" applyFill="1" applyBorder="1" applyAlignment="1">
      <alignment horizontal="center" vertical="center"/>
    </xf>
    <xf numFmtId="4" fontId="2" fillId="0" borderId="28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justify" vertical="center" wrapText="1"/>
    </xf>
    <xf numFmtId="3" fontId="2" fillId="0" borderId="36" xfId="0" applyNumberFormat="1" applyFont="1" applyFill="1" applyBorder="1" applyAlignment="1">
      <alignment horizontal="center" vertical="center" wrapText="1"/>
    </xf>
    <xf numFmtId="4" fontId="2" fillId="0" borderId="36" xfId="0" applyNumberFormat="1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3" fontId="2" fillId="0" borderId="48" xfId="0" applyNumberFormat="1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left" vertical="center" wrapText="1"/>
    </xf>
    <xf numFmtId="0" fontId="2" fillId="0" borderId="36" xfId="0" applyFont="1" applyFill="1" applyBorder="1" applyAlignment="1">
      <alignment horizontal="center" vertical="center"/>
    </xf>
    <xf numFmtId="3" fontId="2" fillId="0" borderId="36" xfId="0" applyNumberFormat="1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left" vertical="center" wrapText="1"/>
    </xf>
    <xf numFmtId="0" fontId="2" fillId="0" borderId="49" xfId="0" applyFont="1" applyFill="1" applyBorder="1" applyAlignment="1">
      <alignment horizontal="center" vertical="center"/>
    </xf>
    <xf numFmtId="0" fontId="2" fillId="0" borderId="49" xfId="0" applyNumberFormat="1" applyFont="1" applyFill="1" applyBorder="1" applyAlignment="1">
      <alignment horizontal="justify" vertical="center" wrapText="1"/>
    </xf>
    <xf numFmtId="3" fontId="2" fillId="0" borderId="49" xfId="0" applyNumberFormat="1" applyFont="1" applyFill="1" applyBorder="1" applyAlignment="1">
      <alignment horizontal="center" vertical="center"/>
    </xf>
    <xf numFmtId="0" fontId="2" fillId="0" borderId="49" xfId="0" applyFont="1" applyFill="1" applyBorder="1" applyAlignment="1">
      <alignment horizontal="justify" vertical="center" wrapText="1"/>
    </xf>
    <xf numFmtId="43" fontId="2" fillId="0" borderId="49" xfId="1" applyFont="1" applyFill="1" applyBorder="1" applyAlignment="1">
      <alignment horizontal="right" vertical="center"/>
    </xf>
    <xf numFmtId="43" fontId="2" fillId="0" borderId="49" xfId="1" applyFont="1" applyFill="1" applyBorder="1" applyAlignment="1">
      <alignment horizontal="center" vertical="center"/>
    </xf>
    <xf numFmtId="43" fontId="2" fillId="0" borderId="28" xfId="1" applyFont="1" applyFill="1" applyBorder="1" applyAlignment="1">
      <alignment horizontal="center" vertical="center"/>
    </xf>
    <xf numFmtId="43" fontId="2" fillId="0" borderId="48" xfId="1" applyFont="1" applyFill="1" applyBorder="1" applyAlignment="1">
      <alignment horizontal="center" vertical="center"/>
    </xf>
    <xf numFmtId="43" fontId="2" fillId="0" borderId="48" xfId="1" applyFont="1" applyFill="1" applyBorder="1" applyAlignment="1">
      <alignment vertical="center"/>
    </xf>
    <xf numFmtId="3" fontId="2" fillId="0" borderId="36" xfId="0" applyNumberFormat="1" applyFont="1" applyFill="1" applyBorder="1" applyAlignment="1">
      <alignment horizontal="center" vertical="center"/>
    </xf>
    <xf numFmtId="43" fontId="2" fillId="0" borderId="36" xfId="1" applyFont="1" applyFill="1" applyBorder="1" applyAlignment="1">
      <alignment horizontal="center" vertical="center"/>
    </xf>
    <xf numFmtId="3" fontId="2" fillId="0" borderId="55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>
      <alignment horizontal="center" vertical="center"/>
    </xf>
    <xf numFmtId="0" fontId="3" fillId="0" borderId="1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13" xfId="0" applyFont="1" applyFill="1" applyBorder="1" applyAlignment="1">
      <alignment horizontal="center" vertical="center"/>
    </xf>
    <xf numFmtId="0" fontId="3" fillId="0" borderId="4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30" xfId="0" applyFont="1" applyFill="1" applyBorder="1" applyAlignment="1">
      <alignment horizontal="center" vertical="center" wrapText="1"/>
    </xf>
    <xf numFmtId="0" fontId="3" fillId="0" borderId="31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0" fontId="3" fillId="0" borderId="24" xfId="0" applyFont="1" applyFill="1" applyBorder="1" applyAlignment="1">
      <alignment horizontal="center" vertical="center" wrapText="1"/>
    </xf>
    <xf numFmtId="0" fontId="3" fillId="0" borderId="26" xfId="0" applyFont="1" applyFill="1" applyBorder="1" applyAlignment="1">
      <alignment horizontal="center" vertical="center" wrapText="1"/>
    </xf>
    <xf numFmtId="0" fontId="3" fillId="0" borderId="33" xfId="0" applyFont="1" applyFill="1" applyBorder="1" applyAlignment="1">
      <alignment horizontal="center" vertical="center"/>
    </xf>
    <xf numFmtId="0" fontId="3" fillId="0" borderId="30" xfId="0" applyFont="1" applyFill="1" applyBorder="1" applyAlignment="1">
      <alignment horizontal="center" vertical="center"/>
    </xf>
    <xf numFmtId="0" fontId="3" fillId="0" borderId="31" xfId="0" applyFont="1" applyFill="1" applyBorder="1" applyAlignment="1">
      <alignment horizontal="center" vertical="center"/>
    </xf>
    <xf numFmtId="0" fontId="3" fillId="0" borderId="32" xfId="0" applyFont="1" applyFill="1" applyBorder="1" applyAlignment="1">
      <alignment horizontal="center" vertical="center"/>
    </xf>
    <xf numFmtId="0" fontId="3" fillId="0" borderId="16" xfId="0" applyFont="1" applyFill="1" applyBorder="1" applyAlignment="1">
      <alignment horizontal="center" vertical="center" wrapText="1"/>
    </xf>
    <xf numFmtId="0" fontId="3" fillId="0" borderId="41" xfId="0" applyFont="1" applyFill="1" applyBorder="1" applyAlignment="1">
      <alignment horizontal="center" vertical="center" wrapText="1"/>
    </xf>
    <xf numFmtId="0" fontId="3" fillId="0" borderId="28" xfId="0" applyFont="1" applyFill="1" applyBorder="1" applyAlignment="1">
      <alignment horizontal="center" vertical="center" wrapText="1"/>
    </xf>
    <xf numFmtId="0" fontId="3" fillId="0" borderId="42" xfId="0" applyFont="1" applyFill="1" applyBorder="1" applyAlignment="1">
      <alignment horizontal="center" vertical="center" wrapText="1"/>
    </xf>
    <xf numFmtId="0" fontId="3" fillId="0" borderId="45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17" xfId="0" applyFont="1" applyFill="1" applyBorder="1" applyAlignment="1">
      <alignment horizontal="center" vertical="center"/>
    </xf>
    <xf numFmtId="0" fontId="3" fillId="0" borderId="8" xfId="0" applyFont="1" applyFill="1" applyBorder="1" applyAlignment="1">
      <alignment horizontal="center" vertical="center" wrapText="1"/>
    </xf>
    <xf numFmtId="49" fontId="3" fillId="0" borderId="4" xfId="0" applyNumberFormat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27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9" xfId="0" applyFont="1" applyFill="1" applyBorder="1" applyAlignment="1">
      <alignment horizontal="center" vertical="center"/>
    </xf>
    <xf numFmtId="0" fontId="3" fillId="0" borderId="60" xfId="0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14" fontId="2" fillId="0" borderId="48" xfId="0" applyNumberFormat="1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left" vertical="center"/>
    </xf>
    <xf numFmtId="3" fontId="2" fillId="0" borderId="48" xfId="0" applyNumberFormat="1" applyFont="1" applyFill="1" applyBorder="1" applyAlignment="1">
      <alignment horizontal="center" vertical="center" wrapText="1"/>
    </xf>
    <xf numFmtId="0" fontId="2" fillId="0" borderId="48" xfId="0" applyFont="1" applyFill="1" applyBorder="1" applyAlignment="1">
      <alignment horizontal="justify" vertical="center" wrapText="1"/>
    </xf>
    <xf numFmtId="1" fontId="2" fillId="0" borderId="48" xfId="0" applyNumberFormat="1" applyFont="1" applyFill="1" applyBorder="1" applyAlignment="1">
      <alignment horizontal="center" vertical="center" wrapText="1"/>
    </xf>
    <xf numFmtId="2" fontId="2" fillId="0" borderId="48" xfId="1" applyNumberFormat="1" applyFont="1" applyFill="1" applyBorder="1" applyAlignment="1">
      <alignment horizontal="right" vertical="center" wrapText="1"/>
    </xf>
    <xf numFmtId="43" fontId="2" fillId="0" borderId="48" xfId="0" applyNumberFormat="1" applyFont="1" applyFill="1" applyBorder="1" applyAlignment="1">
      <alignment horizontal="center" vertical="center" wrapText="1"/>
    </xf>
    <xf numFmtId="0" fontId="2" fillId="0" borderId="54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 wrapText="1"/>
    </xf>
    <xf numFmtId="0" fontId="2" fillId="0" borderId="50" xfId="0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left" vertical="center"/>
    </xf>
    <xf numFmtId="3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justify" vertical="center" wrapText="1"/>
    </xf>
    <xf numFmtId="1" fontId="2" fillId="0" borderId="1" xfId="0" applyNumberFormat="1" applyFont="1" applyFill="1" applyBorder="1" applyAlignment="1">
      <alignment horizontal="center" vertical="center" wrapText="1"/>
    </xf>
    <xf numFmtId="2" fontId="2" fillId="0" borderId="1" xfId="1" applyNumberFormat="1" applyFont="1" applyFill="1" applyBorder="1" applyAlignment="1">
      <alignment horizontal="right" vertical="center" wrapText="1"/>
    </xf>
    <xf numFmtId="0" fontId="2" fillId="0" borderId="53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 wrapText="1"/>
    </xf>
    <xf numFmtId="0" fontId="2" fillId="0" borderId="42" xfId="0" applyFont="1" applyFill="1" applyBorder="1" applyAlignment="1">
      <alignment horizontal="center" vertical="center"/>
    </xf>
    <xf numFmtId="49" fontId="3" fillId="0" borderId="70" xfId="0" applyNumberFormat="1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0" fontId="2" fillId="0" borderId="36" xfId="0" applyFont="1" applyFill="1" applyBorder="1" applyAlignment="1">
      <alignment horizontal="left" vertical="center"/>
    </xf>
    <xf numFmtId="0" fontId="2" fillId="0" borderId="36" xfId="0" applyFont="1" applyFill="1" applyBorder="1" applyAlignment="1">
      <alignment horizontal="justify" vertical="center" wrapText="1"/>
    </xf>
    <xf numFmtId="1" fontId="2" fillId="0" borderId="36" xfId="0" applyNumberFormat="1" applyFont="1" applyFill="1" applyBorder="1" applyAlignment="1">
      <alignment horizontal="center" vertical="center" wrapText="1"/>
    </xf>
    <xf numFmtId="2" fontId="2" fillId="0" borderId="36" xfId="1" applyNumberFormat="1" applyFont="1" applyFill="1" applyBorder="1" applyAlignment="1">
      <alignment horizontal="right" vertical="center" wrapText="1"/>
    </xf>
    <xf numFmtId="0" fontId="2" fillId="0" borderId="37" xfId="0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 wrapText="1"/>
    </xf>
    <xf numFmtId="0" fontId="2" fillId="0" borderId="39" xfId="0" applyFont="1" applyFill="1" applyBorder="1" applyAlignment="1">
      <alignment horizontal="center" vertical="center"/>
    </xf>
    <xf numFmtId="2" fontId="2" fillId="0" borderId="20" xfId="1" applyNumberFormat="1" applyFont="1" applyFill="1" applyBorder="1" applyAlignment="1">
      <alignment horizontal="right" vertical="center" wrapText="1"/>
    </xf>
    <xf numFmtId="0" fontId="2" fillId="0" borderId="46" xfId="0" applyFont="1" applyFill="1" applyBorder="1" applyAlignment="1">
      <alignment horizontal="center" vertical="center"/>
    </xf>
    <xf numFmtId="14" fontId="2" fillId="0" borderId="50" xfId="0" applyNumberFormat="1" applyFont="1" applyFill="1" applyBorder="1" applyAlignment="1">
      <alignment horizontal="center" vertical="center"/>
    </xf>
    <xf numFmtId="43" fontId="2" fillId="0" borderId="36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14" fontId="2" fillId="0" borderId="39" xfId="0" applyNumberFormat="1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 wrapText="1"/>
    </xf>
    <xf numFmtId="0" fontId="2" fillId="0" borderId="20" xfId="0" applyFont="1" applyFill="1" applyBorder="1" applyAlignment="1">
      <alignment horizontal="left" vertical="center" wrapText="1"/>
    </xf>
    <xf numFmtId="49" fontId="3" fillId="0" borderId="58" xfId="0" applyNumberFormat="1" applyFont="1" applyFill="1" applyBorder="1" applyAlignment="1">
      <alignment horizontal="center" vertical="center"/>
    </xf>
    <xf numFmtId="0" fontId="2" fillId="0" borderId="57" xfId="0" applyFont="1" applyFill="1" applyBorder="1" applyAlignment="1">
      <alignment horizontal="center" vertical="center"/>
    </xf>
    <xf numFmtId="4" fontId="2" fillId="0" borderId="49" xfId="0" applyNumberFormat="1" applyFont="1" applyFill="1" applyBorder="1" applyAlignment="1">
      <alignment horizontal="center" vertical="center"/>
    </xf>
    <xf numFmtId="2" fontId="2" fillId="0" borderId="49" xfId="1" applyNumberFormat="1" applyFont="1" applyFill="1" applyBorder="1" applyAlignment="1">
      <alignment horizontal="right" vertical="center" wrapText="1"/>
    </xf>
    <xf numFmtId="43" fontId="2" fillId="0" borderId="49" xfId="0" applyNumberFormat="1" applyFont="1" applyFill="1" applyBorder="1" applyAlignment="1">
      <alignment horizontal="center" vertical="center" wrapText="1"/>
    </xf>
    <xf numFmtId="3" fontId="2" fillId="0" borderId="55" xfId="0" applyNumberFormat="1" applyFont="1" applyFill="1" applyBorder="1" applyAlignment="1">
      <alignment horizontal="center" vertical="center" wrapText="1"/>
    </xf>
    <xf numFmtId="0" fontId="2" fillId="0" borderId="47" xfId="0" applyFont="1" applyFill="1" applyBorder="1" applyAlignment="1">
      <alignment horizontal="center" vertical="center" wrapText="1"/>
    </xf>
    <xf numFmtId="0" fontId="2" fillId="0" borderId="52" xfId="0" applyFont="1" applyFill="1" applyBorder="1" applyAlignment="1">
      <alignment horizontal="center" vertical="center" wrapText="1"/>
    </xf>
    <xf numFmtId="0" fontId="2" fillId="0" borderId="51" xfId="0" applyFont="1" applyFill="1" applyBorder="1" applyAlignment="1">
      <alignment horizontal="center" vertical="center"/>
    </xf>
    <xf numFmtId="0" fontId="2" fillId="0" borderId="52" xfId="0" applyFont="1" applyFill="1" applyBorder="1" applyAlignment="1">
      <alignment horizontal="center" vertical="center"/>
    </xf>
    <xf numFmtId="49" fontId="3" fillId="0" borderId="69" xfId="0" applyNumberFormat="1" applyFont="1" applyFill="1" applyBorder="1" applyAlignment="1">
      <alignment horizontal="center" vertical="center"/>
    </xf>
    <xf numFmtId="0" fontId="2" fillId="0" borderId="6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 wrapText="1"/>
    </xf>
    <xf numFmtId="14" fontId="2" fillId="0" borderId="14" xfId="0" applyNumberFormat="1" applyFont="1" applyFill="1" applyBorder="1" applyAlignment="1">
      <alignment horizontal="center" vertical="center" wrapText="1"/>
    </xf>
    <xf numFmtId="0" fontId="2" fillId="0" borderId="28" xfId="0" applyFont="1" applyFill="1" applyBorder="1" applyAlignment="1">
      <alignment horizontal="left" vertical="center"/>
    </xf>
    <xf numFmtId="43" fontId="2" fillId="0" borderId="28" xfId="1" applyFont="1" applyFill="1" applyBorder="1" applyAlignment="1">
      <alignment vertical="center"/>
    </xf>
    <xf numFmtId="3" fontId="2" fillId="0" borderId="28" xfId="0" applyNumberFormat="1" applyFont="1" applyFill="1" applyBorder="1" applyAlignment="1">
      <alignment horizontal="center" vertical="center"/>
    </xf>
    <xf numFmtId="4" fontId="2" fillId="0" borderId="28" xfId="0" applyNumberFormat="1" applyFont="1" applyFill="1" applyBorder="1" applyAlignment="1">
      <alignment horizontal="center" vertical="center"/>
    </xf>
    <xf numFmtId="43" fontId="2" fillId="0" borderId="14" xfId="0" applyNumberFormat="1" applyFont="1" applyFill="1" applyBorder="1" applyAlignment="1">
      <alignment horizontal="center" vertical="center" wrapText="1"/>
    </xf>
    <xf numFmtId="3" fontId="2" fillId="0" borderId="14" xfId="0" applyNumberFormat="1" applyFont="1" applyFill="1" applyBorder="1" applyAlignment="1">
      <alignment horizontal="center" vertical="center" wrapText="1"/>
    </xf>
    <xf numFmtId="3" fontId="2" fillId="0" borderId="45" xfId="0" applyNumberFormat="1" applyFont="1" applyFill="1" applyBorder="1" applyAlignment="1">
      <alignment horizontal="center" vertical="center" wrapText="1"/>
    </xf>
    <xf numFmtId="0" fontId="2" fillId="0" borderId="11" xfId="0" applyFont="1" applyFill="1" applyBorder="1" applyAlignment="1">
      <alignment horizontal="center" vertical="center" wrapText="1"/>
    </xf>
    <xf numFmtId="0" fontId="2" fillId="0" borderId="27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42" xfId="0" applyFont="1" applyFill="1" applyBorder="1" applyAlignment="1">
      <alignment horizontal="center" vertical="center"/>
    </xf>
    <xf numFmtId="49" fontId="3" fillId="0" borderId="68" xfId="0" applyNumberFormat="1" applyFont="1" applyFill="1" applyBorder="1" applyAlignment="1">
      <alignment horizontal="center" vertical="center"/>
    </xf>
    <xf numFmtId="0" fontId="2" fillId="0" borderId="59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left" vertical="center"/>
    </xf>
    <xf numFmtId="3" fontId="2" fillId="0" borderId="48" xfId="0" applyNumberFormat="1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vertical="center"/>
    </xf>
    <xf numFmtId="4" fontId="2" fillId="0" borderId="48" xfId="0" applyNumberFormat="1" applyFont="1" applyFill="1" applyBorder="1" applyAlignment="1">
      <alignment horizontal="center" vertical="center"/>
    </xf>
    <xf numFmtId="43" fontId="2" fillId="0" borderId="24" xfId="0" applyNumberFormat="1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/>
    </xf>
    <xf numFmtId="0" fontId="2" fillId="0" borderId="24" xfId="0" applyFont="1" applyFill="1" applyBorder="1" applyAlignment="1">
      <alignment horizontal="center" vertical="center"/>
    </xf>
    <xf numFmtId="3" fontId="2" fillId="0" borderId="24" xfId="0" applyNumberFormat="1" applyFont="1" applyFill="1" applyBorder="1" applyAlignment="1">
      <alignment horizontal="center" vertical="center"/>
    </xf>
    <xf numFmtId="14" fontId="2" fillId="0" borderId="24" xfId="0" applyNumberFormat="1" applyFont="1" applyFill="1" applyBorder="1" applyAlignment="1">
      <alignment horizontal="center" vertical="center"/>
    </xf>
    <xf numFmtId="14" fontId="2" fillId="0" borderId="26" xfId="0" applyNumberFormat="1" applyFont="1" applyFill="1" applyBorder="1" applyAlignment="1">
      <alignment horizontal="center" vertical="center"/>
    </xf>
    <xf numFmtId="0" fontId="2" fillId="0" borderId="30" xfId="0" applyFont="1" applyFill="1" applyBorder="1" applyAlignment="1">
      <alignment horizontal="center" vertical="center"/>
    </xf>
    <xf numFmtId="0" fontId="2" fillId="0" borderId="26" xfId="0" applyFont="1" applyFill="1" applyBorder="1" applyAlignment="1">
      <alignment horizontal="center" vertical="center"/>
    </xf>
    <xf numFmtId="3" fontId="2" fillId="0" borderId="20" xfId="0" applyNumberFormat="1" applyFont="1" applyFill="1" applyBorder="1" applyAlignment="1">
      <alignment horizontal="center" vertical="center"/>
    </xf>
    <xf numFmtId="2" fontId="2" fillId="0" borderId="48" xfId="1" applyNumberFormat="1" applyFont="1" applyFill="1" applyBorder="1" applyAlignment="1">
      <alignment horizontal="right" vertical="center" wrapText="1"/>
    </xf>
    <xf numFmtId="3" fontId="2" fillId="0" borderId="50" xfId="0" applyNumberFormat="1" applyFont="1" applyFill="1" applyBorder="1" applyAlignment="1">
      <alignment horizontal="center" vertical="center" wrapText="1"/>
    </xf>
    <xf numFmtId="2" fontId="2" fillId="0" borderId="36" xfId="1" applyNumberFormat="1" applyFont="1" applyFill="1" applyBorder="1" applyAlignment="1">
      <alignment horizontal="right" vertical="center" wrapText="1"/>
    </xf>
    <xf numFmtId="14" fontId="2" fillId="0" borderId="36" xfId="0" applyNumberFormat="1" applyFont="1" applyFill="1" applyBorder="1" applyAlignment="1">
      <alignment horizontal="center" vertical="center" wrapText="1"/>
    </xf>
    <xf numFmtId="3" fontId="2" fillId="0" borderId="39" xfId="0" applyNumberFormat="1" applyFont="1" applyFill="1" applyBorder="1" applyAlignment="1">
      <alignment horizontal="center" vertical="center" wrapText="1"/>
    </xf>
    <xf numFmtId="0" fontId="2" fillId="0" borderId="49" xfId="0" applyFont="1" applyFill="1" applyBorder="1" applyAlignment="1">
      <alignment horizontal="left" vertical="center"/>
    </xf>
    <xf numFmtId="14" fontId="2" fillId="0" borderId="57" xfId="0" applyNumberFormat="1" applyFont="1" applyFill="1" applyBorder="1" applyAlignment="1">
      <alignment horizontal="center" vertical="center"/>
    </xf>
    <xf numFmtId="14" fontId="2" fillId="0" borderId="36" xfId="0" applyNumberFormat="1" applyFont="1" applyFill="1" applyBorder="1" applyAlignment="1">
      <alignment horizontal="center" vertical="center"/>
    </xf>
    <xf numFmtId="4" fontId="2" fillId="0" borderId="36" xfId="0" applyNumberFormat="1" applyFont="1" applyFill="1" applyBorder="1" applyAlignment="1">
      <alignment horizontal="center" vertical="center"/>
    </xf>
    <xf numFmtId="43" fontId="2" fillId="0" borderId="37" xfId="0" applyNumberFormat="1" applyFont="1" applyFill="1" applyBorder="1" applyAlignment="1">
      <alignment horizontal="center" vertical="center" wrapText="1"/>
    </xf>
    <xf numFmtId="0" fontId="2" fillId="0" borderId="38" xfId="0" applyFont="1" applyFill="1" applyBorder="1" applyAlignment="1">
      <alignment horizontal="center" vertical="center"/>
    </xf>
    <xf numFmtId="0" fontId="2" fillId="0" borderId="35" xfId="0" applyFont="1" applyFill="1" applyBorder="1" applyAlignment="1">
      <alignment horizontal="center" vertical="center"/>
    </xf>
    <xf numFmtId="3" fontId="2" fillId="0" borderId="35" xfId="0" applyNumberFormat="1" applyFont="1" applyFill="1" applyBorder="1" applyAlignment="1">
      <alignment horizontal="center" vertical="center"/>
    </xf>
    <xf numFmtId="14" fontId="2" fillId="0" borderId="35" xfId="0" applyNumberFormat="1" applyFont="1" applyFill="1" applyBorder="1" applyAlignment="1">
      <alignment horizontal="center" vertical="center"/>
    </xf>
    <xf numFmtId="14" fontId="2" fillId="0" borderId="40" xfId="0" applyNumberFormat="1" applyFont="1" applyFill="1" applyBorder="1" applyAlignment="1">
      <alignment horizontal="center" vertical="center"/>
    </xf>
    <xf numFmtId="0" fontId="2" fillId="0" borderId="38" xfId="0" applyFont="1" applyFill="1" applyBorder="1" applyAlignment="1">
      <alignment horizontal="center" vertical="center" wrapText="1"/>
    </xf>
    <xf numFmtId="0" fontId="2" fillId="0" borderId="36" xfId="0" applyFont="1" applyFill="1" applyBorder="1" applyAlignment="1">
      <alignment horizontal="center" vertical="center"/>
    </xf>
    <xf numFmtId="0" fontId="2" fillId="0" borderId="39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center" vertical="center"/>
    </xf>
    <xf numFmtId="0" fontId="2" fillId="0" borderId="55" xfId="0" applyFont="1" applyFill="1" applyBorder="1" applyAlignment="1">
      <alignment horizontal="left" vertical="center"/>
    </xf>
    <xf numFmtId="14" fontId="2" fillId="0" borderId="55" xfId="0" applyNumberFormat="1" applyFont="1" applyFill="1" applyBorder="1" applyAlignment="1">
      <alignment horizontal="center" vertical="center"/>
    </xf>
    <xf numFmtId="49" fontId="2" fillId="0" borderId="49" xfId="1" applyNumberFormat="1" applyFont="1" applyFill="1" applyBorder="1" applyAlignment="1">
      <alignment horizontal="right" vertical="center" wrapText="1"/>
    </xf>
    <xf numFmtId="14" fontId="2" fillId="0" borderId="35" xfId="0" applyNumberFormat="1" applyFont="1" applyFill="1" applyBorder="1" applyAlignment="1">
      <alignment horizontal="center" vertical="center" wrapText="1"/>
    </xf>
    <xf numFmtId="0" fontId="2" fillId="0" borderId="37" xfId="0" applyFont="1" applyFill="1" applyBorder="1" applyAlignment="1">
      <alignment horizontal="center" vertical="center" wrapText="1"/>
    </xf>
    <xf numFmtId="14" fontId="2" fillId="0" borderId="49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4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Fill="1" applyBorder="1" applyAlignment="1">
      <alignment horizontal="left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19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20" xfId="0" applyFont="1" applyFill="1" applyBorder="1" applyAlignment="1">
      <alignment horizontal="center" vertical="center" wrapText="1"/>
    </xf>
    <xf numFmtId="0" fontId="3" fillId="0" borderId="56" xfId="0" applyFont="1" applyFill="1" applyBorder="1" applyAlignment="1">
      <alignment horizontal="center" vertical="center" wrapText="1"/>
    </xf>
    <xf numFmtId="0" fontId="3" fillId="0" borderId="18" xfId="0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center" vertical="center" wrapText="1"/>
    </xf>
    <xf numFmtId="0" fontId="3" fillId="0" borderId="2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2" fillId="0" borderId="28" xfId="0" applyFont="1" applyFill="1" applyBorder="1" applyAlignment="1">
      <alignment horizontal="justify" vertical="center"/>
    </xf>
    <xf numFmtId="0" fontId="2" fillId="0" borderId="48" xfId="0" applyFont="1" applyFill="1" applyBorder="1" applyAlignment="1">
      <alignment horizontal="justify" vertical="center"/>
    </xf>
    <xf numFmtId="49" fontId="2" fillId="0" borderId="36" xfId="1" applyNumberFormat="1" applyFont="1" applyFill="1" applyBorder="1" applyAlignment="1">
      <alignment horizontal="justify" vertical="center" wrapText="1"/>
    </xf>
    <xf numFmtId="0" fontId="2" fillId="0" borderId="55" xfId="0" applyFont="1" applyFill="1" applyBorder="1" applyAlignment="1">
      <alignment horizontal="justify" vertical="center" wrapText="1"/>
    </xf>
    <xf numFmtId="2" fontId="5" fillId="0" borderId="34" xfId="1" applyNumberFormat="1" applyFont="1" applyFill="1" applyBorder="1" applyAlignment="1">
      <alignment horizontal="center" vertical="center" wrapText="1"/>
    </xf>
    <xf numFmtId="2" fontId="5" fillId="0" borderId="29" xfId="1" applyNumberFormat="1" applyFont="1" applyFill="1" applyBorder="1" applyAlignment="1">
      <alignment horizontal="center" vertical="center" wrapText="1"/>
    </xf>
    <xf numFmtId="2" fontId="5" fillId="0" borderId="35" xfId="1" applyNumberFormat="1" applyFont="1" applyFill="1" applyBorder="1" applyAlignment="1">
      <alignment horizontal="center" vertical="center" wrapText="1"/>
    </xf>
    <xf numFmtId="43" fontId="5" fillId="0" borderId="36" xfId="1" applyFont="1" applyFill="1" applyBorder="1" applyAlignment="1">
      <alignment vertical="center" wrapText="1"/>
    </xf>
    <xf numFmtId="2" fontId="5" fillId="0" borderId="36" xfId="1" applyNumberFormat="1" applyFont="1" applyFill="1" applyBorder="1" applyAlignment="1">
      <alignment vertical="center" wrapText="1"/>
    </xf>
    <xf numFmtId="43" fontId="5" fillId="0" borderId="37" xfId="1" applyFont="1" applyFill="1" applyBorder="1" applyAlignment="1">
      <alignment vertical="center" wrapText="1"/>
    </xf>
    <xf numFmtId="2" fontId="5" fillId="0" borderId="38" xfId="1" applyNumberFormat="1" applyFont="1" applyFill="1" applyBorder="1" applyAlignment="1">
      <alignment vertical="center" wrapText="1"/>
    </xf>
    <xf numFmtId="2" fontId="5" fillId="0" borderId="35" xfId="1" applyNumberFormat="1" applyFont="1" applyFill="1" applyBorder="1" applyAlignment="1">
      <alignment vertical="center" wrapText="1"/>
    </xf>
    <xf numFmtId="2" fontId="5" fillId="0" borderId="37" xfId="1" applyNumberFormat="1" applyFont="1" applyFill="1" applyBorder="1" applyAlignment="1">
      <alignment vertical="center" wrapText="1"/>
    </xf>
    <xf numFmtId="2" fontId="5" fillId="0" borderId="40" xfId="1" applyNumberFormat="1" applyFont="1" applyFill="1" applyBorder="1" applyAlignment="1">
      <alignment vertical="center" wrapText="1"/>
    </xf>
    <xf numFmtId="2" fontId="4" fillId="0" borderId="38" xfId="1" applyNumberFormat="1" applyFont="1" applyFill="1" applyBorder="1" applyAlignment="1">
      <alignment horizontal="center" vertical="center" wrapText="1"/>
    </xf>
    <xf numFmtId="2" fontId="4" fillId="0" borderId="36" xfId="1" applyNumberFormat="1" applyFont="1" applyFill="1" applyBorder="1" applyAlignment="1">
      <alignment horizontal="center" vertical="center"/>
    </xf>
    <xf numFmtId="2" fontId="4" fillId="0" borderId="39" xfId="1" applyNumberFormat="1" applyFont="1" applyFill="1" applyBorder="1" applyAlignment="1">
      <alignment horizontal="center" vertical="center"/>
    </xf>
    <xf numFmtId="2" fontId="4" fillId="0" borderId="0" xfId="1" applyNumberFormat="1" applyFont="1" applyFill="1" applyAlignment="1">
      <alignment vertical="center"/>
    </xf>
    <xf numFmtId="0" fontId="5" fillId="0" borderId="0" xfId="0" applyFont="1" applyFill="1" applyBorder="1" applyAlignment="1">
      <alignment horizontal="center" vertical="center" wrapText="1"/>
    </xf>
    <xf numFmtId="4" fontId="5" fillId="0" borderId="0" xfId="0" applyNumberFormat="1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2" fontId="5" fillId="0" borderId="0" xfId="0" applyNumberFormat="1" applyFont="1" applyFill="1" applyBorder="1" applyAlignment="1">
      <alignment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981075</xdr:colOff>
      <xdr:row>0</xdr:row>
      <xdr:rowOff>85725</xdr:rowOff>
    </xdr:from>
    <xdr:to>
      <xdr:col>11</xdr:col>
      <xdr:colOff>981075</xdr:colOff>
      <xdr:row>2</xdr:row>
      <xdr:rowOff>171450</xdr:rowOff>
    </xdr:to>
    <xdr:pic>
      <xdr:nvPicPr>
        <xdr:cNvPr id="2" name="Imagem 1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886575" y="85725"/>
          <a:ext cx="0" cy="4572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</xdr:col>
      <xdr:colOff>142875</xdr:colOff>
      <xdr:row>0</xdr:row>
      <xdr:rowOff>57150</xdr:rowOff>
    </xdr:from>
    <xdr:to>
      <xdr:col>1</xdr:col>
      <xdr:colOff>590550</xdr:colOff>
      <xdr:row>2</xdr:row>
      <xdr:rowOff>142875</xdr:rowOff>
    </xdr:to>
    <xdr:pic>
      <xdr:nvPicPr>
        <xdr:cNvPr id="3" name="Imagem 2" descr="pmrb_evandro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00075" y="57150"/>
          <a:ext cx="447675" cy="4667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M41"/>
  <sheetViews>
    <sheetView tabSelected="1" zoomScaleNormal="100" zoomScaleSheetLayoutView="100" workbookViewId="0">
      <selection activeCell="C34" sqref="C34"/>
    </sheetView>
  </sheetViews>
  <sheetFormatPr defaultRowHeight="15" x14ac:dyDescent="0.25"/>
  <cols>
    <col min="1" max="1" width="6.85546875" style="238" customWidth="1"/>
    <col min="2" max="2" width="18.5703125" style="238" customWidth="1"/>
    <col min="3" max="3" width="11.5703125" style="238" customWidth="1"/>
    <col min="4" max="4" width="40.85546875" style="238" customWidth="1"/>
    <col min="5" max="5" width="13.7109375" style="238" customWidth="1"/>
    <col min="6" max="6" width="55.7109375" style="238" customWidth="1"/>
    <col min="7" max="7" width="18.140625" style="238" customWidth="1"/>
    <col min="8" max="8" width="22.85546875" style="238" customWidth="1"/>
    <col min="9" max="10" width="18.140625" style="238" customWidth="1"/>
    <col min="11" max="11" width="12.7109375" style="238" customWidth="1"/>
    <col min="12" max="12" width="47.7109375" style="238" bestFit="1" customWidth="1"/>
    <col min="13" max="13" width="21.5703125" style="238" customWidth="1"/>
    <col min="14" max="14" width="11.7109375" style="238" customWidth="1"/>
    <col min="15" max="15" width="48.85546875" style="238" customWidth="1"/>
    <col min="16" max="16" width="10.5703125" style="238" customWidth="1"/>
    <col min="17" max="17" width="11.5703125" style="238" customWidth="1"/>
    <col min="18" max="18" width="10.5703125" style="238" customWidth="1"/>
    <col min="19" max="19" width="12.85546875" style="238" customWidth="1"/>
    <col min="20" max="20" width="16.140625" style="238" customWidth="1"/>
    <col min="21" max="21" width="10.5703125" style="238" customWidth="1"/>
    <col min="22" max="22" width="10" style="238" customWidth="1"/>
    <col min="23" max="23" width="13" style="238" customWidth="1"/>
    <col min="24" max="24" width="9.7109375" style="238" customWidth="1"/>
    <col min="25" max="25" width="10.5703125" style="238" customWidth="1"/>
    <col min="26" max="26" width="11.7109375" style="238" customWidth="1"/>
    <col min="27" max="27" width="14.7109375" style="238" customWidth="1"/>
    <col min="28" max="28" width="42.42578125" style="238" customWidth="1"/>
    <col min="29" max="29" width="13.7109375" style="238" customWidth="1"/>
    <col min="30" max="30" width="12" style="238" customWidth="1"/>
    <col min="31" max="32" width="10.5703125" style="238" customWidth="1"/>
    <col min="33" max="33" width="13" style="238" customWidth="1"/>
    <col min="34" max="35" width="11.7109375" style="238" customWidth="1"/>
    <col min="36" max="36" width="10.5703125" style="238" customWidth="1"/>
    <col min="37" max="37" width="9.7109375" style="238" customWidth="1"/>
    <col min="38" max="38" width="21.42578125" style="238" bestFit="1" customWidth="1"/>
    <col min="39" max="39" width="18.7109375" style="238" customWidth="1"/>
    <col min="40" max="40" width="16.140625" style="238" customWidth="1"/>
    <col min="41" max="41" width="20.85546875" style="238" customWidth="1"/>
    <col min="42" max="44" width="11.5703125" style="238" customWidth="1"/>
    <col min="45" max="45" width="13.85546875" style="238" customWidth="1"/>
    <col min="46" max="46" width="33.140625" style="238" customWidth="1"/>
    <col min="47" max="47" width="13.140625" style="238" customWidth="1"/>
    <col min="48" max="48" width="15.5703125" style="238" customWidth="1"/>
    <col min="49" max="49" width="15" style="238" customWidth="1"/>
    <col min="50" max="50" width="13.85546875" style="238" customWidth="1"/>
    <col min="51" max="51" width="13.7109375" style="238" customWidth="1"/>
    <col min="52" max="52" width="13.28515625" style="238" customWidth="1"/>
    <col min="53" max="53" width="12.28515625" style="238" customWidth="1"/>
    <col min="54" max="54" width="14.5703125" style="238" bestFit="1" customWidth="1"/>
    <col min="55" max="55" width="18.42578125" style="238" bestFit="1" customWidth="1"/>
    <col min="56" max="56" width="15.7109375" style="238" customWidth="1"/>
    <col min="57" max="58" width="16.5703125" style="238" customWidth="1"/>
    <col min="59" max="59" width="15.7109375" style="238" customWidth="1"/>
    <col min="60" max="60" width="16.28515625" style="238" customWidth="1"/>
    <col min="61" max="61" width="26" style="238" customWidth="1"/>
    <col min="62" max="62" width="28.85546875" style="238" customWidth="1"/>
    <col min="63" max="63" width="16" style="238" customWidth="1"/>
    <col min="64" max="64" width="16.5703125" style="238" customWidth="1"/>
    <col min="65" max="65" width="55.28515625" style="238" customWidth="1"/>
    <col min="66" max="16384" width="9.140625" style="238"/>
  </cols>
  <sheetData>
    <row r="1" spans="1:65" x14ac:dyDescent="0.25">
      <c r="A1" s="236"/>
      <c r="B1" s="236"/>
      <c r="C1" s="236"/>
      <c r="D1" s="236"/>
      <c r="E1" s="236"/>
      <c r="F1" s="236"/>
      <c r="G1" s="236"/>
      <c r="H1" s="236"/>
      <c r="I1" s="236"/>
      <c r="J1" s="236"/>
      <c r="K1" s="236"/>
      <c r="L1" s="236"/>
      <c r="M1" s="236"/>
      <c r="N1" s="236"/>
      <c r="O1" s="236"/>
      <c r="P1" s="236"/>
      <c r="Q1" s="236"/>
      <c r="R1" s="236"/>
      <c r="S1" s="236"/>
      <c r="T1" s="236"/>
      <c r="U1" s="236"/>
      <c r="V1" s="236"/>
      <c r="W1" s="236"/>
      <c r="X1" s="236"/>
      <c r="Y1" s="236"/>
      <c r="Z1" s="236"/>
      <c r="AA1" s="236"/>
      <c r="AB1" s="236"/>
      <c r="AC1" s="236"/>
      <c r="AD1" s="236"/>
      <c r="AE1" s="236"/>
      <c r="AF1" s="236"/>
      <c r="AG1" s="236"/>
      <c r="AH1" s="236"/>
      <c r="AI1" s="236"/>
      <c r="AJ1" s="236"/>
      <c r="AK1" s="236"/>
      <c r="AL1" s="236"/>
      <c r="AM1" s="236"/>
      <c r="AN1" s="236"/>
      <c r="AO1" s="236"/>
      <c r="AP1" s="237"/>
      <c r="AQ1" s="237"/>
      <c r="AR1" s="237"/>
      <c r="AS1" s="237"/>
      <c r="AT1" s="237"/>
      <c r="AU1" s="237"/>
      <c r="AV1" s="237"/>
      <c r="AW1" s="237"/>
      <c r="AX1" s="237"/>
      <c r="AY1" s="237"/>
      <c r="AZ1" s="237"/>
      <c r="BA1" s="237"/>
    </row>
    <row r="2" spans="1:65" x14ac:dyDescent="0.25">
      <c r="A2" s="236"/>
      <c r="B2" s="236"/>
      <c r="C2" s="236"/>
      <c r="D2" s="236"/>
      <c r="E2" s="236"/>
      <c r="F2" s="236"/>
      <c r="G2" s="236"/>
      <c r="H2" s="236"/>
      <c r="I2" s="236"/>
      <c r="J2" s="236"/>
      <c r="K2" s="236"/>
      <c r="L2" s="236"/>
      <c r="M2" s="236"/>
      <c r="N2" s="236"/>
      <c r="O2" s="236"/>
      <c r="P2" s="236"/>
      <c r="Q2" s="236"/>
      <c r="R2" s="236"/>
      <c r="S2" s="236"/>
      <c r="T2" s="236"/>
      <c r="U2" s="236"/>
      <c r="V2" s="236"/>
      <c r="W2" s="236"/>
      <c r="X2" s="236"/>
      <c r="Y2" s="236"/>
      <c r="Z2" s="236"/>
      <c r="AA2" s="236"/>
      <c r="AB2" s="236"/>
      <c r="AC2" s="236"/>
      <c r="AD2" s="236"/>
      <c r="AE2" s="236"/>
      <c r="AF2" s="236"/>
      <c r="AG2" s="236"/>
      <c r="AH2" s="236"/>
      <c r="AI2" s="236"/>
      <c r="AJ2" s="236"/>
      <c r="AK2" s="236"/>
      <c r="AL2" s="236"/>
      <c r="AM2" s="236"/>
      <c r="AN2" s="236"/>
      <c r="AO2" s="236"/>
      <c r="AP2" s="237"/>
      <c r="AQ2" s="237"/>
      <c r="AR2" s="237"/>
      <c r="AS2" s="237"/>
      <c r="AT2" s="237"/>
      <c r="AU2" s="237"/>
      <c r="AV2" s="237"/>
      <c r="AW2" s="237"/>
      <c r="AX2" s="237"/>
      <c r="AY2" s="237"/>
      <c r="AZ2" s="237"/>
      <c r="BA2" s="237"/>
    </row>
    <row r="3" spans="1:65" x14ac:dyDescent="0.25">
      <c r="A3" s="236"/>
      <c r="B3" s="236"/>
      <c r="C3" s="236"/>
      <c r="D3" s="236"/>
      <c r="E3" s="236"/>
      <c r="F3" s="236"/>
      <c r="G3" s="236"/>
      <c r="H3" s="236"/>
      <c r="I3" s="236"/>
      <c r="J3" s="236"/>
      <c r="K3" s="236"/>
      <c r="L3" s="236"/>
      <c r="M3" s="236"/>
      <c r="N3" s="236"/>
      <c r="O3" s="236"/>
      <c r="P3" s="236"/>
      <c r="Q3" s="236"/>
      <c r="R3" s="236"/>
      <c r="S3" s="236"/>
      <c r="T3" s="236"/>
      <c r="U3" s="236"/>
      <c r="V3" s="236"/>
      <c r="W3" s="236"/>
      <c r="X3" s="236"/>
      <c r="Y3" s="236"/>
      <c r="Z3" s="236"/>
      <c r="AA3" s="236"/>
      <c r="AB3" s="236"/>
      <c r="AC3" s="236"/>
      <c r="AD3" s="236"/>
      <c r="AE3" s="236"/>
      <c r="AF3" s="236"/>
      <c r="AG3" s="236"/>
      <c r="AH3" s="236"/>
      <c r="AI3" s="236"/>
      <c r="AJ3" s="236"/>
      <c r="AK3" s="236"/>
      <c r="AL3" s="236"/>
      <c r="AM3" s="236"/>
      <c r="AN3" s="236"/>
      <c r="AO3" s="236"/>
      <c r="AP3" s="237"/>
      <c r="AQ3" s="237"/>
      <c r="AR3" s="237"/>
      <c r="AS3" s="237"/>
      <c r="AT3" s="237"/>
      <c r="AU3" s="237"/>
      <c r="AV3" s="237"/>
      <c r="AW3" s="237"/>
      <c r="AX3" s="237"/>
      <c r="AY3" s="237"/>
      <c r="AZ3" s="237"/>
      <c r="BA3" s="237"/>
    </row>
    <row r="4" spans="1:65" s="239" customFormat="1" x14ac:dyDescent="0.25">
      <c r="A4" s="239" t="s">
        <v>51</v>
      </c>
    </row>
    <row r="5" spans="1:65" x14ac:dyDescent="0.25">
      <c r="B5" s="240"/>
      <c r="C5" s="240"/>
      <c r="D5" s="240"/>
      <c r="E5" s="240"/>
      <c r="F5" s="240"/>
      <c r="G5" s="240"/>
      <c r="H5" s="240"/>
      <c r="I5" s="240"/>
      <c r="J5" s="240"/>
      <c r="K5" s="240"/>
      <c r="L5" s="240"/>
      <c r="M5" s="240"/>
      <c r="N5" s="240"/>
      <c r="O5" s="240"/>
      <c r="P5" s="240"/>
      <c r="Q5" s="240"/>
      <c r="R5" s="240"/>
      <c r="S5" s="240"/>
      <c r="T5" s="240"/>
      <c r="U5" s="240"/>
      <c r="V5" s="240"/>
      <c r="W5" s="240"/>
      <c r="X5" s="240"/>
      <c r="Y5" s="240"/>
      <c r="Z5" s="240"/>
      <c r="AA5" s="240"/>
      <c r="AB5" s="240"/>
      <c r="AC5" s="240"/>
      <c r="AD5" s="240"/>
      <c r="AE5" s="240"/>
      <c r="AF5" s="240"/>
      <c r="AG5" s="240"/>
      <c r="AH5" s="240"/>
      <c r="AI5" s="240"/>
      <c r="AJ5" s="240"/>
      <c r="AK5" s="240"/>
      <c r="AL5" s="240"/>
      <c r="AM5" s="240"/>
      <c r="AN5" s="240"/>
      <c r="AO5" s="240"/>
      <c r="AP5" s="240"/>
      <c r="AQ5" s="240"/>
      <c r="AR5" s="240"/>
      <c r="AT5" s="240"/>
      <c r="AU5" s="240"/>
      <c r="AV5" s="240"/>
      <c r="AW5" s="240"/>
      <c r="AX5" s="240"/>
      <c r="AY5" s="240"/>
      <c r="AZ5" s="240"/>
      <c r="BA5" s="240"/>
    </row>
    <row r="6" spans="1:65" s="239" customFormat="1" x14ac:dyDescent="0.25">
      <c r="A6" s="241" t="s">
        <v>230</v>
      </c>
      <c r="B6" s="241"/>
      <c r="C6" s="241"/>
      <c r="D6" s="241"/>
      <c r="E6" s="241"/>
      <c r="F6" s="241"/>
      <c r="G6" s="241"/>
      <c r="H6" s="241"/>
      <c r="I6" s="241"/>
      <c r="J6" s="241"/>
      <c r="K6" s="241"/>
      <c r="L6" s="241"/>
      <c r="M6" s="241"/>
      <c r="N6" s="241"/>
      <c r="O6" s="241"/>
      <c r="P6" s="241"/>
      <c r="Q6" s="241"/>
      <c r="R6" s="241"/>
      <c r="S6" s="241"/>
      <c r="T6" s="241"/>
      <c r="U6" s="241"/>
      <c r="V6" s="241"/>
      <c r="W6" s="241"/>
      <c r="X6" s="241"/>
      <c r="Y6" s="241"/>
      <c r="Z6" s="241"/>
      <c r="AA6" s="241"/>
      <c r="AB6" s="241"/>
      <c r="AC6" s="241"/>
      <c r="AD6" s="241"/>
      <c r="AE6" s="241"/>
      <c r="AF6" s="241"/>
      <c r="AG6" s="241"/>
      <c r="AH6" s="241"/>
      <c r="AI6" s="241"/>
      <c r="AJ6" s="241"/>
      <c r="AK6" s="241"/>
      <c r="AL6" s="241"/>
      <c r="AM6" s="241"/>
      <c r="AN6" s="241"/>
      <c r="AO6" s="241"/>
      <c r="AP6" s="241"/>
      <c r="AQ6" s="241"/>
      <c r="AR6" s="241"/>
      <c r="AS6" s="241"/>
    </row>
    <row r="7" spans="1:65" x14ac:dyDescent="0.25">
      <c r="A7" s="237"/>
      <c r="B7" s="237"/>
      <c r="C7" s="237"/>
      <c r="D7" s="237"/>
      <c r="E7" s="237"/>
      <c r="F7" s="237"/>
      <c r="G7" s="237"/>
      <c r="H7" s="237"/>
      <c r="I7" s="237"/>
      <c r="J7" s="237"/>
      <c r="K7" s="237"/>
      <c r="L7" s="237"/>
      <c r="M7" s="237"/>
      <c r="N7" s="237"/>
      <c r="O7" s="237"/>
      <c r="P7" s="237"/>
      <c r="Q7" s="237"/>
      <c r="R7" s="237"/>
      <c r="S7" s="237"/>
      <c r="T7" s="237"/>
      <c r="U7" s="237"/>
      <c r="V7" s="237"/>
      <c r="W7" s="237"/>
      <c r="X7" s="237"/>
      <c r="Y7" s="237"/>
      <c r="Z7" s="237"/>
      <c r="AA7" s="237"/>
      <c r="AB7" s="237"/>
      <c r="AC7" s="237"/>
      <c r="AD7" s="237"/>
      <c r="AE7" s="237"/>
      <c r="AF7" s="237"/>
      <c r="AG7" s="237"/>
      <c r="AH7" s="237"/>
      <c r="AI7" s="237"/>
      <c r="AJ7" s="237"/>
      <c r="AK7" s="237"/>
      <c r="AL7" s="237"/>
      <c r="AM7" s="237"/>
      <c r="AN7" s="237"/>
      <c r="AO7" s="237"/>
      <c r="AP7" s="237"/>
      <c r="AQ7" s="237"/>
      <c r="AR7" s="237"/>
      <c r="AS7" s="237"/>
      <c r="AT7" s="237"/>
      <c r="AU7" s="237"/>
      <c r="AV7" s="237"/>
      <c r="AW7" s="237"/>
      <c r="AX7" s="237"/>
      <c r="AY7" s="237"/>
      <c r="AZ7" s="237"/>
      <c r="BA7" s="237"/>
      <c r="BB7" s="237"/>
    </row>
    <row r="8" spans="1:65" x14ac:dyDescent="0.25">
      <c r="A8" s="236" t="s">
        <v>105</v>
      </c>
      <c r="B8" s="236"/>
      <c r="C8" s="236"/>
      <c r="D8" s="236"/>
      <c r="E8" s="236"/>
      <c r="F8" s="236"/>
      <c r="G8" s="236"/>
      <c r="H8" s="236"/>
      <c r="I8" s="236"/>
      <c r="J8" s="236"/>
      <c r="K8" s="237"/>
      <c r="L8" s="237"/>
      <c r="M8" s="237"/>
      <c r="N8" s="237"/>
      <c r="O8" s="237"/>
      <c r="P8" s="237"/>
      <c r="Q8" s="237"/>
      <c r="R8" s="237"/>
      <c r="S8" s="237"/>
      <c r="T8" s="237"/>
      <c r="U8" s="237"/>
      <c r="V8" s="237"/>
      <c r="W8" s="237"/>
      <c r="X8" s="237"/>
      <c r="Y8" s="237"/>
      <c r="Z8" s="237"/>
      <c r="AA8" s="237"/>
      <c r="AB8" s="237"/>
      <c r="AC8" s="237"/>
      <c r="AD8" s="237"/>
      <c r="AE8" s="237"/>
      <c r="AF8" s="237"/>
      <c r="AG8" s="237"/>
      <c r="AH8" s="237"/>
      <c r="AI8" s="237"/>
      <c r="AJ8" s="237"/>
      <c r="AK8" s="237"/>
      <c r="AL8" s="237"/>
      <c r="AM8" s="237"/>
      <c r="AN8" s="237"/>
      <c r="AO8" s="237"/>
      <c r="AP8" s="237"/>
      <c r="AQ8" s="237"/>
      <c r="AR8" s="237"/>
      <c r="AS8" s="237"/>
      <c r="AT8" s="237"/>
      <c r="AU8" s="237"/>
      <c r="AV8" s="237"/>
      <c r="AW8" s="237"/>
      <c r="AX8" s="237"/>
      <c r="AY8" s="237"/>
      <c r="AZ8" s="237"/>
      <c r="BA8" s="237"/>
      <c r="BB8" s="237"/>
    </row>
    <row r="9" spans="1:65" x14ac:dyDescent="0.25">
      <c r="A9" s="236" t="s">
        <v>139</v>
      </c>
      <c r="B9" s="236"/>
      <c r="C9" s="236"/>
      <c r="D9" s="236"/>
      <c r="E9" s="236"/>
      <c r="F9" s="237"/>
      <c r="G9" s="237"/>
      <c r="H9" s="237"/>
      <c r="I9" s="237"/>
      <c r="J9" s="237"/>
      <c r="K9" s="237"/>
      <c r="L9" s="237"/>
      <c r="M9" s="237"/>
      <c r="N9" s="237"/>
      <c r="O9" s="237"/>
      <c r="P9" s="237"/>
      <c r="Q9" s="237"/>
      <c r="R9" s="237"/>
      <c r="S9" s="237"/>
      <c r="T9" s="237"/>
      <c r="U9" s="237"/>
      <c r="V9" s="237"/>
      <c r="W9" s="237"/>
      <c r="X9" s="237"/>
      <c r="Y9" s="237"/>
      <c r="Z9" s="237"/>
      <c r="AA9" s="237"/>
      <c r="AB9" s="237"/>
      <c r="AC9" s="237"/>
      <c r="AD9" s="237"/>
      <c r="AE9" s="237"/>
      <c r="AF9" s="237"/>
      <c r="AG9" s="237"/>
      <c r="AH9" s="237"/>
      <c r="AI9" s="237"/>
      <c r="AJ9" s="237"/>
      <c r="AK9" s="237"/>
      <c r="AL9" s="237"/>
      <c r="AM9" s="237"/>
      <c r="AN9" s="237"/>
      <c r="AO9" s="237"/>
      <c r="AP9" s="237"/>
      <c r="AQ9" s="237"/>
      <c r="AR9" s="237"/>
      <c r="AS9" s="237"/>
      <c r="AT9" s="240"/>
      <c r="AU9" s="240"/>
      <c r="AV9" s="240"/>
      <c r="AW9" s="240"/>
      <c r="AX9" s="240"/>
      <c r="AY9" s="240"/>
      <c r="AZ9" s="240"/>
      <c r="BA9" s="240"/>
      <c r="BB9" s="240"/>
    </row>
    <row r="10" spans="1:65" x14ac:dyDescent="0.25">
      <c r="B10" s="240"/>
      <c r="C10" s="240"/>
      <c r="D10" s="240"/>
      <c r="E10" s="240"/>
      <c r="F10" s="240"/>
      <c r="G10" s="240"/>
      <c r="H10" s="240"/>
      <c r="I10" s="240"/>
      <c r="J10" s="240"/>
      <c r="K10" s="240"/>
      <c r="L10" s="240"/>
      <c r="M10" s="240"/>
      <c r="N10" s="240"/>
      <c r="O10" s="240"/>
      <c r="P10" s="240"/>
      <c r="Q10" s="240"/>
      <c r="R10" s="240"/>
      <c r="S10" s="240"/>
      <c r="T10" s="240"/>
      <c r="U10" s="240"/>
      <c r="V10" s="240"/>
      <c r="W10" s="240"/>
      <c r="X10" s="240"/>
      <c r="Y10" s="240"/>
      <c r="Z10" s="240"/>
      <c r="AA10" s="240"/>
      <c r="AB10" s="240"/>
      <c r="AC10" s="240"/>
      <c r="AD10" s="240"/>
      <c r="AE10" s="240"/>
      <c r="AF10" s="240"/>
      <c r="AG10" s="240"/>
      <c r="AH10" s="240"/>
      <c r="AI10" s="240"/>
      <c r="AJ10" s="240"/>
      <c r="AK10" s="240"/>
      <c r="AL10" s="240"/>
      <c r="AM10" s="240"/>
      <c r="AN10" s="240"/>
      <c r="AO10" s="240"/>
      <c r="AP10" s="240"/>
      <c r="AQ10" s="240"/>
      <c r="AR10" s="240"/>
      <c r="AS10" s="240"/>
    </row>
    <row r="11" spans="1:65" x14ac:dyDescent="0.25">
      <c r="A11" s="236" t="s">
        <v>295</v>
      </c>
      <c r="B11" s="236"/>
      <c r="C11" s="236"/>
      <c r="D11" s="236"/>
      <c r="E11" s="236"/>
      <c r="F11" s="236"/>
      <c r="G11" s="236"/>
      <c r="H11" s="236"/>
      <c r="I11" s="236"/>
      <c r="J11" s="236"/>
      <c r="K11" s="236"/>
      <c r="L11" s="236"/>
      <c r="M11" s="236"/>
      <c r="N11" s="236"/>
      <c r="O11" s="236"/>
      <c r="P11" s="236"/>
      <c r="Q11" s="236"/>
      <c r="R11" s="236"/>
      <c r="S11" s="236"/>
      <c r="T11" s="236"/>
      <c r="U11" s="236"/>
      <c r="V11" s="236"/>
      <c r="W11" s="236"/>
      <c r="X11" s="236"/>
      <c r="Y11" s="236"/>
      <c r="Z11" s="236"/>
      <c r="AA11" s="236"/>
      <c r="AB11" s="236"/>
      <c r="AC11" s="236"/>
      <c r="AD11" s="236"/>
      <c r="AE11" s="236"/>
    </row>
    <row r="12" spans="1:65" x14ac:dyDescent="0.25">
      <c r="A12" s="237" t="s">
        <v>296</v>
      </c>
      <c r="B12" s="237"/>
      <c r="C12" s="237"/>
      <c r="D12" s="237"/>
      <c r="E12" s="237"/>
      <c r="F12" s="237"/>
      <c r="G12" s="237"/>
      <c r="H12" s="237"/>
      <c r="I12" s="237"/>
      <c r="J12" s="237"/>
      <c r="K12" s="237"/>
      <c r="L12" s="237"/>
      <c r="M12" s="237"/>
      <c r="N12" s="237"/>
      <c r="O12" s="237"/>
      <c r="P12" s="237"/>
      <c r="Q12" s="237"/>
      <c r="R12" s="237"/>
      <c r="S12" s="237"/>
      <c r="T12" s="237"/>
      <c r="U12" s="237"/>
      <c r="V12" s="237"/>
      <c r="W12" s="237"/>
      <c r="X12" s="237"/>
      <c r="Y12" s="237"/>
      <c r="Z12" s="237"/>
      <c r="AA12" s="237"/>
      <c r="AB12" s="237"/>
      <c r="AC12" s="237"/>
      <c r="AD12" s="237"/>
      <c r="AE12" s="237"/>
    </row>
    <row r="13" spans="1:65" x14ac:dyDescent="0.25">
      <c r="A13" s="237" t="s">
        <v>294</v>
      </c>
      <c r="B13" s="237"/>
      <c r="C13" s="237"/>
      <c r="D13" s="237"/>
      <c r="E13" s="237"/>
      <c r="F13" s="237"/>
      <c r="G13" s="237"/>
      <c r="H13" s="237"/>
      <c r="I13" s="237"/>
      <c r="J13" s="237"/>
      <c r="K13" s="237"/>
      <c r="L13" s="237"/>
      <c r="M13" s="237"/>
      <c r="N13" s="237"/>
      <c r="O13" s="237"/>
      <c r="P13" s="237"/>
      <c r="Q13" s="237"/>
      <c r="R13" s="237"/>
      <c r="S13" s="237"/>
      <c r="T13" s="237"/>
      <c r="U13" s="237"/>
      <c r="V13" s="237"/>
      <c r="W13" s="237"/>
      <c r="X13" s="237"/>
      <c r="Y13" s="237"/>
      <c r="Z13" s="237"/>
      <c r="AA13" s="237"/>
      <c r="AB13" s="237"/>
      <c r="AC13" s="237"/>
      <c r="AD13" s="237"/>
      <c r="AE13" s="237"/>
      <c r="AT13" s="240"/>
      <c r="AU13" s="240"/>
      <c r="AV13" s="240"/>
      <c r="AW13" s="240"/>
      <c r="AX13" s="240"/>
      <c r="AY13" s="240"/>
      <c r="AZ13" s="240"/>
      <c r="BA13" s="240"/>
    </row>
    <row r="14" spans="1:65" x14ac:dyDescent="0.25">
      <c r="A14" s="238" t="s">
        <v>246</v>
      </c>
      <c r="B14" s="240"/>
      <c r="C14" s="240"/>
      <c r="D14" s="240"/>
      <c r="E14" s="240"/>
      <c r="F14" s="240"/>
      <c r="G14" s="240"/>
      <c r="H14" s="240"/>
      <c r="I14" s="240"/>
      <c r="J14" s="240"/>
      <c r="K14" s="240"/>
      <c r="L14" s="240"/>
      <c r="M14" s="240"/>
      <c r="N14" s="240"/>
      <c r="O14" s="240"/>
      <c r="P14" s="240"/>
      <c r="Q14" s="240"/>
      <c r="R14" s="240"/>
      <c r="S14" s="240"/>
      <c r="T14" s="240"/>
      <c r="U14" s="240"/>
      <c r="V14" s="240"/>
      <c r="W14" s="240"/>
      <c r="X14" s="240"/>
      <c r="Y14" s="240"/>
      <c r="Z14" s="240"/>
      <c r="AA14" s="240"/>
      <c r="AB14" s="240"/>
      <c r="AC14" s="240"/>
      <c r="AD14" s="240"/>
      <c r="AE14" s="240"/>
      <c r="AF14" s="240"/>
      <c r="AG14" s="240"/>
      <c r="AH14" s="240"/>
      <c r="AI14" s="240"/>
      <c r="AJ14" s="240"/>
      <c r="AK14" s="240"/>
      <c r="AL14" s="240"/>
      <c r="AM14" s="240"/>
      <c r="AN14" s="240"/>
      <c r="AO14" s="240"/>
      <c r="AP14" s="240"/>
      <c r="AQ14" s="240"/>
      <c r="AR14" s="240"/>
      <c r="AS14" s="240"/>
      <c r="AT14" s="240"/>
      <c r="AU14" s="240"/>
      <c r="AV14" s="240"/>
      <c r="AW14" s="240"/>
      <c r="AX14" s="240"/>
      <c r="AY14" s="240"/>
      <c r="AZ14" s="240"/>
      <c r="BA14" s="240"/>
    </row>
    <row r="15" spans="1:65" ht="15.75" thickBot="1" x14ac:dyDescent="0.3">
      <c r="A15" s="242" t="s">
        <v>79</v>
      </c>
      <c r="B15" s="242"/>
      <c r="C15" s="242"/>
      <c r="D15" s="242"/>
      <c r="E15" s="242"/>
      <c r="F15" s="242"/>
      <c r="G15" s="242"/>
      <c r="H15" s="242"/>
      <c r="I15" s="242"/>
      <c r="J15" s="242"/>
      <c r="K15" s="242"/>
      <c r="L15" s="242"/>
      <c r="M15" s="242"/>
      <c r="N15" s="242"/>
      <c r="O15" s="242"/>
      <c r="P15" s="242"/>
      <c r="Q15" s="242"/>
      <c r="R15" s="242"/>
      <c r="S15" s="242"/>
      <c r="T15" s="242"/>
      <c r="U15" s="242"/>
      <c r="V15" s="242"/>
      <c r="W15" s="242"/>
      <c r="X15" s="242"/>
      <c r="Y15" s="242"/>
      <c r="Z15" s="242"/>
      <c r="AA15" s="242"/>
      <c r="AB15" s="242"/>
      <c r="AC15" s="242"/>
      <c r="AD15" s="242"/>
      <c r="AE15" s="242"/>
      <c r="AF15" s="242"/>
      <c r="AG15" s="242"/>
      <c r="AH15" s="242"/>
      <c r="AI15" s="242"/>
      <c r="AJ15" s="242"/>
      <c r="AK15" s="242"/>
      <c r="AL15" s="242"/>
      <c r="AM15" s="242"/>
      <c r="AN15" s="242"/>
      <c r="AO15" s="242"/>
      <c r="AP15" s="242"/>
      <c r="AQ15" s="242"/>
      <c r="AR15" s="242"/>
      <c r="AS15" s="242"/>
      <c r="AT15" s="242"/>
      <c r="AU15" s="242"/>
      <c r="AV15" s="242"/>
      <c r="AW15" s="242"/>
      <c r="AX15" s="242"/>
      <c r="AY15" s="242"/>
      <c r="AZ15" s="242"/>
      <c r="BA15" s="242"/>
      <c r="BB15" s="242"/>
      <c r="BC15" s="242"/>
      <c r="BD15" s="242"/>
      <c r="BE15" s="242"/>
      <c r="BF15" s="242"/>
      <c r="BG15" s="242"/>
      <c r="BH15" s="242"/>
      <c r="BI15" s="242"/>
      <c r="BJ15" s="242"/>
      <c r="BK15" s="242"/>
      <c r="BL15" s="242"/>
      <c r="BM15" s="242"/>
    </row>
    <row r="16" spans="1:65" s="251" customFormat="1" ht="12.75" x14ac:dyDescent="0.25">
      <c r="A16" s="92" t="s">
        <v>54</v>
      </c>
      <c r="B16" s="93" t="s">
        <v>22</v>
      </c>
      <c r="C16" s="94"/>
      <c r="D16" s="94"/>
      <c r="E16" s="94"/>
      <c r="F16" s="94"/>
      <c r="G16" s="94"/>
      <c r="H16" s="45"/>
      <c r="I16" s="46"/>
      <c r="J16" s="47"/>
      <c r="K16" s="243" t="s">
        <v>80</v>
      </c>
      <c r="L16" s="243"/>
      <c r="M16" s="243"/>
      <c r="N16" s="243"/>
      <c r="O16" s="243"/>
      <c r="P16" s="243"/>
      <c r="Q16" s="243"/>
      <c r="R16" s="243"/>
      <c r="S16" s="243"/>
      <c r="T16" s="243"/>
      <c r="U16" s="243"/>
      <c r="V16" s="243"/>
      <c r="W16" s="243"/>
      <c r="X16" s="243"/>
      <c r="Y16" s="243"/>
      <c r="Z16" s="243"/>
      <c r="AA16" s="243"/>
      <c r="AB16" s="243"/>
      <c r="AC16" s="243"/>
      <c r="AD16" s="243"/>
      <c r="AE16" s="243"/>
      <c r="AF16" s="243"/>
      <c r="AG16" s="243"/>
      <c r="AH16" s="243"/>
      <c r="AI16" s="243"/>
      <c r="AJ16" s="243"/>
      <c r="AK16" s="243"/>
      <c r="AL16" s="243"/>
      <c r="AM16" s="243"/>
      <c r="AN16" s="243"/>
      <c r="AO16" s="243"/>
      <c r="AP16" s="244" t="s">
        <v>84</v>
      </c>
      <c r="AQ16" s="245"/>
      <c r="AR16" s="245"/>
      <c r="AS16" s="246"/>
      <c r="AT16" s="246"/>
      <c r="AU16" s="247"/>
      <c r="AV16" s="248" t="s">
        <v>104</v>
      </c>
      <c r="AW16" s="243"/>
      <c r="AX16" s="243"/>
      <c r="AY16" s="243"/>
      <c r="AZ16" s="243"/>
      <c r="BA16" s="249"/>
      <c r="BB16" s="244" t="s">
        <v>81</v>
      </c>
      <c r="BC16" s="246"/>
      <c r="BD16" s="246"/>
      <c r="BE16" s="246"/>
      <c r="BF16" s="246"/>
      <c r="BG16" s="246"/>
      <c r="BH16" s="246"/>
      <c r="BI16" s="246"/>
      <c r="BJ16" s="246"/>
      <c r="BK16" s="246"/>
      <c r="BL16" s="246"/>
      <c r="BM16" s="250"/>
    </row>
    <row r="17" spans="1:65" s="251" customFormat="1" ht="12.75" x14ac:dyDescent="0.25">
      <c r="A17" s="95"/>
      <c r="B17" s="96"/>
      <c r="C17" s="97"/>
      <c r="D17" s="97"/>
      <c r="E17" s="97"/>
      <c r="F17" s="97"/>
      <c r="G17" s="97"/>
      <c r="H17" s="1" t="s">
        <v>124</v>
      </c>
      <c r="I17" s="2"/>
      <c r="J17" s="3"/>
      <c r="K17" s="98" t="s">
        <v>52</v>
      </c>
      <c r="L17" s="98"/>
      <c r="M17" s="98"/>
      <c r="N17" s="98"/>
      <c r="O17" s="98"/>
      <c r="P17" s="98"/>
      <c r="Q17" s="98"/>
      <c r="R17" s="98"/>
      <c r="S17" s="98"/>
      <c r="T17" s="98"/>
      <c r="U17" s="98"/>
      <c r="V17" s="98"/>
      <c r="W17" s="99"/>
      <c r="X17" s="100" t="s">
        <v>115</v>
      </c>
      <c r="Y17" s="5"/>
      <c r="Z17" s="5"/>
      <c r="AA17" s="5"/>
      <c r="AB17" s="5"/>
      <c r="AC17" s="5"/>
      <c r="AD17" s="5"/>
      <c r="AE17" s="5"/>
      <c r="AF17" s="5"/>
      <c r="AG17" s="5"/>
      <c r="AH17" s="6"/>
      <c r="AI17" s="4" t="s">
        <v>107</v>
      </c>
      <c r="AJ17" s="5"/>
      <c r="AK17" s="6"/>
      <c r="AL17" s="4" t="s">
        <v>53</v>
      </c>
      <c r="AM17" s="5"/>
      <c r="AN17" s="5"/>
      <c r="AO17" s="5"/>
      <c r="AP17" s="101" t="s">
        <v>86</v>
      </c>
      <c r="AQ17" s="100" t="s">
        <v>123</v>
      </c>
      <c r="AR17" s="99"/>
      <c r="AS17" s="48" t="s">
        <v>87</v>
      </c>
      <c r="AT17" s="48" t="s">
        <v>85</v>
      </c>
      <c r="AU17" s="4" t="s">
        <v>88</v>
      </c>
      <c r="AV17" s="102" t="s">
        <v>93</v>
      </c>
      <c r="AW17" s="103" t="s">
        <v>94</v>
      </c>
      <c r="AX17" s="103" t="s">
        <v>95</v>
      </c>
      <c r="AY17" s="103" t="s">
        <v>97</v>
      </c>
      <c r="AZ17" s="103" t="s">
        <v>96</v>
      </c>
      <c r="BA17" s="104" t="s">
        <v>97</v>
      </c>
      <c r="BB17" s="101" t="s">
        <v>1</v>
      </c>
      <c r="BC17" s="48" t="s">
        <v>59</v>
      </c>
      <c r="BD17" s="105" t="s">
        <v>63</v>
      </c>
      <c r="BE17" s="106"/>
      <c r="BF17" s="107"/>
      <c r="BG17" s="105" t="s">
        <v>66</v>
      </c>
      <c r="BH17" s="107"/>
      <c r="BI17" s="48" t="s">
        <v>136</v>
      </c>
      <c r="BJ17" s="48" t="s">
        <v>137</v>
      </c>
      <c r="BK17" s="105" t="s">
        <v>69</v>
      </c>
      <c r="BL17" s="106"/>
      <c r="BM17" s="108"/>
    </row>
    <row r="18" spans="1:65" s="251" customFormat="1" ht="12.75" x14ac:dyDescent="0.25">
      <c r="A18" s="95"/>
      <c r="B18" s="109"/>
      <c r="C18" s="2"/>
      <c r="D18" s="2"/>
      <c r="E18" s="2"/>
      <c r="F18" s="2"/>
      <c r="G18" s="2"/>
      <c r="H18" s="7" t="s">
        <v>122</v>
      </c>
      <c r="I18" s="7" t="s">
        <v>123</v>
      </c>
      <c r="J18" s="7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3"/>
      <c r="X18" s="4"/>
      <c r="Y18" s="5"/>
      <c r="Z18" s="5"/>
      <c r="AA18" s="5"/>
      <c r="AB18" s="6"/>
      <c r="AC18" s="48" t="s">
        <v>106</v>
      </c>
      <c r="AD18" s="48"/>
      <c r="AE18" s="4" t="s">
        <v>109</v>
      </c>
      <c r="AF18" s="5"/>
      <c r="AG18" s="5"/>
      <c r="AH18" s="6"/>
      <c r="AI18" s="4" t="s">
        <v>108</v>
      </c>
      <c r="AJ18" s="5"/>
      <c r="AK18" s="6"/>
      <c r="AL18" s="8"/>
      <c r="AM18" s="4" t="s">
        <v>116</v>
      </c>
      <c r="AN18" s="5"/>
      <c r="AO18" s="6"/>
      <c r="AP18" s="6"/>
      <c r="AQ18" s="1"/>
      <c r="AR18" s="3"/>
      <c r="AS18" s="48"/>
      <c r="AT18" s="48"/>
      <c r="AU18" s="4"/>
      <c r="AV18" s="110"/>
      <c r="AW18" s="111"/>
      <c r="AX18" s="111"/>
      <c r="AY18" s="111"/>
      <c r="AZ18" s="111"/>
      <c r="BA18" s="112"/>
      <c r="BB18" s="101"/>
      <c r="BC18" s="48"/>
      <c r="BD18" s="113"/>
      <c r="BE18" s="114"/>
      <c r="BF18" s="115"/>
      <c r="BG18" s="113"/>
      <c r="BH18" s="115"/>
      <c r="BI18" s="48"/>
      <c r="BJ18" s="48"/>
      <c r="BK18" s="113"/>
      <c r="BL18" s="114"/>
      <c r="BM18" s="116"/>
    </row>
    <row r="19" spans="1:65" s="251" customFormat="1" ht="38.25" x14ac:dyDescent="0.25">
      <c r="A19" s="95"/>
      <c r="B19" s="117" t="s">
        <v>7</v>
      </c>
      <c r="C19" s="49" t="s">
        <v>8</v>
      </c>
      <c r="D19" s="49" t="s">
        <v>0</v>
      </c>
      <c r="E19" s="49" t="s">
        <v>1</v>
      </c>
      <c r="F19" s="49" t="s">
        <v>2</v>
      </c>
      <c r="G19" s="8" t="s">
        <v>9</v>
      </c>
      <c r="H19" s="48"/>
      <c r="I19" s="49" t="s">
        <v>60</v>
      </c>
      <c r="J19" s="49" t="s">
        <v>61</v>
      </c>
      <c r="K19" s="118" t="s">
        <v>10</v>
      </c>
      <c r="L19" s="49" t="s">
        <v>3</v>
      </c>
      <c r="M19" s="49" t="s">
        <v>20</v>
      </c>
      <c r="N19" s="49" t="s">
        <v>11</v>
      </c>
      <c r="O19" s="49" t="s">
        <v>49</v>
      </c>
      <c r="P19" s="49" t="s">
        <v>15</v>
      </c>
      <c r="Q19" s="49" t="s">
        <v>14</v>
      </c>
      <c r="R19" s="49" t="s">
        <v>13</v>
      </c>
      <c r="S19" s="49" t="s">
        <v>4</v>
      </c>
      <c r="T19" s="49" t="s">
        <v>83</v>
      </c>
      <c r="U19" s="49" t="s">
        <v>55</v>
      </c>
      <c r="V19" s="49" t="s">
        <v>56</v>
      </c>
      <c r="W19" s="49" t="s">
        <v>5</v>
      </c>
      <c r="X19" s="49" t="s">
        <v>1</v>
      </c>
      <c r="Y19" s="49" t="s">
        <v>119</v>
      </c>
      <c r="Z19" s="49" t="s">
        <v>11</v>
      </c>
      <c r="AA19" s="49" t="s">
        <v>15</v>
      </c>
      <c r="AB19" s="49" t="s">
        <v>12</v>
      </c>
      <c r="AC19" s="49" t="s">
        <v>14</v>
      </c>
      <c r="AD19" s="49" t="s">
        <v>13</v>
      </c>
      <c r="AE19" s="49" t="s">
        <v>16</v>
      </c>
      <c r="AF19" s="49" t="s">
        <v>17</v>
      </c>
      <c r="AG19" s="49" t="s">
        <v>18</v>
      </c>
      <c r="AH19" s="49" t="s">
        <v>19</v>
      </c>
      <c r="AI19" s="49" t="s">
        <v>114</v>
      </c>
      <c r="AJ19" s="49" t="s">
        <v>113</v>
      </c>
      <c r="AK19" s="49" t="s">
        <v>112</v>
      </c>
      <c r="AL19" s="49" t="s">
        <v>23</v>
      </c>
      <c r="AM19" s="49" t="s">
        <v>134</v>
      </c>
      <c r="AN19" s="49" t="s">
        <v>135</v>
      </c>
      <c r="AO19" s="8" t="s">
        <v>21</v>
      </c>
      <c r="AP19" s="101"/>
      <c r="AQ19" s="119" t="s">
        <v>60</v>
      </c>
      <c r="AR19" s="119" t="s">
        <v>61</v>
      </c>
      <c r="AS19" s="48"/>
      <c r="AT19" s="48"/>
      <c r="AU19" s="4"/>
      <c r="AV19" s="120"/>
      <c r="AW19" s="7"/>
      <c r="AX19" s="7"/>
      <c r="AY19" s="7"/>
      <c r="AZ19" s="7"/>
      <c r="BA19" s="121"/>
      <c r="BB19" s="101"/>
      <c r="BC19" s="48"/>
      <c r="BD19" s="122" t="s">
        <v>60</v>
      </c>
      <c r="BE19" s="122" t="s">
        <v>61</v>
      </c>
      <c r="BF19" s="122" t="s">
        <v>62</v>
      </c>
      <c r="BG19" s="122" t="s">
        <v>64</v>
      </c>
      <c r="BH19" s="49" t="s">
        <v>65</v>
      </c>
      <c r="BI19" s="48"/>
      <c r="BJ19" s="48"/>
      <c r="BK19" s="122" t="s">
        <v>60</v>
      </c>
      <c r="BL19" s="122" t="s">
        <v>68</v>
      </c>
      <c r="BM19" s="123" t="s">
        <v>67</v>
      </c>
    </row>
    <row r="20" spans="1:65" s="251" customFormat="1" ht="13.5" thickBot="1" x14ac:dyDescent="0.3">
      <c r="A20" s="124"/>
      <c r="B20" s="50" t="s">
        <v>24</v>
      </c>
      <c r="C20" s="51" t="s">
        <v>25</v>
      </c>
      <c r="D20" s="52" t="s">
        <v>48</v>
      </c>
      <c r="E20" s="51" t="s">
        <v>26</v>
      </c>
      <c r="F20" s="51" t="s">
        <v>27</v>
      </c>
      <c r="G20" s="53" t="s">
        <v>28</v>
      </c>
      <c r="H20" s="51" t="s">
        <v>29</v>
      </c>
      <c r="I20" s="51" t="s">
        <v>30</v>
      </c>
      <c r="J20" s="51" t="s">
        <v>31</v>
      </c>
      <c r="K20" s="54" t="s">
        <v>32</v>
      </c>
      <c r="L20" s="51" t="s">
        <v>33</v>
      </c>
      <c r="M20" s="51" t="s">
        <v>34</v>
      </c>
      <c r="N20" s="51" t="s">
        <v>35</v>
      </c>
      <c r="O20" s="55" t="s">
        <v>36</v>
      </c>
      <c r="P20" s="51" t="s">
        <v>37</v>
      </c>
      <c r="Q20" s="51" t="s">
        <v>38</v>
      </c>
      <c r="R20" s="51" t="s">
        <v>39</v>
      </c>
      <c r="S20" s="51" t="s">
        <v>50</v>
      </c>
      <c r="T20" s="51" t="s">
        <v>40</v>
      </c>
      <c r="U20" s="51" t="s">
        <v>118</v>
      </c>
      <c r="V20" s="51" t="s">
        <v>41</v>
      </c>
      <c r="W20" s="51" t="s">
        <v>42</v>
      </c>
      <c r="X20" s="51" t="s">
        <v>43</v>
      </c>
      <c r="Y20" s="51" t="s">
        <v>44</v>
      </c>
      <c r="Z20" s="51" t="s">
        <v>45</v>
      </c>
      <c r="AA20" s="51" t="s">
        <v>46</v>
      </c>
      <c r="AB20" s="51" t="s">
        <v>57</v>
      </c>
      <c r="AC20" s="51" t="s">
        <v>47</v>
      </c>
      <c r="AD20" s="51" t="s">
        <v>120</v>
      </c>
      <c r="AE20" s="51" t="s">
        <v>110</v>
      </c>
      <c r="AF20" s="51" t="s">
        <v>58</v>
      </c>
      <c r="AG20" s="51" t="s">
        <v>111</v>
      </c>
      <c r="AH20" s="51" t="s">
        <v>121</v>
      </c>
      <c r="AI20" s="51" t="s">
        <v>70</v>
      </c>
      <c r="AJ20" s="51" t="s">
        <v>71</v>
      </c>
      <c r="AK20" s="51" t="s">
        <v>72</v>
      </c>
      <c r="AL20" s="51" t="s">
        <v>138</v>
      </c>
      <c r="AM20" s="51" t="s">
        <v>73</v>
      </c>
      <c r="AN20" s="53" t="s">
        <v>74</v>
      </c>
      <c r="AO20" s="51" t="s">
        <v>125</v>
      </c>
      <c r="AP20" s="56" t="s">
        <v>75</v>
      </c>
      <c r="AQ20" s="56" t="s">
        <v>76</v>
      </c>
      <c r="AR20" s="56" t="s">
        <v>77</v>
      </c>
      <c r="AS20" s="56" t="s">
        <v>78</v>
      </c>
      <c r="AT20" s="57" t="s">
        <v>82</v>
      </c>
      <c r="AU20" s="58" t="s">
        <v>89</v>
      </c>
      <c r="AV20" s="59" t="s">
        <v>90</v>
      </c>
      <c r="AW20" s="60" t="s">
        <v>91</v>
      </c>
      <c r="AX20" s="60" t="s">
        <v>98</v>
      </c>
      <c r="AY20" s="60" t="s">
        <v>92</v>
      </c>
      <c r="AZ20" s="61" t="s">
        <v>99</v>
      </c>
      <c r="BA20" s="62" t="s">
        <v>100</v>
      </c>
      <c r="BB20" s="59" t="s">
        <v>101</v>
      </c>
      <c r="BC20" s="60" t="s">
        <v>102</v>
      </c>
      <c r="BD20" s="60" t="s">
        <v>103</v>
      </c>
      <c r="BE20" s="61" t="s">
        <v>117</v>
      </c>
      <c r="BF20" s="61" t="s">
        <v>126</v>
      </c>
      <c r="BG20" s="61" t="s">
        <v>127</v>
      </c>
      <c r="BH20" s="60" t="s">
        <v>128</v>
      </c>
      <c r="BI20" s="60" t="s">
        <v>129</v>
      </c>
      <c r="BJ20" s="60" t="s">
        <v>130</v>
      </c>
      <c r="BK20" s="61" t="s">
        <v>131</v>
      </c>
      <c r="BL20" s="61" t="s">
        <v>132</v>
      </c>
      <c r="BM20" s="61" t="s">
        <v>133</v>
      </c>
    </row>
    <row r="21" spans="1:65" s="251" customFormat="1" ht="25.5" x14ac:dyDescent="0.25">
      <c r="A21" s="125" t="s">
        <v>140</v>
      </c>
      <c r="B21" s="126" t="s">
        <v>148</v>
      </c>
      <c r="C21" s="74" t="s">
        <v>149</v>
      </c>
      <c r="D21" s="74" t="s">
        <v>150</v>
      </c>
      <c r="E21" s="26" t="s">
        <v>147</v>
      </c>
      <c r="F21" s="63" t="s">
        <v>151</v>
      </c>
      <c r="G21" s="64" t="s">
        <v>170</v>
      </c>
      <c r="H21" s="26" t="s">
        <v>221</v>
      </c>
      <c r="I21" s="127">
        <v>41451</v>
      </c>
      <c r="J21" s="127">
        <v>41815</v>
      </c>
      <c r="K21" s="26" t="s">
        <v>171</v>
      </c>
      <c r="L21" s="128" t="s">
        <v>172</v>
      </c>
      <c r="M21" s="74" t="s">
        <v>185</v>
      </c>
      <c r="N21" s="26" t="s">
        <v>186</v>
      </c>
      <c r="O21" s="31">
        <v>23400</v>
      </c>
      <c r="P21" s="64">
        <v>11174</v>
      </c>
      <c r="Q21" s="65" t="s">
        <v>186</v>
      </c>
      <c r="R21" s="13" t="s">
        <v>187</v>
      </c>
      <c r="S21" s="26" t="s">
        <v>188</v>
      </c>
      <c r="T21" s="26" t="s">
        <v>183</v>
      </c>
      <c r="U21" s="26" t="s">
        <v>183</v>
      </c>
      <c r="V21" s="26" t="s">
        <v>183</v>
      </c>
      <c r="W21" s="13" t="s">
        <v>189</v>
      </c>
      <c r="X21" s="26" t="s">
        <v>229</v>
      </c>
      <c r="Y21" s="37" t="s">
        <v>208</v>
      </c>
      <c r="Z21" s="37" t="s">
        <v>187</v>
      </c>
      <c r="AA21" s="129">
        <v>11427</v>
      </c>
      <c r="AB21" s="130" t="s">
        <v>214</v>
      </c>
      <c r="AC21" s="37" t="s">
        <v>215</v>
      </c>
      <c r="AD21" s="37" t="s">
        <v>211</v>
      </c>
      <c r="AE21" s="131">
        <v>0</v>
      </c>
      <c r="AF21" s="131">
        <v>0</v>
      </c>
      <c r="AG21" s="132">
        <v>0</v>
      </c>
      <c r="AH21" s="132">
        <v>0</v>
      </c>
      <c r="AI21" s="14" t="s">
        <v>187</v>
      </c>
      <c r="AJ21" s="15">
        <v>5.4478</v>
      </c>
      <c r="AK21" s="16">
        <f>(106.23*12)</f>
        <v>1274.76</v>
      </c>
      <c r="AL21" s="17">
        <f>(O21+AK21)</f>
        <v>24674.76</v>
      </c>
      <c r="AM21" s="18">
        <v>78333.210000000006</v>
      </c>
      <c r="AN21" s="18">
        <f>SUM(2056.23+2056.23+2056.23+2056.23+2056.23+2056.23+2056.23+2056.23+2056.23+2056.23+2056.23+2056.23)</f>
        <v>24674.76</v>
      </c>
      <c r="AO21" s="133">
        <f>AM21+AN21</f>
        <v>103007.97</v>
      </c>
      <c r="AP21" s="26" t="s">
        <v>221</v>
      </c>
      <c r="AQ21" s="127">
        <v>41451</v>
      </c>
      <c r="AR21" s="127">
        <v>41815</v>
      </c>
      <c r="AS21" s="64">
        <v>11145</v>
      </c>
      <c r="AT21" s="26" t="s">
        <v>224</v>
      </c>
      <c r="AU21" s="134" t="s">
        <v>183</v>
      </c>
      <c r="AV21" s="135" t="s">
        <v>183</v>
      </c>
      <c r="AW21" s="26" t="s">
        <v>183</v>
      </c>
      <c r="AX21" s="26" t="s">
        <v>183</v>
      </c>
      <c r="AY21" s="26" t="s">
        <v>183</v>
      </c>
      <c r="AZ21" s="26" t="s">
        <v>183</v>
      </c>
      <c r="BA21" s="136" t="s">
        <v>183</v>
      </c>
      <c r="BB21" s="135" t="s">
        <v>183</v>
      </c>
      <c r="BC21" s="74" t="s">
        <v>183</v>
      </c>
      <c r="BD21" s="74" t="s">
        <v>183</v>
      </c>
      <c r="BE21" s="74" t="s">
        <v>183</v>
      </c>
      <c r="BF21" s="74" t="s">
        <v>183</v>
      </c>
      <c r="BG21" s="74" t="s">
        <v>183</v>
      </c>
      <c r="BH21" s="74" t="s">
        <v>183</v>
      </c>
      <c r="BI21" s="74" t="s">
        <v>183</v>
      </c>
      <c r="BJ21" s="74" t="s">
        <v>183</v>
      </c>
      <c r="BK21" s="74" t="s">
        <v>183</v>
      </c>
      <c r="BL21" s="74" t="s">
        <v>183</v>
      </c>
      <c r="BM21" s="137" t="s">
        <v>183</v>
      </c>
    </row>
    <row r="22" spans="1:65" s="251" customFormat="1" ht="25.5" x14ac:dyDescent="0.25">
      <c r="A22" s="138"/>
      <c r="B22" s="139"/>
      <c r="C22" s="140"/>
      <c r="D22" s="140"/>
      <c r="E22" s="68"/>
      <c r="F22" s="66"/>
      <c r="G22" s="67"/>
      <c r="H22" s="68"/>
      <c r="I22" s="68"/>
      <c r="J22" s="68"/>
      <c r="K22" s="68"/>
      <c r="L22" s="141"/>
      <c r="M22" s="140"/>
      <c r="N22" s="68"/>
      <c r="O22" s="69"/>
      <c r="P22" s="67"/>
      <c r="Q22" s="70"/>
      <c r="R22" s="19"/>
      <c r="S22" s="68"/>
      <c r="T22" s="68"/>
      <c r="U22" s="68"/>
      <c r="V22" s="68"/>
      <c r="W22" s="19"/>
      <c r="X22" s="68"/>
      <c r="Y22" s="9" t="s">
        <v>209</v>
      </c>
      <c r="Z22" s="9" t="s">
        <v>211</v>
      </c>
      <c r="AA22" s="142">
        <v>11661</v>
      </c>
      <c r="AB22" s="143" t="s">
        <v>213</v>
      </c>
      <c r="AC22" s="9" t="s">
        <v>216</v>
      </c>
      <c r="AD22" s="9" t="s">
        <v>217</v>
      </c>
      <c r="AE22" s="144">
        <v>0</v>
      </c>
      <c r="AF22" s="144">
        <v>0</v>
      </c>
      <c r="AG22" s="145">
        <v>0</v>
      </c>
      <c r="AH22" s="145">
        <v>0</v>
      </c>
      <c r="AI22" s="9" t="s">
        <v>183</v>
      </c>
      <c r="AJ22" s="9" t="s">
        <v>183</v>
      </c>
      <c r="AK22" s="9" t="s">
        <v>183</v>
      </c>
      <c r="AL22" s="20"/>
      <c r="AM22" s="21"/>
      <c r="AN22" s="21"/>
      <c r="AO22" s="68"/>
      <c r="AP22" s="68"/>
      <c r="AQ22" s="68"/>
      <c r="AR22" s="68"/>
      <c r="AS22" s="68"/>
      <c r="AT22" s="68"/>
      <c r="AU22" s="146"/>
      <c r="AV22" s="147"/>
      <c r="AW22" s="68"/>
      <c r="AX22" s="68"/>
      <c r="AY22" s="68"/>
      <c r="AZ22" s="68"/>
      <c r="BA22" s="148"/>
      <c r="BB22" s="147"/>
      <c r="BC22" s="140"/>
      <c r="BD22" s="140"/>
      <c r="BE22" s="140"/>
      <c r="BF22" s="140"/>
      <c r="BG22" s="140"/>
      <c r="BH22" s="140"/>
      <c r="BI22" s="140"/>
      <c r="BJ22" s="140"/>
      <c r="BK22" s="140"/>
      <c r="BL22" s="140"/>
      <c r="BM22" s="149"/>
    </row>
    <row r="23" spans="1:65" s="251" customFormat="1" ht="25.5" x14ac:dyDescent="0.25">
      <c r="A23" s="138"/>
      <c r="B23" s="139"/>
      <c r="C23" s="140"/>
      <c r="D23" s="140"/>
      <c r="E23" s="68"/>
      <c r="F23" s="66"/>
      <c r="G23" s="67"/>
      <c r="H23" s="68"/>
      <c r="I23" s="68"/>
      <c r="J23" s="68"/>
      <c r="K23" s="68"/>
      <c r="L23" s="141"/>
      <c r="M23" s="140"/>
      <c r="N23" s="68"/>
      <c r="O23" s="69"/>
      <c r="P23" s="67"/>
      <c r="Q23" s="70"/>
      <c r="R23" s="19"/>
      <c r="S23" s="68"/>
      <c r="T23" s="68"/>
      <c r="U23" s="68"/>
      <c r="V23" s="68"/>
      <c r="W23" s="19"/>
      <c r="X23" s="68"/>
      <c r="Y23" s="9" t="s">
        <v>210</v>
      </c>
      <c r="Z23" s="9" t="s">
        <v>212</v>
      </c>
      <c r="AA23" s="142">
        <v>11914</v>
      </c>
      <c r="AB23" s="143" t="s">
        <v>213</v>
      </c>
      <c r="AC23" s="9" t="s">
        <v>218</v>
      </c>
      <c r="AD23" s="9" t="s">
        <v>219</v>
      </c>
      <c r="AE23" s="144">
        <v>0</v>
      </c>
      <c r="AF23" s="144">
        <v>0</v>
      </c>
      <c r="AG23" s="145">
        <v>0</v>
      </c>
      <c r="AH23" s="145">
        <v>0</v>
      </c>
      <c r="AI23" s="9" t="s">
        <v>183</v>
      </c>
      <c r="AJ23" s="9" t="s">
        <v>183</v>
      </c>
      <c r="AK23" s="9" t="s">
        <v>183</v>
      </c>
      <c r="AL23" s="20"/>
      <c r="AM23" s="21"/>
      <c r="AN23" s="21"/>
      <c r="AO23" s="68"/>
      <c r="AP23" s="68"/>
      <c r="AQ23" s="68"/>
      <c r="AR23" s="68"/>
      <c r="AS23" s="68"/>
      <c r="AT23" s="68"/>
      <c r="AU23" s="146"/>
      <c r="AV23" s="147"/>
      <c r="AW23" s="68"/>
      <c r="AX23" s="68"/>
      <c r="AY23" s="68"/>
      <c r="AZ23" s="68"/>
      <c r="BA23" s="148"/>
      <c r="BB23" s="147"/>
      <c r="BC23" s="140"/>
      <c r="BD23" s="140"/>
      <c r="BE23" s="140"/>
      <c r="BF23" s="140"/>
      <c r="BG23" s="140"/>
      <c r="BH23" s="140"/>
      <c r="BI23" s="140"/>
      <c r="BJ23" s="140"/>
      <c r="BK23" s="140"/>
      <c r="BL23" s="140"/>
      <c r="BM23" s="149"/>
    </row>
    <row r="24" spans="1:65" s="251" customFormat="1" ht="26.25" thickBot="1" x14ac:dyDescent="0.3">
      <c r="A24" s="150"/>
      <c r="B24" s="151"/>
      <c r="C24" s="77"/>
      <c r="D24" s="77"/>
      <c r="E24" s="27"/>
      <c r="F24" s="71"/>
      <c r="G24" s="72"/>
      <c r="H24" s="27"/>
      <c r="I24" s="27"/>
      <c r="J24" s="27"/>
      <c r="K24" s="27"/>
      <c r="L24" s="152"/>
      <c r="M24" s="77"/>
      <c r="N24" s="27"/>
      <c r="O24" s="34"/>
      <c r="P24" s="72"/>
      <c r="Q24" s="73"/>
      <c r="R24" s="22"/>
      <c r="S24" s="27"/>
      <c r="T24" s="27"/>
      <c r="U24" s="27"/>
      <c r="V24" s="27"/>
      <c r="W24" s="22"/>
      <c r="X24" s="27"/>
      <c r="Y24" s="23" t="s">
        <v>272</v>
      </c>
      <c r="Z24" s="23" t="s">
        <v>273</v>
      </c>
      <c r="AA24" s="28">
        <v>12162</v>
      </c>
      <c r="AB24" s="153" t="s">
        <v>213</v>
      </c>
      <c r="AC24" s="23" t="s">
        <v>274</v>
      </c>
      <c r="AD24" s="23" t="s">
        <v>275</v>
      </c>
      <c r="AE24" s="154">
        <v>0</v>
      </c>
      <c r="AF24" s="154">
        <v>0</v>
      </c>
      <c r="AG24" s="155">
        <v>0</v>
      </c>
      <c r="AH24" s="155">
        <v>0</v>
      </c>
      <c r="AI24" s="23" t="s">
        <v>183</v>
      </c>
      <c r="AJ24" s="23" t="s">
        <v>183</v>
      </c>
      <c r="AK24" s="23" t="s">
        <v>183</v>
      </c>
      <c r="AL24" s="24"/>
      <c r="AM24" s="25"/>
      <c r="AN24" s="25"/>
      <c r="AO24" s="27"/>
      <c r="AP24" s="27"/>
      <c r="AQ24" s="27"/>
      <c r="AR24" s="27"/>
      <c r="AS24" s="27"/>
      <c r="AT24" s="27"/>
      <c r="AU24" s="156"/>
      <c r="AV24" s="157"/>
      <c r="AW24" s="27"/>
      <c r="AX24" s="27"/>
      <c r="AY24" s="27"/>
      <c r="AZ24" s="27"/>
      <c r="BA24" s="158"/>
      <c r="BB24" s="157"/>
      <c r="BC24" s="77"/>
      <c r="BD24" s="77"/>
      <c r="BE24" s="77"/>
      <c r="BF24" s="77"/>
      <c r="BG24" s="77"/>
      <c r="BH24" s="77"/>
      <c r="BI24" s="77"/>
      <c r="BJ24" s="77"/>
      <c r="BK24" s="77"/>
      <c r="BL24" s="77"/>
      <c r="BM24" s="159"/>
    </row>
    <row r="25" spans="1:65" s="251" customFormat="1" ht="25.5" x14ac:dyDescent="0.25">
      <c r="A25" s="125" t="s">
        <v>141</v>
      </c>
      <c r="B25" s="126" t="s">
        <v>152</v>
      </c>
      <c r="C25" s="74" t="s">
        <v>153</v>
      </c>
      <c r="D25" s="74" t="s">
        <v>154</v>
      </c>
      <c r="E25" s="26" t="s">
        <v>147</v>
      </c>
      <c r="F25" s="63" t="s">
        <v>155</v>
      </c>
      <c r="G25" s="75">
        <v>11381</v>
      </c>
      <c r="H25" s="26" t="s">
        <v>183</v>
      </c>
      <c r="I25" s="26" t="s">
        <v>183</v>
      </c>
      <c r="J25" s="26" t="s">
        <v>183</v>
      </c>
      <c r="K25" s="26" t="s">
        <v>173</v>
      </c>
      <c r="L25" s="76" t="s">
        <v>174</v>
      </c>
      <c r="M25" s="26" t="s">
        <v>190</v>
      </c>
      <c r="N25" s="26" t="s">
        <v>191</v>
      </c>
      <c r="O25" s="31">
        <v>0</v>
      </c>
      <c r="P25" s="75">
        <v>11429</v>
      </c>
      <c r="Q25" s="74" t="s">
        <v>191</v>
      </c>
      <c r="R25" s="74" t="s">
        <v>251</v>
      </c>
      <c r="S25" s="26" t="s">
        <v>192</v>
      </c>
      <c r="T25" s="26" t="s">
        <v>183</v>
      </c>
      <c r="U25" s="26" t="s">
        <v>183</v>
      </c>
      <c r="V25" s="26" t="s">
        <v>183</v>
      </c>
      <c r="W25" s="65" t="s">
        <v>193</v>
      </c>
      <c r="X25" s="26" t="s">
        <v>229</v>
      </c>
      <c r="Y25" s="14" t="s">
        <v>183</v>
      </c>
      <c r="Z25" s="14" t="s">
        <v>183</v>
      </c>
      <c r="AA25" s="14" t="s">
        <v>183</v>
      </c>
      <c r="AB25" s="14" t="s">
        <v>183</v>
      </c>
      <c r="AC25" s="14" t="s">
        <v>183</v>
      </c>
      <c r="AD25" s="14" t="s">
        <v>183</v>
      </c>
      <c r="AE25" s="14">
        <v>0</v>
      </c>
      <c r="AF25" s="14">
        <v>0</v>
      </c>
      <c r="AG25" s="160">
        <v>0</v>
      </c>
      <c r="AH25" s="160">
        <v>0</v>
      </c>
      <c r="AI25" s="14" t="s">
        <v>183</v>
      </c>
      <c r="AJ25" s="14" t="s">
        <v>183</v>
      </c>
      <c r="AK25" s="14" t="s">
        <v>183</v>
      </c>
      <c r="AL25" s="26" t="s">
        <v>183</v>
      </c>
      <c r="AM25" s="18">
        <v>1365487</v>
      </c>
      <c r="AN25" s="18">
        <f>SUM(51000+51000+51500+46000+50500+50500+50500+70950+70350)</f>
        <v>492300</v>
      </c>
      <c r="AO25" s="133">
        <f>AM25+AN25</f>
        <v>1857787</v>
      </c>
      <c r="AP25" s="26" t="s">
        <v>183</v>
      </c>
      <c r="AQ25" s="26" t="s">
        <v>183</v>
      </c>
      <c r="AR25" s="26" t="s">
        <v>183</v>
      </c>
      <c r="AS25" s="26" t="s">
        <v>183</v>
      </c>
      <c r="AT25" s="26" t="s">
        <v>183</v>
      </c>
      <c r="AU25" s="136" t="s">
        <v>183</v>
      </c>
      <c r="AV25" s="161" t="s">
        <v>183</v>
      </c>
      <c r="AW25" s="74" t="s">
        <v>228</v>
      </c>
      <c r="AX25" s="75">
        <v>11381</v>
      </c>
      <c r="AY25" s="13">
        <v>41879</v>
      </c>
      <c r="AZ25" s="75">
        <v>11381</v>
      </c>
      <c r="BA25" s="162">
        <v>41879</v>
      </c>
      <c r="BB25" s="135" t="s">
        <v>183</v>
      </c>
      <c r="BC25" s="74" t="s">
        <v>183</v>
      </c>
      <c r="BD25" s="74" t="s">
        <v>183</v>
      </c>
      <c r="BE25" s="74" t="s">
        <v>183</v>
      </c>
      <c r="BF25" s="74" t="s">
        <v>183</v>
      </c>
      <c r="BG25" s="74" t="s">
        <v>183</v>
      </c>
      <c r="BH25" s="74" t="s">
        <v>183</v>
      </c>
      <c r="BI25" s="74" t="s">
        <v>183</v>
      </c>
      <c r="BJ25" s="74" t="s">
        <v>183</v>
      </c>
      <c r="BK25" s="74" t="s">
        <v>183</v>
      </c>
      <c r="BL25" s="74" t="s">
        <v>183</v>
      </c>
      <c r="BM25" s="137" t="s">
        <v>183</v>
      </c>
    </row>
    <row r="26" spans="1:65" s="251" customFormat="1" ht="26.25" thickBot="1" x14ac:dyDescent="0.3">
      <c r="A26" s="150"/>
      <c r="B26" s="151"/>
      <c r="C26" s="77"/>
      <c r="D26" s="77"/>
      <c r="E26" s="27"/>
      <c r="F26" s="71"/>
      <c r="G26" s="78"/>
      <c r="H26" s="27"/>
      <c r="I26" s="27"/>
      <c r="J26" s="27"/>
      <c r="K26" s="27"/>
      <c r="L26" s="79"/>
      <c r="M26" s="27"/>
      <c r="N26" s="27"/>
      <c r="O26" s="34"/>
      <c r="P26" s="78"/>
      <c r="Q26" s="77"/>
      <c r="R26" s="77"/>
      <c r="S26" s="27"/>
      <c r="T26" s="27"/>
      <c r="U26" s="27"/>
      <c r="V26" s="27"/>
      <c r="W26" s="73"/>
      <c r="X26" s="27"/>
      <c r="Y26" s="23"/>
      <c r="Z26" s="23" t="s">
        <v>250</v>
      </c>
      <c r="AA26" s="28">
        <v>12045</v>
      </c>
      <c r="AB26" s="29" t="s">
        <v>248</v>
      </c>
      <c r="AC26" s="23"/>
      <c r="AD26" s="23" t="s">
        <v>249</v>
      </c>
      <c r="AE26" s="23"/>
      <c r="AF26" s="23"/>
      <c r="AG26" s="155"/>
      <c r="AH26" s="155"/>
      <c r="AI26" s="23" t="s">
        <v>183</v>
      </c>
      <c r="AJ26" s="23" t="s">
        <v>183</v>
      </c>
      <c r="AK26" s="23" t="s">
        <v>183</v>
      </c>
      <c r="AL26" s="27"/>
      <c r="AM26" s="25"/>
      <c r="AN26" s="25"/>
      <c r="AO26" s="163"/>
      <c r="AP26" s="27"/>
      <c r="AQ26" s="27"/>
      <c r="AR26" s="27"/>
      <c r="AS26" s="27"/>
      <c r="AT26" s="27"/>
      <c r="AU26" s="158"/>
      <c r="AV26" s="164"/>
      <c r="AW26" s="77"/>
      <c r="AX26" s="78"/>
      <c r="AY26" s="22"/>
      <c r="AZ26" s="78"/>
      <c r="BA26" s="165"/>
      <c r="BB26" s="157"/>
      <c r="BC26" s="77"/>
      <c r="BD26" s="77"/>
      <c r="BE26" s="77"/>
      <c r="BF26" s="77"/>
      <c r="BG26" s="77"/>
      <c r="BH26" s="77"/>
      <c r="BI26" s="77"/>
      <c r="BJ26" s="77"/>
      <c r="BK26" s="77"/>
      <c r="BL26" s="77"/>
      <c r="BM26" s="159"/>
    </row>
    <row r="27" spans="1:65" s="251" customFormat="1" ht="25.5" x14ac:dyDescent="0.25">
      <c r="A27" s="125" t="s">
        <v>142</v>
      </c>
      <c r="B27" s="126" t="s">
        <v>156</v>
      </c>
      <c r="C27" s="74" t="s">
        <v>157</v>
      </c>
      <c r="D27" s="74" t="s">
        <v>146</v>
      </c>
      <c r="E27" s="26" t="s">
        <v>147</v>
      </c>
      <c r="F27" s="63" t="s">
        <v>158</v>
      </c>
      <c r="G27" s="75">
        <v>11612</v>
      </c>
      <c r="H27" s="26" t="s">
        <v>183</v>
      </c>
      <c r="I27" s="26" t="s">
        <v>183</v>
      </c>
      <c r="J27" s="26" t="s">
        <v>183</v>
      </c>
      <c r="K27" s="74" t="s">
        <v>175</v>
      </c>
      <c r="L27" s="76" t="s">
        <v>176</v>
      </c>
      <c r="M27" s="26" t="s">
        <v>194</v>
      </c>
      <c r="N27" s="26" t="s">
        <v>195</v>
      </c>
      <c r="O27" s="31">
        <v>73200</v>
      </c>
      <c r="P27" s="75">
        <v>11637</v>
      </c>
      <c r="Q27" s="74" t="s">
        <v>195</v>
      </c>
      <c r="R27" s="74" t="s">
        <v>252</v>
      </c>
      <c r="S27" s="26" t="s">
        <v>197</v>
      </c>
      <c r="T27" s="26" t="s">
        <v>183</v>
      </c>
      <c r="U27" s="26" t="s">
        <v>183</v>
      </c>
      <c r="V27" s="26" t="s">
        <v>183</v>
      </c>
      <c r="W27" s="65" t="s">
        <v>184</v>
      </c>
      <c r="X27" s="26" t="s">
        <v>229</v>
      </c>
      <c r="Y27" s="14" t="s">
        <v>208</v>
      </c>
      <c r="Z27" s="14" t="s">
        <v>196</v>
      </c>
      <c r="AA27" s="166">
        <v>11901</v>
      </c>
      <c r="AB27" s="167" t="s">
        <v>213</v>
      </c>
      <c r="AC27" s="14" t="s">
        <v>196</v>
      </c>
      <c r="AD27" s="14" t="s">
        <v>220</v>
      </c>
      <c r="AE27" s="14">
        <v>0</v>
      </c>
      <c r="AF27" s="14">
        <v>0</v>
      </c>
      <c r="AG27" s="160">
        <v>0</v>
      </c>
      <c r="AH27" s="160">
        <v>0</v>
      </c>
      <c r="AI27" s="14" t="s">
        <v>183</v>
      </c>
      <c r="AJ27" s="14" t="s">
        <v>183</v>
      </c>
      <c r="AK27" s="14" t="s">
        <v>183</v>
      </c>
      <c r="AL27" s="30">
        <v>0</v>
      </c>
      <c r="AM27" s="18">
        <v>96176.67</v>
      </c>
      <c r="AN27" s="31">
        <f>SUM(6100+6100+6100)</f>
        <v>18300</v>
      </c>
      <c r="AO27" s="133">
        <v>114476.67</v>
      </c>
      <c r="AP27" s="26" t="s">
        <v>183</v>
      </c>
      <c r="AQ27" s="26" t="s">
        <v>183</v>
      </c>
      <c r="AR27" s="26" t="s">
        <v>183</v>
      </c>
      <c r="AS27" s="26" t="s">
        <v>183</v>
      </c>
      <c r="AT27" s="26" t="s">
        <v>183</v>
      </c>
      <c r="AU27" s="136" t="s">
        <v>183</v>
      </c>
      <c r="AV27" s="135" t="s">
        <v>183</v>
      </c>
      <c r="AW27" s="26" t="s">
        <v>183</v>
      </c>
      <c r="AX27" s="26" t="s">
        <v>183</v>
      </c>
      <c r="AY27" s="26" t="s">
        <v>183</v>
      </c>
      <c r="AZ27" s="26" t="s">
        <v>183</v>
      </c>
      <c r="BA27" s="136" t="s">
        <v>183</v>
      </c>
      <c r="BB27" s="135" t="s">
        <v>183</v>
      </c>
      <c r="BC27" s="74" t="s">
        <v>183</v>
      </c>
      <c r="BD27" s="74" t="s">
        <v>183</v>
      </c>
      <c r="BE27" s="74" t="s">
        <v>183</v>
      </c>
      <c r="BF27" s="74" t="s">
        <v>183</v>
      </c>
      <c r="BG27" s="74" t="s">
        <v>183</v>
      </c>
      <c r="BH27" s="74" t="s">
        <v>183</v>
      </c>
      <c r="BI27" s="74" t="s">
        <v>183</v>
      </c>
      <c r="BJ27" s="74" t="s">
        <v>183</v>
      </c>
      <c r="BK27" s="74" t="s">
        <v>183</v>
      </c>
      <c r="BL27" s="74" t="s">
        <v>183</v>
      </c>
      <c r="BM27" s="137" t="s">
        <v>183</v>
      </c>
    </row>
    <row r="28" spans="1:65" s="251" customFormat="1" ht="26.25" thickBot="1" x14ac:dyDescent="0.3">
      <c r="A28" s="150"/>
      <c r="B28" s="151"/>
      <c r="C28" s="77"/>
      <c r="D28" s="77"/>
      <c r="E28" s="27"/>
      <c r="F28" s="71"/>
      <c r="G28" s="78"/>
      <c r="H28" s="27"/>
      <c r="I28" s="27"/>
      <c r="J28" s="27"/>
      <c r="K28" s="77"/>
      <c r="L28" s="79"/>
      <c r="M28" s="27"/>
      <c r="N28" s="27"/>
      <c r="O28" s="34"/>
      <c r="P28" s="78"/>
      <c r="Q28" s="77"/>
      <c r="R28" s="77"/>
      <c r="S28" s="27"/>
      <c r="T28" s="27"/>
      <c r="U28" s="27"/>
      <c r="V28" s="27"/>
      <c r="W28" s="73"/>
      <c r="X28" s="27"/>
      <c r="Y28" s="23"/>
      <c r="Z28" s="23" t="s">
        <v>231</v>
      </c>
      <c r="AA28" s="28">
        <v>12045</v>
      </c>
      <c r="AB28" s="29" t="s">
        <v>232</v>
      </c>
      <c r="AC28" s="23"/>
      <c r="AD28" s="23" t="s">
        <v>233</v>
      </c>
      <c r="AE28" s="23"/>
      <c r="AF28" s="23"/>
      <c r="AG28" s="155"/>
      <c r="AH28" s="155"/>
      <c r="AI28" s="32" t="s">
        <v>183</v>
      </c>
      <c r="AJ28" s="32" t="s">
        <v>183</v>
      </c>
      <c r="AK28" s="32" t="s">
        <v>183</v>
      </c>
      <c r="AL28" s="33"/>
      <c r="AM28" s="25"/>
      <c r="AN28" s="34"/>
      <c r="AO28" s="163"/>
      <c r="AP28" s="27"/>
      <c r="AQ28" s="27"/>
      <c r="AR28" s="27"/>
      <c r="AS28" s="27"/>
      <c r="AT28" s="27"/>
      <c r="AU28" s="158"/>
      <c r="AV28" s="157"/>
      <c r="AW28" s="27"/>
      <c r="AX28" s="27"/>
      <c r="AY28" s="27"/>
      <c r="AZ28" s="27"/>
      <c r="BA28" s="158"/>
      <c r="BB28" s="157"/>
      <c r="BC28" s="77"/>
      <c r="BD28" s="77"/>
      <c r="BE28" s="77"/>
      <c r="BF28" s="77"/>
      <c r="BG28" s="77"/>
      <c r="BH28" s="77"/>
      <c r="BI28" s="77"/>
      <c r="BJ28" s="77"/>
      <c r="BK28" s="77"/>
      <c r="BL28" s="77"/>
      <c r="BM28" s="159"/>
    </row>
    <row r="29" spans="1:65" s="251" customFormat="1" ht="90" thickBot="1" x14ac:dyDescent="0.3">
      <c r="A29" s="168" t="s">
        <v>143</v>
      </c>
      <c r="B29" s="169" t="s">
        <v>159</v>
      </c>
      <c r="C29" s="80" t="s">
        <v>160</v>
      </c>
      <c r="D29" s="80" t="s">
        <v>161</v>
      </c>
      <c r="E29" s="36" t="s">
        <v>147</v>
      </c>
      <c r="F29" s="81" t="s">
        <v>162</v>
      </c>
      <c r="G29" s="82" t="s">
        <v>170</v>
      </c>
      <c r="H29" s="36" t="s">
        <v>222</v>
      </c>
      <c r="I29" s="40">
        <v>42107</v>
      </c>
      <c r="J29" s="40">
        <v>42472</v>
      </c>
      <c r="K29" s="80" t="s">
        <v>177</v>
      </c>
      <c r="L29" s="83" t="s">
        <v>178</v>
      </c>
      <c r="M29" s="36" t="s">
        <v>289</v>
      </c>
      <c r="N29" s="36" t="s">
        <v>198</v>
      </c>
      <c r="O29" s="84">
        <v>15648.7</v>
      </c>
      <c r="P29" s="82">
        <v>11908</v>
      </c>
      <c r="Q29" s="80" t="s">
        <v>198</v>
      </c>
      <c r="R29" s="80" t="s">
        <v>253</v>
      </c>
      <c r="S29" s="36" t="s">
        <v>200</v>
      </c>
      <c r="T29" s="36" t="s">
        <v>183</v>
      </c>
      <c r="U29" s="36" t="s">
        <v>183</v>
      </c>
      <c r="V29" s="36" t="s">
        <v>183</v>
      </c>
      <c r="W29" s="170" t="s">
        <v>184</v>
      </c>
      <c r="X29" s="36" t="s">
        <v>183</v>
      </c>
      <c r="Y29" s="36" t="s">
        <v>183</v>
      </c>
      <c r="Z29" s="36" t="s">
        <v>183</v>
      </c>
      <c r="AA29" s="36" t="s">
        <v>183</v>
      </c>
      <c r="AB29" s="36" t="s">
        <v>183</v>
      </c>
      <c r="AC29" s="36" t="s">
        <v>183</v>
      </c>
      <c r="AD29" s="36" t="s">
        <v>183</v>
      </c>
      <c r="AE29" s="36">
        <v>0</v>
      </c>
      <c r="AF29" s="36">
        <v>0</v>
      </c>
      <c r="AG29" s="171">
        <v>0</v>
      </c>
      <c r="AH29" s="171">
        <v>0</v>
      </c>
      <c r="AI29" s="35" t="s">
        <v>183</v>
      </c>
      <c r="AJ29" s="35" t="s">
        <v>183</v>
      </c>
      <c r="AK29" s="35" t="s">
        <v>183</v>
      </c>
      <c r="AL29" s="36" t="s">
        <v>183</v>
      </c>
      <c r="AM29" s="85">
        <v>2665.9</v>
      </c>
      <c r="AN29" s="85">
        <f>SUM(1333)</f>
        <v>1333</v>
      </c>
      <c r="AO29" s="172">
        <f>AM29+AN29</f>
        <v>3998.9</v>
      </c>
      <c r="AP29" s="36" t="s">
        <v>222</v>
      </c>
      <c r="AQ29" s="40">
        <v>42107</v>
      </c>
      <c r="AR29" s="40">
        <v>42472</v>
      </c>
      <c r="AS29" s="36" t="s">
        <v>183</v>
      </c>
      <c r="AT29" s="36" t="s">
        <v>225</v>
      </c>
      <c r="AU29" s="173">
        <v>11749</v>
      </c>
      <c r="AV29" s="174" t="s">
        <v>183</v>
      </c>
      <c r="AW29" s="36" t="s">
        <v>183</v>
      </c>
      <c r="AX29" s="36" t="s">
        <v>183</v>
      </c>
      <c r="AY29" s="36" t="s">
        <v>183</v>
      </c>
      <c r="AZ29" s="36" t="s">
        <v>183</v>
      </c>
      <c r="BA29" s="175" t="s">
        <v>183</v>
      </c>
      <c r="BB29" s="174" t="s">
        <v>183</v>
      </c>
      <c r="BC29" s="80" t="s">
        <v>183</v>
      </c>
      <c r="BD29" s="80" t="s">
        <v>183</v>
      </c>
      <c r="BE29" s="80" t="s">
        <v>183</v>
      </c>
      <c r="BF29" s="80" t="s">
        <v>183</v>
      </c>
      <c r="BG29" s="80" t="s">
        <v>183</v>
      </c>
      <c r="BH29" s="80" t="s">
        <v>183</v>
      </c>
      <c r="BI29" s="80" t="s">
        <v>183</v>
      </c>
      <c r="BJ29" s="80" t="s">
        <v>183</v>
      </c>
      <c r="BK29" s="80" t="s">
        <v>183</v>
      </c>
      <c r="BL29" s="176" t="s">
        <v>183</v>
      </c>
      <c r="BM29" s="177" t="s">
        <v>183</v>
      </c>
    </row>
    <row r="30" spans="1:65" s="251" customFormat="1" ht="64.5" thickBot="1" x14ac:dyDescent="0.3">
      <c r="A30" s="178" t="s">
        <v>144</v>
      </c>
      <c r="B30" s="179" t="s">
        <v>163</v>
      </c>
      <c r="C30" s="180" t="s">
        <v>164</v>
      </c>
      <c r="D30" s="180" t="s">
        <v>165</v>
      </c>
      <c r="E30" s="180" t="s">
        <v>147</v>
      </c>
      <c r="F30" s="252" t="s">
        <v>166</v>
      </c>
      <c r="G30" s="180" t="s">
        <v>170</v>
      </c>
      <c r="H30" s="181" t="s">
        <v>223</v>
      </c>
      <c r="I30" s="182">
        <v>42349</v>
      </c>
      <c r="J30" s="182">
        <v>42714</v>
      </c>
      <c r="K30" s="180" t="s">
        <v>168</v>
      </c>
      <c r="L30" s="183" t="s">
        <v>179</v>
      </c>
      <c r="M30" s="180" t="s">
        <v>201</v>
      </c>
      <c r="N30" s="180" t="s">
        <v>202</v>
      </c>
      <c r="O30" s="184">
        <v>25935.360000000001</v>
      </c>
      <c r="P30" s="185">
        <v>11903</v>
      </c>
      <c r="Q30" s="180" t="s">
        <v>202</v>
      </c>
      <c r="R30" s="180" t="s">
        <v>199</v>
      </c>
      <c r="S30" s="32" t="s">
        <v>182</v>
      </c>
      <c r="T30" s="32" t="s">
        <v>183</v>
      </c>
      <c r="U30" s="32" t="s">
        <v>183</v>
      </c>
      <c r="V30" s="32" t="s">
        <v>183</v>
      </c>
      <c r="W30" s="186" t="s">
        <v>184</v>
      </c>
      <c r="X30" s="181" t="s">
        <v>229</v>
      </c>
      <c r="Y30" s="14" t="s">
        <v>208</v>
      </c>
      <c r="Z30" s="14" t="s">
        <v>253</v>
      </c>
      <c r="AA30" s="166">
        <v>12142</v>
      </c>
      <c r="AB30" s="167" t="s">
        <v>213</v>
      </c>
      <c r="AC30" s="14" t="s">
        <v>276</v>
      </c>
      <c r="AD30" s="14" t="s">
        <v>277</v>
      </c>
      <c r="AE30" s="14">
        <v>0</v>
      </c>
      <c r="AF30" s="14">
        <v>0</v>
      </c>
      <c r="AG30" s="160">
        <v>0</v>
      </c>
      <c r="AH30" s="160">
        <v>0</v>
      </c>
      <c r="AI30" s="23" t="s">
        <v>183</v>
      </c>
      <c r="AJ30" s="23" t="s">
        <v>183</v>
      </c>
      <c r="AK30" s="23" t="s">
        <v>183</v>
      </c>
      <c r="AL30" s="32" t="s">
        <v>183</v>
      </c>
      <c r="AM30" s="86">
        <v>7204.27</v>
      </c>
      <c r="AN30" s="86">
        <f>SUM(2161.28+2161.28+2161.28+2161.28+2161.28+2161.28+2161.28+2161.28+2161.28+2161.28+2161.28+2161.28)</f>
        <v>25935.359999999997</v>
      </c>
      <c r="AO30" s="187">
        <f>AM30+AN30</f>
        <v>33139.629999999997</v>
      </c>
      <c r="AP30" s="181" t="s">
        <v>223</v>
      </c>
      <c r="AQ30" s="182">
        <v>42349</v>
      </c>
      <c r="AR30" s="182">
        <v>42714</v>
      </c>
      <c r="AS30" s="188">
        <v>11704</v>
      </c>
      <c r="AT30" s="181" t="s">
        <v>226</v>
      </c>
      <c r="AU30" s="189">
        <v>11900</v>
      </c>
      <c r="AV30" s="190" t="s">
        <v>183</v>
      </c>
      <c r="AW30" s="181" t="s">
        <v>183</v>
      </c>
      <c r="AX30" s="181" t="s">
        <v>183</v>
      </c>
      <c r="AY30" s="181" t="s">
        <v>183</v>
      </c>
      <c r="AZ30" s="181" t="s">
        <v>183</v>
      </c>
      <c r="BA30" s="191" t="s">
        <v>183</v>
      </c>
      <c r="BB30" s="190" t="s">
        <v>183</v>
      </c>
      <c r="BC30" s="192" t="s">
        <v>183</v>
      </c>
      <c r="BD30" s="192" t="s">
        <v>183</v>
      </c>
      <c r="BE30" s="192" t="s">
        <v>183</v>
      </c>
      <c r="BF30" s="192" t="s">
        <v>183</v>
      </c>
      <c r="BG30" s="192" t="s">
        <v>183</v>
      </c>
      <c r="BH30" s="192" t="s">
        <v>183</v>
      </c>
      <c r="BI30" s="192" t="s">
        <v>183</v>
      </c>
      <c r="BJ30" s="192" t="s">
        <v>183</v>
      </c>
      <c r="BK30" s="192" t="s">
        <v>183</v>
      </c>
      <c r="BL30" s="193" t="s">
        <v>183</v>
      </c>
      <c r="BM30" s="194" t="s">
        <v>183</v>
      </c>
    </row>
    <row r="31" spans="1:65" s="251" customFormat="1" ht="153.75" thickBot="1" x14ac:dyDescent="0.3">
      <c r="A31" s="195" t="s">
        <v>145</v>
      </c>
      <c r="B31" s="196" t="s">
        <v>167</v>
      </c>
      <c r="C31" s="197" t="s">
        <v>168</v>
      </c>
      <c r="D31" s="197" t="s">
        <v>154</v>
      </c>
      <c r="E31" s="197" t="s">
        <v>147</v>
      </c>
      <c r="F31" s="198" t="s">
        <v>169</v>
      </c>
      <c r="G31" s="199">
        <v>11944</v>
      </c>
      <c r="H31" s="11" t="s">
        <v>183</v>
      </c>
      <c r="I31" s="11" t="s">
        <v>183</v>
      </c>
      <c r="J31" s="11" t="s">
        <v>183</v>
      </c>
      <c r="K31" s="197" t="s">
        <v>180</v>
      </c>
      <c r="L31" s="200" t="s">
        <v>181</v>
      </c>
      <c r="M31" s="197" t="s">
        <v>203</v>
      </c>
      <c r="N31" s="197" t="s">
        <v>204</v>
      </c>
      <c r="O31" s="253" t="s">
        <v>205</v>
      </c>
      <c r="P31" s="199">
        <v>11947</v>
      </c>
      <c r="Q31" s="197" t="s">
        <v>204</v>
      </c>
      <c r="R31" s="197" t="s">
        <v>206</v>
      </c>
      <c r="S31" s="37" t="s">
        <v>207</v>
      </c>
      <c r="T31" s="37" t="s">
        <v>183</v>
      </c>
      <c r="U31" s="37" t="s">
        <v>183</v>
      </c>
      <c r="V31" s="37" t="s">
        <v>183</v>
      </c>
      <c r="W31" s="201" t="s">
        <v>184</v>
      </c>
      <c r="X31" s="11" t="s">
        <v>229</v>
      </c>
      <c r="Y31" s="14" t="s">
        <v>208</v>
      </c>
      <c r="Z31" s="14" t="s">
        <v>290</v>
      </c>
      <c r="AA31" s="14" t="s">
        <v>291</v>
      </c>
      <c r="AB31" s="167" t="s">
        <v>213</v>
      </c>
      <c r="AC31" s="14" t="s">
        <v>292</v>
      </c>
      <c r="AD31" s="14" t="s">
        <v>293</v>
      </c>
      <c r="AE31" s="37">
        <v>0</v>
      </c>
      <c r="AF31" s="37">
        <v>0</v>
      </c>
      <c r="AG31" s="132">
        <v>0</v>
      </c>
      <c r="AH31" s="132">
        <v>0</v>
      </c>
      <c r="AI31" s="32" t="s">
        <v>183</v>
      </c>
      <c r="AJ31" s="32" t="s">
        <v>183</v>
      </c>
      <c r="AK31" s="32" t="s">
        <v>183</v>
      </c>
      <c r="AL31" s="37" t="s">
        <v>183</v>
      </c>
      <c r="AM31" s="87">
        <v>250</v>
      </c>
      <c r="AN31" s="88">
        <f>SUM(30.7+12.6+74.2+49.4+98.9+132.4+42.9+46.2+21+9.8)</f>
        <v>518.1</v>
      </c>
      <c r="AO31" s="202">
        <f>AM31+AN31</f>
        <v>768.1</v>
      </c>
      <c r="AP31" s="11" t="s">
        <v>183</v>
      </c>
      <c r="AQ31" s="11" t="s">
        <v>183</v>
      </c>
      <c r="AR31" s="11" t="s">
        <v>183</v>
      </c>
      <c r="AS31" s="11" t="s">
        <v>183</v>
      </c>
      <c r="AT31" s="11" t="s">
        <v>183</v>
      </c>
      <c r="AU31" s="12" t="s">
        <v>183</v>
      </c>
      <c r="AV31" s="203" t="s">
        <v>227</v>
      </c>
      <c r="AW31" s="204" t="s">
        <v>228</v>
      </c>
      <c r="AX31" s="205">
        <v>11944</v>
      </c>
      <c r="AY31" s="206">
        <v>42705</v>
      </c>
      <c r="AZ31" s="205">
        <v>11944</v>
      </c>
      <c r="BA31" s="207">
        <v>42705</v>
      </c>
      <c r="BB31" s="10" t="s">
        <v>183</v>
      </c>
      <c r="BC31" s="204" t="s">
        <v>183</v>
      </c>
      <c r="BD31" s="204" t="s">
        <v>183</v>
      </c>
      <c r="BE31" s="204" t="s">
        <v>183</v>
      </c>
      <c r="BF31" s="204" t="s">
        <v>183</v>
      </c>
      <c r="BG31" s="204" t="s">
        <v>183</v>
      </c>
      <c r="BH31" s="204" t="s">
        <v>183</v>
      </c>
      <c r="BI31" s="204" t="s">
        <v>183</v>
      </c>
      <c r="BJ31" s="204" t="s">
        <v>183</v>
      </c>
      <c r="BK31" s="204" t="s">
        <v>183</v>
      </c>
      <c r="BL31" s="208" t="s">
        <v>183</v>
      </c>
      <c r="BM31" s="209" t="s">
        <v>183</v>
      </c>
    </row>
    <row r="32" spans="1:65" s="251" customFormat="1" ht="12.75" x14ac:dyDescent="0.25">
      <c r="A32" s="125" t="s">
        <v>234</v>
      </c>
      <c r="B32" s="126" t="s">
        <v>235</v>
      </c>
      <c r="C32" s="74" t="s">
        <v>236</v>
      </c>
      <c r="D32" s="74" t="s">
        <v>237</v>
      </c>
      <c r="E32" s="74" t="s">
        <v>147</v>
      </c>
      <c r="F32" s="128" t="s">
        <v>245</v>
      </c>
      <c r="G32" s="210">
        <v>11852</v>
      </c>
      <c r="H32" s="14" t="s">
        <v>238</v>
      </c>
      <c r="I32" s="38">
        <v>42555</v>
      </c>
      <c r="J32" s="38">
        <v>42920</v>
      </c>
      <c r="K32" s="74" t="s">
        <v>236</v>
      </c>
      <c r="L32" s="128" t="s">
        <v>240</v>
      </c>
      <c r="M32" s="74" t="s">
        <v>241</v>
      </c>
      <c r="N32" s="13">
        <v>42943</v>
      </c>
      <c r="O32" s="31">
        <v>2068</v>
      </c>
      <c r="P32" s="75">
        <v>12108</v>
      </c>
      <c r="Q32" s="13">
        <v>42943</v>
      </c>
      <c r="R32" s="13">
        <v>43100</v>
      </c>
      <c r="S32" s="26" t="s">
        <v>242</v>
      </c>
      <c r="T32" s="26" t="s">
        <v>183</v>
      </c>
      <c r="U32" s="26" t="s">
        <v>183</v>
      </c>
      <c r="V32" s="26" t="s">
        <v>183</v>
      </c>
      <c r="W32" s="65" t="s">
        <v>243</v>
      </c>
      <c r="X32" s="26" t="s">
        <v>183</v>
      </c>
      <c r="Y32" s="26" t="s">
        <v>183</v>
      </c>
      <c r="Z32" s="26" t="s">
        <v>183</v>
      </c>
      <c r="AA32" s="26" t="s">
        <v>183</v>
      </c>
      <c r="AB32" s="26" t="s">
        <v>183</v>
      </c>
      <c r="AC32" s="26" t="s">
        <v>183</v>
      </c>
      <c r="AD32" s="26" t="s">
        <v>183</v>
      </c>
      <c r="AE32" s="26">
        <v>0</v>
      </c>
      <c r="AF32" s="26">
        <v>0</v>
      </c>
      <c r="AG32" s="211">
        <v>0</v>
      </c>
      <c r="AH32" s="211">
        <v>0</v>
      </c>
      <c r="AI32" s="26" t="s">
        <v>183</v>
      </c>
      <c r="AJ32" s="26" t="s">
        <v>183</v>
      </c>
      <c r="AK32" s="26" t="s">
        <v>183</v>
      </c>
      <c r="AL32" s="26" t="s">
        <v>183</v>
      </c>
      <c r="AM32" s="31">
        <v>0</v>
      </c>
      <c r="AN32" s="31">
        <v>2068</v>
      </c>
      <c r="AO32" s="133">
        <f>AN32+AM32</f>
        <v>2068</v>
      </c>
      <c r="AP32" s="26" t="s">
        <v>236</v>
      </c>
      <c r="AQ32" s="127">
        <v>42919</v>
      </c>
      <c r="AR32" s="127">
        <v>43284</v>
      </c>
      <c r="AS32" s="64">
        <v>12089</v>
      </c>
      <c r="AT32" s="26" t="s">
        <v>244</v>
      </c>
      <c r="AU32" s="212">
        <v>12089</v>
      </c>
      <c r="AV32" s="161" t="s">
        <v>183</v>
      </c>
      <c r="AW32" s="74" t="s">
        <v>183</v>
      </c>
      <c r="AX32" s="75" t="s">
        <v>183</v>
      </c>
      <c r="AY32" s="13" t="s">
        <v>183</v>
      </c>
      <c r="AZ32" s="75" t="s">
        <v>183</v>
      </c>
      <c r="BA32" s="162" t="s">
        <v>183</v>
      </c>
      <c r="BB32" s="135" t="s">
        <v>183</v>
      </c>
      <c r="BC32" s="74" t="s">
        <v>183</v>
      </c>
      <c r="BD32" s="74" t="s">
        <v>183</v>
      </c>
      <c r="BE32" s="74" t="s">
        <v>183</v>
      </c>
      <c r="BF32" s="74" t="s">
        <v>183</v>
      </c>
      <c r="BG32" s="74" t="s">
        <v>183</v>
      </c>
      <c r="BH32" s="74" t="s">
        <v>183</v>
      </c>
      <c r="BI32" s="74" t="s">
        <v>183</v>
      </c>
      <c r="BJ32" s="74" t="s">
        <v>183</v>
      </c>
      <c r="BK32" s="74" t="s">
        <v>183</v>
      </c>
      <c r="BL32" s="74" t="s">
        <v>183</v>
      </c>
      <c r="BM32" s="137" t="s">
        <v>183</v>
      </c>
    </row>
    <row r="33" spans="1:65" s="251" customFormat="1" ht="13.5" thickBot="1" x14ac:dyDescent="0.3">
      <c r="A33" s="150"/>
      <c r="B33" s="151"/>
      <c r="C33" s="77"/>
      <c r="D33" s="77"/>
      <c r="E33" s="77"/>
      <c r="F33" s="152"/>
      <c r="G33" s="89">
        <v>12000</v>
      </c>
      <c r="H33" s="35" t="s">
        <v>239</v>
      </c>
      <c r="I33" s="39">
        <v>42781</v>
      </c>
      <c r="J33" s="39">
        <v>43146</v>
      </c>
      <c r="K33" s="77"/>
      <c r="L33" s="152"/>
      <c r="M33" s="77"/>
      <c r="N33" s="22"/>
      <c r="O33" s="34"/>
      <c r="P33" s="78"/>
      <c r="Q33" s="22"/>
      <c r="R33" s="22"/>
      <c r="S33" s="27"/>
      <c r="T33" s="27"/>
      <c r="U33" s="27"/>
      <c r="V33" s="27"/>
      <c r="W33" s="73"/>
      <c r="X33" s="27"/>
      <c r="Y33" s="27"/>
      <c r="Z33" s="27"/>
      <c r="AA33" s="27"/>
      <c r="AB33" s="27"/>
      <c r="AC33" s="27"/>
      <c r="AD33" s="27"/>
      <c r="AE33" s="27"/>
      <c r="AF33" s="27"/>
      <c r="AG33" s="213"/>
      <c r="AH33" s="213"/>
      <c r="AI33" s="27"/>
      <c r="AJ33" s="27"/>
      <c r="AK33" s="27"/>
      <c r="AL33" s="27"/>
      <c r="AM33" s="34"/>
      <c r="AN33" s="34"/>
      <c r="AO33" s="163"/>
      <c r="AP33" s="27"/>
      <c r="AQ33" s="214"/>
      <c r="AR33" s="214"/>
      <c r="AS33" s="72"/>
      <c r="AT33" s="27"/>
      <c r="AU33" s="215"/>
      <c r="AV33" s="164"/>
      <c r="AW33" s="77"/>
      <c r="AX33" s="78"/>
      <c r="AY33" s="22"/>
      <c r="AZ33" s="78"/>
      <c r="BA33" s="165"/>
      <c r="BB33" s="157"/>
      <c r="BC33" s="77"/>
      <c r="BD33" s="77"/>
      <c r="BE33" s="77"/>
      <c r="BF33" s="77"/>
      <c r="BG33" s="77"/>
      <c r="BH33" s="77"/>
      <c r="BI33" s="77"/>
      <c r="BJ33" s="77"/>
      <c r="BK33" s="77"/>
      <c r="BL33" s="77"/>
      <c r="BM33" s="159"/>
    </row>
    <row r="34" spans="1:65" s="251" customFormat="1" ht="128.25" thickBot="1" x14ac:dyDescent="0.3">
      <c r="A34" s="168" t="s">
        <v>247</v>
      </c>
      <c r="B34" s="169" t="s">
        <v>254</v>
      </c>
      <c r="C34" s="80" t="s">
        <v>255</v>
      </c>
      <c r="D34" s="80" t="s">
        <v>154</v>
      </c>
      <c r="E34" s="80" t="s">
        <v>147</v>
      </c>
      <c r="F34" s="216" t="s">
        <v>169</v>
      </c>
      <c r="G34" s="82">
        <v>12108</v>
      </c>
      <c r="H34" s="36" t="s">
        <v>183</v>
      </c>
      <c r="I34" s="40" t="s">
        <v>183</v>
      </c>
      <c r="J34" s="40" t="s">
        <v>183</v>
      </c>
      <c r="K34" s="80" t="s">
        <v>255</v>
      </c>
      <c r="L34" s="216" t="s">
        <v>256</v>
      </c>
      <c r="M34" s="80" t="s">
        <v>257</v>
      </c>
      <c r="N34" s="217">
        <v>42949</v>
      </c>
      <c r="O34" s="254" t="s">
        <v>259</v>
      </c>
      <c r="P34" s="89">
        <v>12135</v>
      </c>
      <c r="Q34" s="218">
        <v>42949</v>
      </c>
      <c r="R34" s="218">
        <v>43313</v>
      </c>
      <c r="S34" s="23" t="s">
        <v>207</v>
      </c>
      <c r="T34" s="23" t="s">
        <v>183</v>
      </c>
      <c r="U34" s="23" t="s">
        <v>183</v>
      </c>
      <c r="V34" s="23" t="s">
        <v>183</v>
      </c>
      <c r="W34" s="219" t="s">
        <v>184</v>
      </c>
      <c r="X34" s="23" t="s">
        <v>183</v>
      </c>
      <c r="Y34" s="23" t="s">
        <v>183</v>
      </c>
      <c r="Z34" s="23" t="s">
        <v>183</v>
      </c>
      <c r="AA34" s="23" t="s">
        <v>183</v>
      </c>
      <c r="AB34" s="23" t="s">
        <v>183</v>
      </c>
      <c r="AC34" s="23" t="s">
        <v>183</v>
      </c>
      <c r="AD34" s="23" t="s">
        <v>183</v>
      </c>
      <c r="AE34" s="23">
        <v>0</v>
      </c>
      <c r="AF34" s="23">
        <v>0</v>
      </c>
      <c r="AG34" s="155">
        <v>0</v>
      </c>
      <c r="AH34" s="155">
        <v>0</v>
      </c>
      <c r="AI34" s="23" t="s">
        <v>183</v>
      </c>
      <c r="AJ34" s="23" t="s">
        <v>183</v>
      </c>
      <c r="AK34" s="23" t="s">
        <v>183</v>
      </c>
      <c r="AL34" s="23" t="s">
        <v>183</v>
      </c>
      <c r="AM34" s="90">
        <v>0</v>
      </c>
      <c r="AN34" s="90">
        <f>(6.84+75.35+69.03+153.48+36.6+65.54+177.58+98.08+93.08+97.16)</f>
        <v>872.74000000000012</v>
      </c>
      <c r="AO34" s="220">
        <f>(AM34+AN34)</f>
        <v>872.74000000000012</v>
      </c>
      <c r="AP34" s="36" t="s">
        <v>183</v>
      </c>
      <c r="AQ34" s="36" t="s">
        <v>183</v>
      </c>
      <c r="AR34" s="36" t="s">
        <v>183</v>
      </c>
      <c r="AS34" s="36" t="s">
        <v>183</v>
      </c>
      <c r="AT34" s="36" t="s">
        <v>183</v>
      </c>
      <c r="AU34" s="175" t="s">
        <v>183</v>
      </c>
      <c r="AV34" s="221" t="s">
        <v>227</v>
      </c>
      <c r="AW34" s="222" t="s">
        <v>258</v>
      </c>
      <c r="AX34" s="223">
        <v>12108</v>
      </c>
      <c r="AY34" s="224">
        <v>42949</v>
      </c>
      <c r="AZ34" s="223">
        <v>12108</v>
      </c>
      <c r="BA34" s="225">
        <v>42949</v>
      </c>
      <c r="BB34" s="226" t="s">
        <v>183</v>
      </c>
      <c r="BC34" s="227" t="s">
        <v>183</v>
      </c>
      <c r="BD34" s="227" t="s">
        <v>183</v>
      </c>
      <c r="BE34" s="227" t="s">
        <v>183</v>
      </c>
      <c r="BF34" s="227" t="s">
        <v>183</v>
      </c>
      <c r="BG34" s="227" t="s">
        <v>183</v>
      </c>
      <c r="BH34" s="227" t="s">
        <v>183</v>
      </c>
      <c r="BI34" s="227" t="s">
        <v>183</v>
      </c>
      <c r="BJ34" s="227" t="s">
        <v>183</v>
      </c>
      <c r="BK34" s="227" t="s">
        <v>183</v>
      </c>
      <c r="BL34" s="227" t="s">
        <v>183</v>
      </c>
      <c r="BM34" s="228" t="s">
        <v>183</v>
      </c>
    </row>
    <row r="35" spans="1:65" s="251" customFormat="1" ht="64.5" thickBot="1" x14ac:dyDescent="0.3">
      <c r="A35" s="168" t="s">
        <v>260</v>
      </c>
      <c r="B35" s="176" t="s">
        <v>261</v>
      </c>
      <c r="C35" s="229" t="s">
        <v>262</v>
      </c>
      <c r="D35" s="229" t="s">
        <v>263</v>
      </c>
      <c r="E35" s="229" t="s">
        <v>147</v>
      </c>
      <c r="F35" s="255" t="s">
        <v>264</v>
      </c>
      <c r="G35" s="91" t="s">
        <v>170</v>
      </c>
      <c r="H35" s="41" t="s">
        <v>265</v>
      </c>
      <c r="I35" s="42">
        <v>42769</v>
      </c>
      <c r="J35" s="42">
        <v>43133</v>
      </c>
      <c r="K35" s="229" t="s">
        <v>265</v>
      </c>
      <c r="L35" s="230" t="s">
        <v>266</v>
      </c>
      <c r="M35" s="229" t="s">
        <v>267</v>
      </c>
      <c r="N35" s="231" t="s">
        <v>268</v>
      </c>
      <c r="O35" s="232" t="s">
        <v>269</v>
      </c>
      <c r="P35" s="82">
        <v>12123</v>
      </c>
      <c r="Q35" s="218" t="s">
        <v>268</v>
      </c>
      <c r="R35" s="218" t="s">
        <v>270</v>
      </c>
      <c r="S35" s="23" t="s">
        <v>242</v>
      </c>
      <c r="T35" s="23" t="s">
        <v>183</v>
      </c>
      <c r="U35" s="23" t="s">
        <v>183</v>
      </c>
      <c r="V35" s="23" t="s">
        <v>183</v>
      </c>
      <c r="W35" s="219" t="s">
        <v>184</v>
      </c>
      <c r="X35" s="23" t="s">
        <v>183</v>
      </c>
      <c r="Y35" s="23" t="s">
        <v>183</v>
      </c>
      <c r="Z35" s="23" t="s">
        <v>183</v>
      </c>
      <c r="AA35" s="23" t="s">
        <v>183</v>
      </c>
      <c r="AB35" s="23" t="s">
        <v>183</v>
      </c>
      <c r="AC35" s="23" t="s">
        <v>183</v>
      </c>
      <c r="AD35" s="23" t="s">
        <v>183</v>
      </c>
      <c r="AE35" s="23" t="s">
        <v>183</v>
      </c>
      <c r="AF35" s="23" t="s">
        <v>183</v>
      </c>
      <c r="AG35" s="155">
        <v>0</v>
      </c>
      <c r="AH35" s="155">
        <v>0</v>
      </c>
      <c r="AI35" s="23" t="s">
        <v>183</v>
      </c>
      <c r="AJ35" s="23" t="s">
        <v>183</v>
      </c>
      <c r="AK35" s="23" t="s">
        <v>183</v>
      </c>
      <c r="AL35" s="43">
        <v>0</v>
      </c>
      <c r="AM35" s="90">
        <v>0</v>
      </c>
      <c r="AN35" s="90">
        <f>(1400+1400+1400+1400)</f>
        <v>5600</v>
      </c>
      <c r="AO35" s="220">
        <f>(AM35+AN35)</f>
        <v>5600</v>
      </c>
      <c r="AP35" s="36" t="s">
        <v>265</v>
      </c>
      <c r="AQ35" s="233">
        <v>42769</v>
      </c>
      <c r="AR35" s="233">
        <v>43133</v>
      </c>
      <c r="AS35" s="28">
        <v>11992</v>
      </c>
      <c r="AT35" s="23" t="s">
        <v>271</v>
      </c>
      <c r="AU35" s="234" t="s">
        <v>183</v>
      </c>
      <c r="AV35" s="221" t="s">
        <v>183</v>
      </c>
      <c r="AW35" s="222" t="s">
        <v>183</v>
      </c>
      <c r="AX35" s="223" t="s">
        <v>183</v>
      </c>
      <c r="AY35" s="224" t="s">
        <v>183</v>
      </c>
      <c r="AZ35" s="223" t="s">
        <v>183</v>
      </c>
      <c r="BA35" s="225" t="s">
        <v>183</v>
      </c>
      <c r="BB35" s="226" t="s">
        <v>183</v>
      </c>
      <c r="BC35" s="227" t="s">
        <v>183</v>
      </c>
      <c r="BD35" s="227" t="s">
        <v>183</v>
      </c>
      <c r="BE35" s="227" t="s">
        <v>183</v>
      </c>
      <c r="BF35" s="227" t="s">
        <v>183</v>
      </c>
      <c r="BG35" s="227" t="s">
        <v>183</v>
      </c>
      <c r="BH35" s="227" t="s">
        <v>183</v>
      </c>
      <c r="BI35" s="227" t="s">
        <v>183</v>
      </c>
      <c r="BJ35" s="227" t="s">
        <v>183</v>
      </c>
      <c r="BK35" s="227" t="s">
        <v>183</v>
      </c>
      <c r="BL35" s="227" t="s">
        <v>183</v>
      </c>
      <c r="BM35" s="228" t="s">
        <v>183</v>
      </c>
    </row>
    <row r="36" spans="1:65" s="251" customFormat="1" ht="39" thickBot="1" x14ac:dyDescent="0.3">
      <c r="A36" s="168" t="s">
        <v>278</v>
      </c>
      <c r="B36" s="169" t="s">
        <v>279</v>
      </c>
      <c r="C36" s="80" t="s">
        <v>280</v>
      </c>
      <c r="D36" s="80" t="s">
        <v>281</v>
      </c>
      <c r="E36" s="80" t="s">
        <v>147</v>
      </c>
      <c r="F36" s="83" t="s">
        <v>282</v>
      </c>
      <c r="G36" s="82">
        <v>12138</v>
      </c>
      <c r="H36" s="36" t="s">
        <v>236</v>
      </c>
      <c r="I36" s="40">
        <v>43018</v>
      </c>
      <c r="J36" s="40">
        <v>43017</v>
      </c>
      <c r="K36" s="80" t="s">
        <v>283</v>
      </c>
      <c r="L36" s="216" t="s">
        <v>284</v>
      </c>
      <c r="M36" s="80" t="s">
        <v>285</v>
      </c>
      <c r="N36" s="235">
        <v>43025</v>
      </c>
      <c r="O36" s="232" t="s">
        <v>286</v>
      </c>
      <c r="P36" s="89">
        <v>12168</v>
      </c>
      <c r="Q36" s="218" t="s">
        <v>273</v>
      </c>
      <c r="R36" s="218" t="s">
        <v>287</v>
      </c>
      <c r="S36" s="23" t="s">
        <v>288</v>
      </c>
      <c r="T36" s="23" t="s">
        <v>183</v>
      </c>
      <c r="U36" s="23" t="s">
        <v>183</v>
      </c>
      <c r="V36" s="23" t="s">
        <v>183</v>
      </c>
      <c r="W36" s="219" t="s">
        <v>193</v>
      </c>
      <c r="X36" s="23" t="s">
        <v>183</v>
      </c>
      <c r="Y36" s="23" t="s">
        <v>183</v>
      </c>
      <c r="Z36" s="23" t="s">
        <v>183</v>
      </c>
      <c r="AA36" s="23" t="s">
        <v>183</v>
      </c>
      <c r="AB36" s="23" t="s">
        <v>183</v>
      </c>
      <c r="AC36" s="23" t="s">
        <v>183</v>
      </c>
      <c r="AD36" s="23" t="s">
        <v>183</v>
      </c>
      <c r="AE36" s="23" t="s">
        <v>183</v>
      </c>
      <c r="AF36" s="23" t="s">
        <v>183</v>
      </c>
      <c r="AG36" s="155">
        <v>0</v>
      </c>
      <c r="AH36" s="155">
        <v>0</v>
      </c>
      <c r="AI36" s="23" t="s">
        <v>183</v>
      </c>
      <c r="AJ36" s="23" t="s">
        <v>183</v>
      </c>
      <c r="AK36" s="23" t="s">
        <v>183</v>
      </c>
      <c r="AL36" s="44">
        <v>0</v>
      </c>
      <c r="AM36" s="90">
        <v>0</v>
      </c>
      <c r="AN36" s="90">
        <f>SUM(70350+70350+70350)</f>
        <v>211050</v>
      </c>
      <c r="AO36" s="220">
        <f>(AM36+AN36)</f>
        <v>211050</v>
      </c>
      <c r="AP36" s="36" t="s">
        <v>236</v>
      </c>
      <c r="AQ36" s="233">
        <v>43018</v>
      </c>
      <c r="AR36" s="233">
        <v>43017</v>
      </c>
      <c r="AS36" s="28">
        <v>12161</v>
      </c>
      <c r="AT36" s="23" t="s">
        <v>284</v>
      </c>
      <c r="AU36" s="234" t="s">
        <v>183</v>
      </c>
      <c r="AV36" s="221" t="s">
        <v>183</v>
      </c>
      <c r="AW36" s="222" t="s">
        <v>183</v>
      </c>
      <c r="AX36" s="223" t="s">
        <v>183</v>
      </c>
      <c r="AY36" s="224" t="s">
        <v>183</v>
      </c>
      <c r="AZ36" s="223" t="s">
        <v>183</v>
      </c>
      <c r="BA36" s="225" t="s">
        <v>183</v>
      </c>
      <c r="BB36" s="226" t="s">
        <v>183</v>
      </c>
      <c r="BC36" s="227" t="s">
        <v>183</v>
      </c>
      <c r="BD36" s="227" t="s">
        <v>183</v>
      </c>
      <c r="BE36" s="227" t="s">
        <v>183</v>
      </c>
      <c r="BF36" s="227" t="s">
        <v>183</v>
      </c>
      <c r="BG36" s="227" t="s">
        <v>183</v>
      </c>
      <c r="BH36" s="227" t="s">
        <v>183</v>
      </c>
      <c r="BI36" s="227" t="s">
        <v>183</v>
      </c>
      <c r="BJ36" s="227" t="s">
        <v>183</v>
      </c>
      <c r="BK36" s="227" t="s">
        <v>183</v>
      </c>
      <c r="BL36" s="227" t="s">
        <v>183</v>
      </c>
      <c r="BM36" s="228" t="s">
        <v>183</v>
      </c>
    </row>
    <row r="37" spans="1:65" s="269" customFormat="1" ht="15.75" thickBot="1" x14ac:dyDescent="0.3">
      <c r="A37" s="256" t="s">
        <v>6</v>
      </c>
      <c r="B37" s="257"/>
      <c r="C37" s="257"/>
      <c r="D37" s="257"/>
      <c r="E37" s="257"/>
      <c r="F37" s="257"/>
      <c r="G37" s="257"/>
      <c r="H37" s="257"/>
      <c r="I37" s="257"/>
      <c r="J37" s="257"/>
      <c r="K37" s="257"/>
      <c r="L37" s="257"/>
      <c r="M37" s="257"/>
      <c r="N37" s="258"/>
      <c r="O37" s="259">
        <f>SUM(O21:O36)</f>
        <v>140252.06</v>
      </c>
      <c r="P37" s="260"/>
      <c r="Q37" s="260"/>
      <c r="R37" s="260"/>
      <c r="S37" s="260"/>
      <c r="T37" s="260"/>
      <c r="U37" s="260"/>
      <c r="V37" s="260"/>
      <c r="W37" s="260"/>
      <c r="X37" s="260"/>
      <c r="Y37" s="260"/>
      <c r="Z37" s="260"/>
      <c r="AA37" s="260"/>
      <c r="AB37" s="260"/>
      <c r="AC37" s="260"/>
      <c r="AD37" s="260"/>
      <c r="AE37" s="260"/>
      <c r="AF37" s="260"/>
      <c r="AG37" s="260">
        <f>SUM(AG1:AG36)</f>
        <v>0</v>
      </c>
      <c r="AH37" s="260">
        <f>SUM(AH21:AH36)</f>
        <v>0</v>
      </c>
      <c r="AI37" s="260"/>
      <c r="AJ37" s="260"/>
      <c r="AK37" s="260"/>
      <c r="AL37" s="259">
        <f>SUM(AL21:AL36)</f>
        <v>24674.76</v>
      </c>
      <c r="AM37" s="259">
        <f>SUM(AM21:AM36)</f>
        <v>1550117.0499999998</v>
      </c>
      <c r="AN37" s="259">
        <f>SUM(AN21:AN36)</f>
        <v>782651.96</v>
      </c>
      <c r="AO37" s="261">
        <f>SUM(AO21:AO36)</f>
        <v>2332769.0100000002</v>
      </c>
      <c r="AP37" s="262"/>
      <c r="AQ37" s="263"/>
      <c r="AR37" s="263"/>
      <c r="AS37" s="260"/>
      <c r="AT37" s="260"/>
      <c r="AU37" s="264"/>
      <c r="AV37" s="262"/>
      <c r="AW37" s="263"/>
      <c r="AX37" s="263"/>
      <c r="AY37" s="263"/>
      <c r="AZ37" s="263"/>
      <c r="BA37" s="265"/>
      <c r="BB37" s="266"/>
      <c r="BC37" s="267"/>
      <c r="BD37" s="267"/>
      <c r="BE37" s="267"/>
      <c r="BF37" s="267"/>
      <c r="BG37" s="267"/>
      <c r="BH37" s="267"/>
      <c r="BI37" s="267"/>
      <c r="BJ37" s="267"/>
      <c r="BK37" s="267"/>
      <c r="BL37" s="267"/>
      <c r="BM37" s="268"/>
    </row>
    <row r="38" spans="1:65" x14ac:dyDescent="0.25">
      <c r="A38" s="270"/>
      <c r="B38" s="270"/>
      <c r="C38" s="270"/>
      <c r="D38" s="270"/>
      <c r="E38" s="270"/>
      <c r="F38" s="270"/>
      <c r="G38" s="270"/>
      <c r="H38" s="270"/>
      <c r="I38" s="270"/>
      <c r="J38" s="270"/>
      <c r="K38" s="270"/>
      <c r="L38" s="270"/>
      <c r="M38" s="270"/>
      <c r="N38" s="270"/>
      <c r="O38" s="271"/>
      <c r="P38" s="272"/>
      <c r="Q38" s="272"/>
      <c r="R38" s="272"/>
      <c r="S38" s="272"/>
      <c r="T38" s="272"/>
      <c r="U38" s="272"/>
      <c r="V38" s="272"/>
      <c r="W38" s="272"/>
      <c r="X38" s="272"/>
      <c r="Y38" s="272"/>
      <c r="Z38" s="272"/>
      <c r="AA38" s="272"/>
      <c r="AB38" s="272"/>
      <c r="AC38" s="272"/>
      <c r="AD38" s="272"/>
      <c r="AE38" s="272"/>
      <c r="AF38" s="272"/>
      <c r="AG38" s="273"/>
      <c r="AH38" s="273"/>
      <c r="AI38" s="273"/>
      <c r="AJ38" s="273"/>
      <c r="AK38" s="273"/>
      <c r="AL38" s="273"/>
      <c r="AM38" s="273"/>
      <c r="AN38" s="273"/>
      <c r="AO38" s="273"/>
      <c r="AP38" s="273"/>
      <c r="AQ38" s="273"/>
      <c r="AR38" s="273"/>
      <c r="AS38" s="273"/>
      <c r="AT38" s="273"/>
      <c r="AU38" s="273"/>
      <c r="AV38" s="273"/>
      <c r="AW38" s="273"/>
      <c r="AX38" s="273"/>
      <c r="AY38" s="273"/>
      <c r="AZ38" s="273"/>
      <c r="BA38" s="273"/>
      <c r="BB38" s="274"/>
      <c r="BC38" s="275"/>
      <c r="BD38" s="275"/>
      <c r="BE38" s="275"/>
      <c r="BF38" s="275"/>
      <c r="BG38" s="275"/>
      <c r="BH38" s="275"/>
      <c r="BI38" s="275"/>
      <c r="BJ38" s="275"/>
      <c r="BK38" s="275"/>
      <c r="BL38" s="275"/>
      <c r="BM38" s="275"/>
    </row>
    <row r="39" spans="1:65" x14ac:dyDescent="0.25">
      <c r="A39" s="237" t="s">
        <v>297</v>
      </c>
      <c r="B39" s="237"/>
      <c r="C39" s="237"/>
      <c r="D39" s="237"/>
    </row>
    <row r="40" spans="1:65" x14ac:dyDescent="0.25">
      <c r="A40" s="237"/>
      <c r="B40" s="237"/>
      <c r="C40" s="237"/>
      <c r="D40" s="237"/>
    </row>
    <row r="41" spans="1:65" x14ac:dyDescent="0.25">
      <c r="A41" s="237" t="s">
        <v>298</v>
      </c>
      <c r="B41" s="237"/>
      <c r="C41" s="237"/>
      <c r="D41" s="237"/>
      <c r="E41" s="237"/>
      <c r="F41" s="237"/>
      <c r="G41" s="237"/>
      <c r="H41" s="237"/>
      <c r="I41" s="237"/>
      <c r="J41" s="237"/>
    </row>
  </sheetData>
  <mergeCells count="260">
    <mergeCell ref="BL25:BL26"/>
    <mergeCell ref="BM25:BM26"/>
    <mergeCell ref="BC25:BC26"/>
    <mergeCell ref="BD25:BD26"/>
    <mergeCell ref="BE25:BE26"/>
    <mergeCell ref="BF25:BF26"/>
    <mergeCell ref="BG25:BG26"/>
    <mergeCell ref="BH25:BH26"/>
    <mergeCell ref="BI25:BI26"/>
    <mergeCell ref="BJ25:BJ26"/>
    <mergeCell ref="BK25:BK26"/>
    <mergeCell ref="AT25:AT26"/>
    <mergeCell ref="AU25:AU26"/>
    <mergeCell ref="AV25:AV26"/>
    <mergeCell ref="AW25:AW26"/>
    <mergeCell ref="AX25:AX26"/>
    <mergeCell ref="AY25:AY26"/>
    <mergeCell ref="AZ25:AZ26"/>
    <mergeCell ref="BA25:BA26"/>
    <mergeCell ref="BB25:BB26"/>
    <mergeCell ref="X25:X26"/>
    <mergeCell ref="AL25:AL26"/>
    <mergeCell ref="AM25:AM26"/>
    <mergeCell ref="AN25:AN26"/>
    <mergeCell ref="AO25:AO26"/>
    <mergeCell ref="AP25:AP26"/>
    <mergeCell ref="AQ25:AQ26"/>
    <mergeCell ref="AR25:AR26"/>
    <mergeCell ref="AS25:AS26"/>
    <mergeCell ref="J25:J26"/>
    <mergeCell ref="K25:K26"/>
    <mergeCell ref="L25:L26"/>
    <mergeCell ref="M25:M26"/>
    <mergeCell ref="N25:N26"/>
    <mergeCell ref="W25:W26"/>
    <mergeCell ref="V25:V26"/>
    <mergeCell ref="U25:U26"/>
    <mergeCell ref="T25:T26"/>
    <mergeCell ref="S25:S26"/>
    <mergeCell ref="R25:R26"/>
    <mergeCell ref="Q25:Q26"/>
    <mergeCell ref="P25:P26"/>
    <mergeCell ref="O25:O26"/>
    <mergeCell ref="A25:A26"/>
    <mergeCell ref="B25:B26"/>
    <mergeCell ref="C25:C26"/>
    <mergeCell ref="D25:D26"/>
    <mergeCell ref="E25:E26"/>
    <mergeCell ref="F25:F26"/>
    <mergeCell ref="G25:G26"/>
    <mergeCell ref="H25:H26"/>
    <mergeCell ref="I25:I26"/>
    <mergeCell ref="BG32:BG33"/>
    <mergeCell ref="BH32:BH33"/>
    <mergeCell ref="BI32:BI33"/>
    <mergeCell ref="BJ32:BJ33"/>
    <mergeCell ref="BK32:BK33"/>
    <mergeCell ref="BL32:BL33"/>
    <mergeCell ref="BM32:BM33"/>
    <mergeCell ref="AX32:AX33"/>
    <mergeCell ref="AY32:AY33"/>
    <mergeCell ref="AZ32:AZ33"/>
    <mergeCell ref="BA32:BA33"/>
    <mergeCell ref="BB32:BB33"/>
    <mergeCell ref="BC32:BC33"/>
    <mergeCell ref="BD32:BD33"/>
    <mergeCell ref="BE32:BE33"/>
    <mergeCell ref="BF32:BF33"/>
    <mergeCell ref="AO32:AO33"/>
    <mergeCell ref="AP32:AP33"/>
    <mergeCell ref="AQ32:AQ33"/>
    <mergeCell ref="AR32:AR33"/>
    <mergeCell ref="AS32:AS33"/>
    <mergeCell ref="AT32:AT33"/>
    <mergeCell ref="AU32:AU33"/>
    <mergeCell ref="AV32:AV33"/>
    <mergeCell ref="AW32:AW33"/>
    <mergeCell ref="AF32:AF33"/>
    <mergeCell ref="AG32:AG33"/>
    <mergeCell ref="AH32:AH33"/>
    <mergeCell ref="AI32:AI33"/>
    <mergeCell ref="AJ32:AJ33"/>
    <mergeCell ref="AK32:AK33"/>
    <mergeCell ref="AL32:AL33"/>
    <mergeCell ref="AM32:AM33"/>
    <mergeCell ref="AN32:AN33"/>
    <mergeCell ref="W32:W33"/>
    <mergeCell ref="X32:X33"/>
    <mergeCell ref="Y32:Y33"/>
    <mergeCell ref="Z32:Z33"/>
    <mergeCell ref="AA32:AA33"/>
    <mergeCell ref="AB32:AB33"/>
    <mergeCell ref="AC32:AC33"/>
    <mergeCell ref="AD32:AD33"/>
    <mergeCell ref="AE32:AE33"/>
    <mergeCell ref="N32:N33"/>
    <mergeCell ref="O32:O33"/>
    <mergeCell ref="P32:P33"/>
    <mergeCell ref="Q32:Q33"/>
    <mergeCell ref="R32:R33"/>
    <mergeCell ref="S32:S33"/>
    <mergeCell ref="T32:T33"/>
    <mergeCell ref="U32:U33"/>
    <mergeCell ref="V32:V33"/>
    <mergeCell ref="A32:A33"/>
    <mergeCell ref="B32:B33"/>
    <mergeCell ref="C32:C33"/>
    <mergeCell ref="D32:D33"/>
    <mergeCell ref="E32:E33"/>
    <mergeCell ref="F32:F33"/>
    <mergeCell ref="K32:K33"/>
    <mergeCell ref="L32:L33"/>
    <mergeCell ref="M32:M33"/>
    <mergeCell ref="BM27:BM28"/>
    <mergeCell ref="BD27:BD28"/>
    <mergeCell ref="BE27:BE28"/>
    <mergeCell ref="BF27:BF28"/>
    <mergeCell ref="BG27:BG28"/>
    <mergeCell ref="BH27:BH28"/>
    <mergeCell ref="BI27:BI28"/>
    <mergeCell ref="BJ27:BJ28"/>
    <mergeCell ref="BK27:BK28"/>
    <mergeCell ref="BL27:BL28"/>
    <mergeCell ref="AU27:AU28"/>
    <mergeCell ref="AV27:AV28"/>
    <mergeCell ref="AW27:AW28"/>
    <mergeCell ref="AX27:AX28"/>
    <mergeCell ref="AY27:AY28"/>
    <mergeCell ref="AZ27:AZ28"/>
    <mergeCell ref="BA27:BA28"/>
    <mergeCell ref="BB27:BB28"/>
    <mergeCell ref="BC27:BC28"/>
    <mergeCell ref="AL27:AL28"/>
    <mergeCell ref="AM27:AM28"/>
    <mergeCell ref="AN27:AN28"/>
    <mergeCell ref="AO27:AO28"/>
    <mergeCell ref="AP27:AP28"/>
    <mergeCell ref="AQ27:AQ28"/>
    <mergeCell ref="AR27:AR28"/>
    <mergeCell ref="AS27:AS28"/>
    <mergeCell ref="AT27:AT28"/>
    <mergeCell ref="J27:J28"/>
    <mergeCell ref="K27:K28"/>
    <mergeCell ref="L27:L28"/>
    <mergeCell ref="M27:M28"/>
    <mergeCell ref="N27:N28"/>
    <mergeCell ref="O27:O28"/>
    <mergeCell ref="X27:X28"/>
    <mergeCell ref="Q27:Q28"/>
    <mergeCell ref="R27:R28"/>
    <mergeCell ref="S27:S28"/>
    <mergeCell ref="T27:T28"/>
    <mergeCell ref="U27:U28"/>
    <mergeCell ref="V27:V28"/>
    <mergeCell ref="W27:W28"/>
    <mergeCell ref="P27:P28"/>
    <mergeCell ref="A27:A28"/>
    <mergeCell ref="B27:B28"/>
    <mergeCell ref="C27:C28"/>
    <mergeCell ref="D27:D28"/>
    <mergeCell ref="E27:E28"/>
    <mergeCell ref="F27:F28"/>
    <mergeCell ref="G27:G28"/>
    <mergeCell ref="H27:H28"/>
    <mergeCell ref="I27:I28"/>
    <mergeCell ref="AC18:AD18"/>
    <mergeCell ref="AE18:AH18"/>
    <mergeCell ref="AI17:AK17"/>
    <mergeCell ref="AI18:AK18"/>
    <mergeCell ref="AU17:AU19"/>
    <mergeCell ref="A37:N37"/>
    <mergeCell ref="AP17:AP19"/>
    <mergeCell ref="AS17:AS19"/>
    <mergeCell ref="AT17:AT19"/>
    <mergeCell ref="I18:J18"/>
    <mergeCell ref="H18:H19"/>
    <mergeCell ref="H17:J17"/>
    <mergeCell ref="W21:W24"/>
    <mergeCell ref="X21:X24"/>
    <mergeCell ref="Q21:Q24"/>
    <mergeCell ref="R21:R24"/>
    <mergeCell ref="S21:S24"/>
    <mergeCell ref="T21:T24"/>
    <mergeCell ref="U21:U24"/>
    <mergeCell ref="AM21:AM24"/>
    <mergeCell ref="AN21:AN24"/>
    <mergeCell ref="AL21:AL24"/>
    <mergeCell ref="AO21:AO24"/>
    <mergeCell ref="AP21:AP24"/>
    <mergeCell ref="AW17:AW19"/>
    <mergeCell ref="AX17:AX19"/>
    <mergeCell ref="AY17:AY19"/>
    <mergeCell ref="AZ17:AZ19"/>
    <mergeCell ref="BA17:BA19"/>
    <mergeCell ref="AV17:AV19"/>
    <mergeCell ref="AQ17:AR18"/>
    <mergeCell ref="A21:A24"/>
    <mergeCell ref="B21:B24"/>
    <mergeCell ref="C21:C24"/>
    <mergeCell ref="D21:D24"/>
    <mergeCell ref="E21:E24"/>
    <mergeCell ref="F21:F24"/>
    <mergeCell ref="G21:G24"/>
    <mergeCell ref="H21:H24"/>
    <mergeCell ref="I21:I24"/>
    <mergeCell ref="J21:J24"/>
    <mergeCell ref="K21:K24"/>
    <mergeCell ref="L21:L24"/>
    <mergeCell ref="M21:M24"/>
    <mergeCell ref="N21:N24"/>
    <mergeCell ref="O21:O24"/>
    <mergeCell ref="P21:P24"/>
    <mergeCell ref="V21:V24"/>
    <mergeCell ref="A1:AO3"/>
    <mergeCell ref="BI17:BI19"/>
    <mergeCell ref="A15:BM15"/>
    <mergeCell ref="BJ17:BJ19"/>
    <mergeCell ref="BB16:BM16"/>
    <mergeCell ref="BB17:BB19"/>
    <mergeCell ref="BC17:BC19"/>
    <mergeCell ref="A16:A20"/>
    <mergeCell ref="AL17:AO17"/>
    <mergeCell ref="X17:AH17"/>
    <mergeCell ref="AM18:AO18"/>
    <mergeCell ref="B16:G18"/>
    <mergeCell ref="K17:W18"/>
    <mergeCell ref="X18:AB18"/>
    <mergeCell ref="A6:AS6"/>
    <mergeCell ref="A8:J8"/>
    <mergeCell ref="A9:E9"/>
    <mergeCell ref="A11:AE11"/>
    <mergeCell ref="AP16:AU16"/>
    <mergeCell ref="K16:AO16"/>
    <mergeCell ref="AV16:BA16"/>
    <mergeCell ref="BK17:BM18"/>
    <mergeCell ref="BG17:BH18"/>
    <mergeCell ref="BD17:BF18"/>
    <mergeCell ref="AQ21:AQ24"/>
    <mergeCell ref="AR21:AR24"/>
    <mergeCell ref="AS21:AS24"/>
    <mergeCell ref="AT21:AT24"/>
    <mergeCell ref="AU21:AU24"/>
    <mergeCell ref="AV21:AV24"/>
    <mergeCell ref="AW21:AW24"/>
    <mergeCell ref="AX21:AX24"/>
    <mergeCell ref="AY21:AY24"/>
    <mergeCell ref="AZ21:AZ24"/>
    <mergeCell ref="BA21:BA24"/>
    <mergeCell ref="BB21:BB24"/>
    <mergeCell ref="BC21:BC24"/>
    <mergeCell ref="BM21:BM24"/>
    <mergeCell ref="BD21:BD24"/>
    <mergeCell ref="BE21:BE24"/>
    <mergeCell ref="BF21:BF24"/>
    <mergeCell ref="BG21:BG24"/>
    <mergeCell ref="BH21:BH24"/>
    <mergeCell ref="BI21:BI24"/>
    <mergeCell ref="BJ21:BJ24"/>
    <mergeCell ref="BK21:BK24"/>
    <mergeCell ref="BL21:BL24"/>
  </mergeCells>
  <pageMargins left="1.1023622047244095" right="0.51181102362204722" top="0.78740157480314965" bottom="0.78740157480314965" header="0.31496062992125984" footer="0.31496062992125984"/>
  <pageSetup paperSize="9" scale="80" orientation="landscape" r:id="rId1"/>
  <rowBreaks count="3" manualBreakCount="3">
    <brk id="26" max="64" man="1"/>
    <brk id="28" max="64" man="1"/>
    <brk id="31" max="64" man="1"/>
  </rowBreaks>
  <colBreaks count="1" manualBreakCount="1">
    <brk id="46" max="33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A2"/>
    </sheetView>
  </sheetViews>
  <sheetFormatPr defaultRowHeight="15" x14ac:dyDescent="0.2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1</vt:i4>
      </vt:variant>
    </vt:vector>
  </HeadingPairs>
  <TitlesOfParts>
    <vt:vector size="3" baseType="lpstr">
      <vt:lpstr>Plan1</vt:lpstr>
      <vt:lpstr>Plan2</vt:lpstr>
      <vt:lpstr>Plan1!Area_de_impressao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controladoria_03</dc:creator>
  <cp:lastModifiedBy>ANDREATO</cp:lastModifiedBy>
  <cp:lastPrinted>2017-02-06T15:06:47Z</cp:lastPrinted>
  <dcterms:created xsi:type="dcterms:W3CDTF">2013-10-11T22:10:57Z</dcterms:created>
  <dcterms:modified xsi:type="dcterms:W3CDTF">2018-03-07T21:19:58Z</dcterms:modified>
</cp:coreProperties>
</file>