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 tabRatio="777"/>
  </bookViews>
  <sheets>
    <sheet name="SAERB LICITAÇÕES SET 2018" sheetId="1" r:id="rId1"/>
  </sheets>
  <definedNames>
    <definedName name="_xlnm.Print_Area" localSheetId="0">'SAERB LICITAÇÕES SET 2018'!$A$1:$BM$37</definedName>
  </definedNames>
  <calcPr calcId="145621"/>
</workbook>
</file>

<file path=xl/calcChain.xml><?xml version="1.0" encoding="utf-8"?>
<calcChain xmlns="http://schemas.openxmlformats.org/spreadsheetml/2006/main">
  <c r="AO33" i="1" l="1"/>
  <c r="AN33" i="1"/>
  <c r="AM33" i="1"/>
  <c r="AL33" i="1"/>
  <c r="AK33" i="1"/>
  <c r="AN29" i="1" l="1"/>
  <c r="AN28" i="1"/>
  <c r="AN27" i="1"/>
  <c r="AN26" i="1"/>
  <c r="AN25" i="1"/>
  <c r="AN21" i="1"/>
  <c r="AH33" i="1" l="1"/>
  <c r="AG33" i="1"/>
  <c r="O33" i="1"/>
  <c r="AO32" i="1"/>
  <c r="AO31" i="1" l="1"/>
  <c r="AO30" i="1"/>
  <c r="AO29" i="1" l="1"/>
  <c r="AO28" i="1" l="1"/>
  <c r="AO27" i="1"/>
  <c r="AO26" i="1" l="1"/>
  <c r="AO25" i="1" l="1"/>
  <c r="AK21" i="1"/>
  <c r="AO21" i="1"/>
  <c r="AL21" i="1" l="1"/>
</calcChain>
</file>

<file path=xl/sharedStrings.xml><?xml version="1.0" encoding="utf-8"?>
<sst xmlns="http://schemas.openxmlformats.org/spreadsheetml/2006/main" count="630" uniqueCount="281">
  <si>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</si>
  <si>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</si>
  <si>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</si>
  <si>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</si>
  <si>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</si>
  <si>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</si>
  <si>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</si>
  <si>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</si>
  <si>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</si>
  <si>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</si>
  <si>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</si>
  <si>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</si>
  <si>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</si>
  <si>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</si>
  <si>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</si>
  <si>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</si>
  <si>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</si>
  <si>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</si>
  <si>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</si>
  <si>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</si>
  <si>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</si>
  <si>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</si>
  <si>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</si>
  <si>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</si>
  <si>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</si>
  <si>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</si>
  <si>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</si>
  <si>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</si>
  <si>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</si>
  <si>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</si>
  <si>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</si>
  <si>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</si>
  <si>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</si>
  <si>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</si>
  <si>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</si>
  <si>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</si>
  <si>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</si>
  <si>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</si>
  <si>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</si>
  <si>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</si>
  <si>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</si>
  <si>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</si>
  <si>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</si>
  <si>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</si>
  <si>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</si>
  <si>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</si>
  <si>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</si>
  <si>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</si>
  <si>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</si>
  <si>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</si>
  <si>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</si>
  <si>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</si>
  <si>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</si>
  <si>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</si>
  <si>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</si>
  <si>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</si>
  <si>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</si>
  <si>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</si>
  <si>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</si>
  <si>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</si>
  <si>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</si>
  <si>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</si>
  <si>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</si>
  <si>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</si>
  <si>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</si>
  <si>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</si>
  <si>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</si>
  <si>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</si>
  <si>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</si>
  <si>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</si>
  <si>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</si>
  <si>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</si>
  <si>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</si>
  <si>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</si>
  <si>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</si>
  <si>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</si>
  <si>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</si>
  <si>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</si>
  <si>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</si>
  <si>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</si>
  <si>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</si>
  <si>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</si>
  <si>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</si>
  <si>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</si>
  <si>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</si>
  <si>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</si>
  <si>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</si>
  <si>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</si>
  <si>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</si>
  <si>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</si>
  <si>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</si>
  <si>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</si>
  <si>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</si>
  <si>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</si>
  <si>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</si>
  <si>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</si>
  <si>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</si>
  <si>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</si>
  <si>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</si>
  <si>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</si>
  <si>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</si>
  <si>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</si>
  <si>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</si>
  <si>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</si>
  <si>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</si>
  <si>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</si>
  <si>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</si>
  <si>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</si>
  <si>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</si>
  <si>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</si>
  <si>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</si>
  <si>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</si>
  <si>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</si>
  <si>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</si>
  <si>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</si>
  <si>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</si>
  <si>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</si>
  <si>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</si>
  <si>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</si>
  <si>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</si>
  <si>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</si>
  <si>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</si>
  <si>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</si>
  <si>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</si>
  <si>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</si>
  <si>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</si>
  <si>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</si>
  <si>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</si>
  <si>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</si>
  <si>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</si>
  <si>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</si>
  <si>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</si>
  <si>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</si>
  <si>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</si>
  <si>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</si>
  <si>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</si>
  <si>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</si>
  <si>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</si>
  <si>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01</t>
  </si>
  <si>
    <t>02</t>
  </si>
  <si>
    <t>03</t>
  </si>
  <si>
    <t>04</t>
  </si>
  <si>
    <t>05</t>
  </si>
  <si>
    <t>06</t>
  </si>
  <si>
    <t>menor preço</t>
  </si>
  <si>
    <t>19801/2013</t>
  </si>
  <si>
    <t>068/2013</t>
  </si>
  <si>
    <t>Registro de Preços (SEMSUR)</t>
  </si>
  <si>
    <t>Adesão a Ata de Registro de Preços n.º 003/2013 (item 09), oriunda do Pregão SRP n.º 068/2013, realizada pela Secretaria Municipal de Serviços Urbanos, que tem como objeto a contratação de empresa ou pessoa física para prestação de serviços de transporte de material ou pessoal, em veículo leve tipo passeio e pick-up, para atender as demandas administrativas e de fiscalização, tudo em conformidade com a descrição dos anexos, parte integrante do edital, independente de transcrição.</t>
  </si>
  <si>
    <t xml:space="preserve">Dispensa de Licitação </t>
  </si>
  <si>
    <t>26954/2016</t>
  </si>
  <si>
    <t>084/2015</t>
  </si>
  <si>
    <t>Registro de Preços (SEMEL)</t>
  </si>
  <si>
    <t>Adesão a Ata de Registro de Preços n.º 011/2015 (item 01), oriunda do Pregão SRP n.º 084/2015, realizada pela Secretaria Municipal de Esporte e Lazer, que tem como objeto a prestação de serviços de Limpeza e Conservação, conforme especificações contidas no Termo de referência Anexo I do Edital do citado Pregão.</t>
  </si>
  <si>
    <t>191016/2016</t>
  </si>
  <si>
    <t>002/2016</t>
  </si>
  <si>
    <t>Prestação de serviços de arrecadação de receita pública.</t>
  </si>
  <si>
    <t>-</t>
  </si>
  <si>
    <t>005/2013</t>
  </si>
  <si>
    <t>Reinaldo Pereira de Oliveira</t>
  </si>
  <si>
    <t>TECSERV - Terceirização, Comércio e Serviços Ltda</t>
  </si>
  <si>
    <t>003/2016</t>
  </si>
  <si>
    <t>Banco do Brasil S/A - Setor Público</t>
  </si>
  <si>
    <t>NADA CONSTA</t>
  </si>
  <si>
    <t>33.90.39.00</t>
  </si>
  <si>
    <t>576.230.822-72</t>
  </si>
  <si>
    <t>10.10.2013</t>
  </si>
  <si>
    <t>09.10.2014</t>
  </si>
  <si>
    <t>33.90.36.00</t>
  </si>
  <si>
    <t>33.90.46.00</t>
  </si>
  <si>
    <t>19.09.2017</t>
  </si>
  <si>
    <t>14.840.259/0001-55</t>
  </si>
  <si>
    <t>20.09.2016</t>
  </si>
  <si>
    <t>00.000.000/5112-85</t>
  </si>
  <si>
    <t>22.11.2016</t>
  </si>
  <si>
    <t>R$ 4,20 (quatro reais e vinte centavos) por recebimento de documento com código de barras padrão FEBRABAN nos canais PGT, URA, Internet, Terminal de Autoatendimento, Gerenciador Financeiro, Banco Postal e suas respectivas prestação de contas através de meio eletrônico; R$ 5,50 (cinco reais e cinqüenta centavos) por recebimento de documento com código de barras padrão FEBRABAN no canal Correspondente Bancário e prestação de contas através de meio eletrônico e R$ 14,80 (quatorze reais e oitenta centavos) por recebimento de documento com código de barras padrão FEBRABAN no canal CABB e prestação de contas através de meio eletrônico.</t>
  </si>
  <si>
    <t>21.11.2017</t>
  </si>
  <si>
    <t>1º</t>
  </si>
  <si>
    <t>2º</t>
  </si>
  <si>
    <t>3º</t>
  </si>
  <si>
    <t>09.10.2015</t>
  </si>
  <si>
    <t>07.10.2016</t>
  </si>
  <si>
    <t>Prorrogar a vigência por mais 01 ano.</t>
  </si>
  <si>
    <t>Prorrogar a vigência por mais 01 ano, bem como reajuste de valor (IPC-FIPE) de 5,4478%.</t>
  </si>
  <si>
    <t>10.10.2014</t>
  </si>
  <si>
    <t>10.10.2015</t>
  </si>
  <si>
    <t>09.10.2016</t>
  </si>
  <si>
    <t>10.10.2016</t>
  </si>
  <si>
    <t>09.10.2017</t>
  </si>
  <si>
    <t>003/2013</t>
  </si>
  <si>
    <t>011/2015</t>
  </si>
  <si>
    <t>Secretaria Municipal de Serviços Urbanos - SEMSUR</t>
  </si>
  <si>
    <t>Secretaria Municipal de Esporte e Lazer - SEMEL</t>
  </si>
  <si>
    <t>D</t>
  </si>
  <si>
    <t>II, art. 24</t>
  </si>
  <si>
    <t>Aditivo</t>
  </si>
  <si>
    <t>001/2017</t>
  </si>
  <si>
    <t xml:space="preserve"> </t>
  </si>
  <si>
    <t>18.09.2017</t>
  </si>
  <si>
    <t>9129/2017</t>
  </si>
  <si>
    <t>002/2017</t>
  </si>
  <si>
    <t>Caixa Economica Federal - Setor Público</t>
  </si>
  <si>
    <t>00.360.305/0001-04</t>
  </si>
  <si>
    <t>VIII, art. 24</t>
  </si>
  <si>
    <t>R$ 2,75 (dois reais e setenta e cinco centavos) por documento recebido no Guichê; R$ 2,04 (dois reais e quatro centavos) por documento recebido na Rede Lotérica; R$ 0,84 (oitenta e quatro centavos) por documento recebido no Internet CAIXA; R$ 2,75 (dois reais e setenta e cinco centavos) por documento recebido no Auto-atendimento; R$ 2,04 (dois reais e quatro centavos) por documento recebido no Correspondente Caixa Aqui; R$ 0,30 (trinta centavos) por registro, na redisponibilização de arquivo retorno.</t>
  </si>
  <si>
    <t>21964/2017</t>
  </si>
  <si>
    <t>565/2016</t>
  </si>
  <si>
    <t>Registro de Preços (FUNDHACRE)</t>
  </si>
  <si>
    <t>Adesão a Ata de Registro de Preços n.º 003/2017, oriunda do Pregão SRP n.º 565/2016, realizada pela Fundação Hospital Estadual do Estado do Acre, que tem como objeto a contratação de empresa prestadora de serviços de locação de equipamentos de Informática.</t>
  </si>
  <si>
    <t>003/2017</t>
  </si>
  <si>
    <t>R. S. Freitas Jucá</t>
  </si>
  <si>
    <t>07.190.927/0001-80</t>
  </si>
  <si>
    <t>08.08.2017</t>
  </si>
  <si>
    <t>16.800,00</t>
  </si>
  <si>
    <t>07.08.2018</t>
  </si>
  <si>
    <t>Fundação Hospital Estadual do Acre - FUNDHACRE</t>
  </si>
  <si>
    <t>4º</t>
  </si>
  <si>
    <t>17.10.2017</t>
  </si>
  <si>
    <t>10.10.2017</t>
  </si>
  <si>
    <t>09.10.2018</t>
  </si>
  <si>
    <t>20.09.2017</t>
  </si>
  <si>
    <t>19.09.2018</t>
  </si>
  <si>
    <t>220/2017</t>
  </si>
  <si>
    <t>067/2017</t>
  </si>
  <si>
    <t>Pregão Presencial para Registro de Preços</t>
  </si>
  <si>
    <t>Prestação de Serviços de administração e fornecimento de créditos alimentícios por meio de cartões magnéticos, conforme especificações contidas no Termo de referência Anexo I do Edital.</t>
  </si>
  <si>
    <t>004/2017</t>
  </si>
  <si>
    <t>Ticket Serviços S/A</t>
  </si>
  <si>
    <t>47.866.934/0001-74</t>
  </si>
  <si>
    <t>72.900,00</t>
  </si>
  <si>
    <t>16.10.2018</t>
  </si>
  <si>
    <t>PRESTAÇÃO DE CONTAS MENSAL - EXERCÍCIO 2018</t>
  </si>
  <si>
    <t>22.11.2017</t>
  </si>
  <si>
    <t>12.195 / 12.196</t>
  </si>
  <si>
    <t>23.11.2017</t>
  </si>
  <si>
    <t>22.11.2018</t>
  </si>
  <si>
    <t>01.01.2018</t>
  </si>
  <si>
    <t>R$ 0,08 (oito centavos) por recebimento de documento com código de barras padrão FEBRABAN nos canais PGT, URA, Internet, Terminal de Autoatendimento, Gerenciador Financeiro, Banco Postal e suas respectivas prestação de contas através de meio eletrônico; R$ 0,11 (onze centavos) por recebimento de documento com código de barras padrão FEBRABAN no canal Correspondente Bancário e prestação de contas através de meio eletrônico e R$ 0,29 (vinte e nove centavos) por recebimento de documento com código de barras padrão FEBRABAN no canal CABB e prestação de contas através de meio eletrônico.</t>
  </si>
  <si>
    <t>R$ 4,28 (quatro reais e vinte e oito centavos) por recebimento de documento com código de barras padrão FEBRABAN nos canais PGT, URA, Internet, Terminal de Autoatendimento, Gerenciador Financeiro, Banco Postal e suas respectivas prestação de contas através de meio eletrônico; R$ 5,61 (cinco reais e sessenta e um centavos) por recebimento de documento com código de barras padrão FEBRABAN no canal Correspondente Bancário e prestação de contas através de meio eletrônico e R$ 15,09 (quinze reais e nove centavos) por recebimento de documento com código de barras padrão FEBRABAN no canal CABB e prestação de contas através de meio eletrônico.</t>
  </si>
  <si>
    <t>Manual de Referência - Anexo VI</t>
  </si>
  <si>
    <t>07</t>
  </si>
  <si>
    <t>08</t>
  </si>
  <si>
    <t>266/2017</t>
  </si>
  <si>
    <t>026/2017</t>
  </si>
  <si>
    <t xml:space="preserve">Tomada de Preços </t>
  </si>
  <si>
    <t>tecnica e preço</t>
  </si>
  <si>
    <t>Contratação de empresa para fornecimento do Sistema de Gestão Comercial e Operacional do Serviço de Água e Esgoto de Rio Branco – SAERB, contemplando disponibilização de rotinas necessárias, implantação, capacitação e manutenção do sistema, pelo período de 12 meses, renováveis de acordo com o previsto na Lei n.º 8.666/93.</t>
  </si>
  <si>
    <t>001/2018</t>
  </si>
  <si>
    <t>EOS Organização e Sistemas</t>
  </si>
  <si>
    <t>02.188.419/0001-44</t>
  </si>
  <si>
    <t>1º/03/2018</t>
  </si>
  <si>
    <t>05.03.2018</t>
  </si>
  <si>
    <t>04.03.2019</t>
  </si>
  <si>
    <t>41659/2017</t>
  </si>
  <si>
    <t>Registro de Preços (SEMCAS)</t>
  </si>
  <si>
    <t>Adesão a Ata de Registro de Preços n.º 001/2017, oriunda do Pregão SRP n.º 026/2017, realizada pela Secretaria Municipal de cidadania e Assistência Social - SEMCAS e, que tem como objeto a contratação de locação de impressora.</t>
  </si>
  <si>
    <t>002/2018</t>
  </si>
  <si>
    <t>15.03.2018</t>
  </si>
  <si>
    <t>14.03.2019</t>
  </si>
  <si>
    <t>Secretaria Municipal de Cidadania e Assistencia Social - SEMCAS</t>
  </si>
  <si>
    <t>09</t>
  </si>
  <si>
    <t>003/2018</t>
  </si>
  <si>
    <t>12.06.2018</t>
  </si>
  <si>
    <t>11.06.2019</t>
  </si>
  <si>
    <t>RP (101) /    RPI (110)</t>
  </si>
  <si>
    <t xml:space="preserve"> RPI (110)</t>
  </si>
  <si>
    <t>RPI (110)</t>
  </si>
  <si>
    <t>RP (101) /    RPI (110)/    CONV (107)</t>
  </si>
  <si>
    <t>Prorrogar a vigência por mais um período de 01 ano, a contar de seu vencimento.</t>
  </si>
  <si>
    <t>26.07.2018</t>
  </si>
  <si>
    <t>Prorrogar a vigência por mais um período de 01 ano, a contar de seu vencimento, bem como reajustar os valores cobrados pela prestação de serviços.</t>
  </si>
  <si>
    <t xml:space="preserve"> I - R$ 2,81 por documento recebido no Guichê; II - R$ 2,08 por documento recebido na Rede Lotérica; III - R$ 0,86 por documento recebido no Internet CAIXA; IV - R$ 2,81 por documento recebido no Auto-atendimento; V - R$ 2,08 por documento recebido no Correspondente Caixa Aqui; VI - R$ 0,31 por registro, na redisponibilização de arquivo retorno</t>
  </si>
  <si>
    <t>02.08.2018</t>
  </si>
  <si>
    <t>variável, conforme o serviço prestado</t>
  </si>
  <si>
    <t xml:space="preserve"> I - 2,1818%; II - 1,9607%; III - 2,3809%; IV - 2,1818%; V - 1,9607%; VI - 3,3333%</t>
  </si>
  <si>
    <r>
      <t xml:space="preserve">ÓRGÃO/ENTIDADE/FUNDO: </t>
    </r>
    <r>
      <rPr>
        <b/>
        <sz val="11"/>
        <color theme="1"/>
        <rFont val="Calibri"/>
        <family val="2"/>
        <scheme val="minor"/>
      </rPr>
      <t>SERVIÇO DE ÁGUA E ESGOTO DE RIO BRANCO - SAERB</t>
    </r>
  </si>
  <si>
    <r>
      <t>MÊS/ANO:</t>
    </r>
    <r>
      <rPr>
        <b/>
        <sz val="11"/>
        <rFont val="Calibri"/>
        <family val="2"/>
        <scheme val="minor"/>
      </rPr>
      <t xml:space="preserve"> JANEIRO A SETEMBRO/2018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</si>
  <si>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08/10/2018</t>
    </r>
  </si>
  <si>
    <r>
      <t xml:space="preserve">Nome do responsável pela elaboração: </t>
    </r>
    <r>
      <rPr>
        <b/>
        <sz val="11"/>
        <color theme="1"/>
        <rFont val="Calibri"/>
        <family val="2"/>
        <scheme val="minor"/>
      </rPr>
      <t>Rutileny Cristina de Brito Lima Bastos</t>
    </r>
    <r>
      <rPr>
        <sz val="11"/>
        <color theme="1"/>
        <rFont val="Calibri"/>
        <family val="2"/>
        <scheme val="minor"/>
      </rPr>
      <t xml:space="preserve"> - Agente Administrativo - matrícula n.º 700096</t>
    </r>
  </si>
  <si>
    <r>
      <t xml:space="preserve">Nome do titular do Órgão/Entidade/Fundo (no exercício do cargo): </t>
    </r>
    <r>
      <rPr>
        <b/>
        <sz val="11"/>
        <color theme="1"/>
        <rFont val="Calibri"/>
        <family val="2"/>
        <scheme val="minor"/>
      </rPr>
      <t xml:space="preserve">Maria Edinara da Costa Lima </t>
    </r>
    <r>
      <rPr>
        <sz val="11"/>
        <color theme="1"/>
        <rFont val="Calibri"/>
        <family val="2"/>
        <scheme val="minor"/>
      </rPr>
      <t>- Diretor Presidente - Decreto Municipal n.º 298/2018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</si>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</sst>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1D1B1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1D1B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73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right" vertical="center" wrapText="1"/>
    </xf>
    <xf numFmtId="43" fontId="4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43" fontId="4" fillId="0" borderId="1" xfId="1" applyFont="1" applyBorder="1" applyAlignment="1">
      <alignment horizontal="center" vertical="center"/>
    </xf>
    <xf numFmtId="43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4" fillId="0" borderId="1" xfId="1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justify" vertical="center" wrapText="1"/>
    </xf>
    <xf numFmtId="43" fontId="4" fillId="0" borderId="1" xfId="1" applyFont="1" applyBorder="1" applyAlignment="1">
      <alignment vertical="center"/>
    </xf>
    <xf numFmtId="4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justify" vertical="center" wrapText="1"/>
    </xf>
    <xf numFmtId="14" fontId="3" fillId="0" borderId="1" xfId="0" applyNumberFormat="1" applyFont="1" applyBorder="1" applyAlignment="1">
      <alignment horizontal="center" vertical="center"/>
    </xf>
    <xf numFmtId="43" fontId="4" fillId="0" borderId="1" xfId="1" applyFont="1" applyFill="1" applyBorder="1" applyAlignment="1">
      <alignment horizontal="right" vertical="center" wrapText="1"/>
    </xf>
    <xf numFmtId="3" fontId="9" fillId="0" borderId="1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justify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14" fontId="3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14" fontId="4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justify" vertical="center" wrapText="1"/>
    </xf>
    <xf numFmtId="1" fontId="3" fillId="0" borderId="7" xfId="0" applyNumberFormat="1" applyFont="1" applyFill="1" applyBorder="1" applyAlignment="1">
      <alignment horizontal="center" vertical="center" wrapText="1"/>
    </xf>
    <xf numFmtId="2" fontId="3" fillId="0" borderId="7" xfId="1" applyNumberFormat="1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43" fontId="4" fillId="0" borderId="7" xfId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horizontal="right" vertical="center" wrapText="1"/>
    </xf>
    <xf numFmtId="43" fontId="4" fillId="0" borderId="7" xfId="1" applyFont="1" applyFill="1" applyBorder="1" applyAlignment="1">
      <alignment horizontal="center" vertical="center" wrapText="1"/>
    </xf>
    <xf numFmtId="43" fontId="3" fillId="0" borderId="7" xfId="0" applyNumberFormat="1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 wrapText="1"/>
    </xf>
    <xf numFmtId="49" fontId="6" fillId="0" borderId="19" xfId="0" applyNumberFormat="1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justify" vertical="center" wrapText="1"/>
    </xf>
    <xf numFmtId="3" fontId="4" fillId="0" borderId="11" xfId="0" applyNumberFormat="1" applyFont="1" applyBorder="1" applyAlignment="1">
      <alignment horizontal="center" vertical="center"/>
    </xf>
    <xf numFmtId="14" fontId="4" fillId="0" borderId="11" xfId="0" applyNumberFormat="1" applyFont="1" applyFill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8" fillId="0" borderId="11" xfId="0" applyNumberFormat="1" applyFont="1" applyBorder="1" applyAlignment="1">
      <alignment horizontal="center" vertical="center"/>
    </xf>
    <xf numFmtId="2" fontId="3" fillId="0" borderId="11" xfId="1" applyNumberFormat="1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right" vertical="center" wrapText="1"/>
    </xf>
    <xf numFmtId="43" fontId="4" fillId="0" borderId="11" xfId="1" applyFont="1" applyBorder="1" applyAlignment="1">
      <alignment horizontal="center" vertical="center"/>
    </xf>
    <xf numFmtId="43" fontId="3" fillId="0" borderId="11" xfId="0" applyNumberFormat="1" applyFont="1" applyFill="1" applyBorder="1" applyAlignment="1">
      <alignment horizontal="center" vertical="center" wrapText="1"/>
    </xf>
    <xf numFmtId="14" fontId="3" fillId="0" borderId="11" xfId="0" applyNumberFormat="1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44" fontId="2" fillId="0" borderId="0" xfId="2" applyFont="1" applyAlignment="1">
      <alignment vertical="center"/>
    </xf>
    <xf numFmtId="44" fontId="0" fillId="0" borderId="0" xfId="2" applyFont="1" applyAlignment="1">
      <alignment horizontal="center" vertical="center"/>
    </xf>
    <xf numFmtId="44" fontId="0" fillId="0" borderId="0" xfId="2" applyFont="1" applyAlignment="1">
      <alignment horizontal="left" vertical="center"/>
    </xf>
    <xf numFmtId="44" fontId="5" fillId="0" borderId="1" xfId="2" applyFont="1" applyFill="1" applyBorder="1" applyAlignment="1">
      <alignment horizontal="center" vertical="center" wrapText="1"/>
    </xf>
    <xf numFmtId="44" fontId="6" fillId="0" borderId="19" xfId="2" applyFont="1" applyFill="1" applyBorder="1" applyAlignment="1">
      <alignment horizontal="center" vertical="center" wrapText="1"/>
    </xf>
    <xf numFmtId="44" fontId="4" fillId="0" borderId="7" xfId="2" applyFont="1" applyBorder="1" applyAlignment="1">
      <alignment horizontal="center" vertical="center"/>
    </xf>
    <xf numFmtId="44" fontId="4" fillId="0" borderId="1" xfId="2" applyFont="1" applyBorder="1" applyAlignment="1">
      <alignment horizontal="center" vertical="center"/>
    </xf>
    <xf numFmtId="44" fontId="3" fillId="0" borderId="1" xfId="2" applyFont="1" applyBorder="1" applyAlignment="1">
      <alignment vertical="center"/>
    </xf>
    <xf numFmtId="44" fontId="4" fillId="0" borderId="1" xfId="2" applyFont="1" applyBorder="1" applyAlignment="1">
      <alignment horizontal="justify" vertical="center" wrapText="1"/>
    </xf>
    <xf numFmtId="44" fontId="4" fillId="0" borderId="1" xfId="2" applyFont="1" applyBorder="1" applyAlignment="1">
      <alignment horizontal="right" vertical="center" wrapText="1"/>
    </xf>
    <xf numFmtId="44" fontId="3" fillId="0" borderId="1" xfId="2" applyFont="1" applyBorder="1" applyAlignment="1">
      <alignment horizontal="right" vertical="center" wrapText="1"/>
    </xf>
    <xf numFmtId="44" fontId="4" fillId="0" borderId="11" xfId="2" applyFont="1" applyBorder="1" applyAlignment="1">
      <alignment horizontal="right" vertical="center" wrapText="1"/>
    </xf>
    <xf numFmtId="44" fontId="5" fillId="0" borderId="15" xfId="2" applyFont="1" applyFill="1" applyBorder="1" applyAlignment="1">
      <alignment vertical="center" wrapText="1"/>
    </xf>
    <xf numFmtId="44" fontId="5" fillId="0" borderId="0" xfId="2" applyFont="1" applyFill="1" applyBorder="1" applyAlignment="1">
      <alignment vertical="center" wrapText="1"/>
    </xf>
    <xf numFmtId="44" fontId="0" fillId="0" borderId="0" xfId="2" applyFont="1" applyAlignment="1">
      <alignment vertical="center"/>
    </xf>
    <xf numFmtId="44" fontId="3" fillId="0" borderId="0" xfId="2" applyFont="1" applyAlignment="1">
      <alignment vertical="center"/>
    </xf>
    <xf numFmtId="0" fontId="4" fillId="0" borderId="1" xfId="2" applyNumberFormat="1" applyFont="1" applyBorder="1" applyAlignment="1">
      <alignment horizontal="justify" vertical="center"/>
    </xf>
    <xf numFmtId="44" fontId="5" fillId="0" borderId="21" xfId="2" applyFont="1" applyBorder="1" applyAlignment="1">
      <alignment horizontal="center" vertical="center"/>
    </xf>
    <xf numFmtId="44" fontId="5" fillId="0" borderId="16" xfId="2" applyFont="1" applyBorder="1" applyAlignment="1">
      <alignment horizontal="center" vertical="center"/>
    </xf>
    <xf numFmtId="44" fontId="5" fillId="0" borderId="15" xfId="2" applyFont="1" applyBorder="1" applyAlignment="1">
      <alignment vertical="center"/>
    </xf>
    <xf numFmtId="44" fontId="6" fillId="0" borderId="15" xfId="2" applyFont="1" applyFill="1" applyBorder="1" applyAlignment="1">
      <alignment vertical="center" wrapText="1"/>
    </xf>
    <xf numFmtId="44" fontId="3" fillId="0" borderId="15" xfId="2" applyFont="1" applyBorder="1" applyAlignment="1">
      <alignment horizontal="center" vertical="center" wrapText="1"/>
    </xf>
    <xf numFmtId="44" fontId="3" fillId="0" borderId="15" xfId="2" applyFont="1" applyBorder="1" applyAlignment="1">
      <alignment horizontal="center" vertical="center"/>
    </xf>
    <xf numFmtId="44" fontId="3" fillId="0" borderId="17" xfId="2" applyFont="1" applyBorder="1" applyAlignment="1">
      <alignment horizontal="center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171450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0</xdr:row>
      <xdr:rowOff>66675</xdr:rowOff>
    </xdr:from>
    <xdr:to>
      <xdr:col>1</xdr:col>
      <xdr:colOff>552450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66675"/>
          <a:ext cx="4476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8"/>
  <sheetViews>
    <sheetView tabSelected="1" zoomScaleNormal="100" zoomScaleSheetLayoutView="90" workbookViewId="0">
      <selection activeCell="AL35" sqref="AL35"/>
    </sheetView>
  </sheetViews>
  <sheetFormatPr defaultRowHeight="12.75" x14ac:dyDescent="0.25"/>
  <cols>
    <col min="1" max="1" width="6.85546875" style="16" customWidth="1"/>
    <col min="2" max="2" width="12.5703125" style="16" bestFit="1" customWidth="1"/>
    <col min="3" max="3" width="8.7109375" style="16" bestFit="1" customWidth="1"/>
    <col min="4" max="4" width="32.140625" style="16" customWidth="1"/>
    <col min="5" max="5" width="12.85546875" style="16" bestFit="1" customWidth="1"/>
    <col min="6" max="6" width="55.7109375" style="16" customWidth="1"/>
    <col min="7" max="7" width="15.85546875" style="16" customWidth="1"/>
    <col min="8" max="8" width="18.28515625" style="17" customWidth="1"/>
    <col min="9" max="10" width="11.85546875" style="17" bestFit="1" customWidth="1"/>
    <col min="11" max="11" width="10.5703125" style="16" bestFit="1" customWidth="1"/>
    <col min="12" max="12" width="39.42578125" style="148" customWidth="1"/>
    <col min="13" max="13" width="21.5703125" style="16" customWidth="1"/>
    <col min="14" max="14" width="11.7109375" style="16" customWidth="1"/>
    <col min="15" max="15" width="48.85546875" style="164" customWidth="1"/>
    <col min="16" max="16" width="10.5703125" style="16" customWidth="1"/>
    <col min="17" max="17" width="11.5703125" style="16" customWidth="1"/>
    <col min="18" max="18" width="10.5703125" style="16" customWidth="1"/>
    <col min="19" max="19" width="12.85546875" style="16" customWidth="1"/>
    <col min="20" max="20" width="16.140625" style="16" customWidth="1"/>
    <col min="21" max="21" width="10.5703125" style="16" customWidth="1"/>
    <col min="22" max="22" width="10" style="16" customWidth="1"/>
    <col min="23" max="23" width="13" style="16" customWidth="1"/>
    <col min="24" max="24" width="9.7109375" style="16" customWidth="1"/>
    <col min="25" max="25" width="10.5703125" style="16" customWidth="1"/>
    <col min="26" max="26" width="11.7109375" style="16" customWidth="1"/>
    <col min="27" max="27" width="14.7109375" style="16" customWidth="1"/>
    <col min="28" max="28" width="42.42578125" style="16" customWidth="1"/>
    <col min="29" max="29" width="13.7109375" style="16" customWidth="1"/>
    <col min="30" max="30" width="12" style="16" customWidth="1"/>
    <col min="31" max="32" width="10.5703125" style="16" customWidth="1"/>
    <col min="33" max="33" width="13" style="16" customWidth="1"/>
    <col min="34" max="34" width="11.7109375" style="16" customWidth="1"/>
    <col min="35" max="35" width="11.7109375" style="17" customWidth="1"/>
    <col min="36" max="36" width="10.5703125" style="17" customWidth="1"/>
    <col min="37" max="37" width="34.85546875" style="17" customWidth="1"/>
    <col min="38" max="38" width="36.85546875" style="17" customWidth="1"/>
    <col min="39" max="39" width="18.7109375" style="17" customWidth="1"/>
    <col min="40" max="40" width="16.140625" style="17" customWidth="1"/>
    <col min="41" max="41" width="20.85546875" style="16" customWidth="1"/>
    <col min="42" max="44" width="11.5703125" style="16" customWidth="1"/>
    <col min="45" max="45" width="13.85546875" style="16" customWidth="1"/>
    <col min="46" max="46" width="33.140625" style="16" customWidth="1"/>
    <col min="47" max="47" width="13.140625" style="16" customWidth="1"/>
    <col min="48" max="48" width="15.5703125" style="16" customWidth="1"/>
    <col min="49" max="49" width="15" style="16" customWidth="1"/>
    <col min="50" max="50" width="13.85546875" style="16" customWidth="1"/>
    <col min="51" max="51" width="13.7109375" style="16" customWidth="1"/>
    <col min="52" max="52" width="13.28515625" style="16" customWidth="1"/>
    <col min="53" max="53" width="12.28515625" style="16" customWidth="1"/>
    <col min="54" max="54" width="14.5703125" style="16" bestFit="1" customWidth="1"/>
    <col min="55" max="55" width="18.42578125" style="16" bestFit="1" customWidth="1"/>
    <col min="56" max="56" width="15.7109375" style="16" customWidth="1"/>
    <col min="57" max="58" width="16.5703125" style="16" customWidth="1"/>
    <col min="59" max="59" width="15.7109375" style="16" customWidth="1"/>
    <col min="60" max="60" width="16.28515625" style="16" customWidth="1"/>
    <col min="61" max="61" width="20.42578125" style="16" customWidth="1"/>
    <col min="62" max="62" width="22.85546875" style="16" customWidth="1"/>
    <col min="63" max="65" width="11.85546875" style="16" bestFit="1" customWidth="1"/>
    <col min="66" max="16384" width="9.140625" style="16"/>
  </cols>
  <sheetData>
    <row r="1" spans="1:65" s="30" customFormat="1" ht="15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</row>
    <row r="2" spans="1:65" s="30" customFormat="1" ht="15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</row>
    <row r="3" spans="1:65" s="30" customFormat="1" ht="15" x14ac:dyDescent="0.2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</row>
    <row r="4" spans="1:65" s="36" customFormat="1" ht="15" x14ac:dyDescent="0.25">
      <c r="A4" s="36" t="s">
        <v>50</v>
      </c>
      <c r="H4" s="37"/>
      <c r="I4" s="37"/>
      <c r="J4" s="37"/>
      <c r="O4" s="149"/>
      <c r="AI4" s="37"/>
      <c r="AJ4" s="37"/>
      <c r="AK4" s="37"/>
      <c r="AL4" s="37"/>
      <c r="AM4" s="37"/>
      <c r="AN4" s="37"/>
    </row>
    <row r="5" spans="1:65" s="30" customFormat="1" ht="15" x14ac:dyDescent="0.25">
      <c r="B5" s="32"/>
      <c r="C5" s="32"/>
      <c r="D5" s="32"/>
      <c r="E5" s="32"/>
      <c r="F5" s="32"/>
      <c r="G5" s="32"/>
      <c r="H5" s="33"/>
      <c r="I5" s="33"/>
      <c r="J5" s="33"/>
      <c r="K5" s="32"/>
      <c r="L5" s="140"/>
      <c r="M5" s="32"/>
      <c r="N5" s="32"/>
      <c r="O5" s="150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3"/>
      <c r="AJ5" s="33"/>
      <c r="AK5" s="33"/>
      <c r="AL5" s="33"/>
      <c r="AM5" s="33"/>
      <c r="AN5" s="33"/>
      <c r="AO5" s="32"/>
      <c r="AP5" s="32"/>
      <c r="AQ5" s="32"/>
      <c r="AR5" s="32"/>
      <c r="AT5" s="32"/>
      <c r="AU5" s="32"/>
      <c r="AV5" s="32"/>
      <c r="AW5" s="32"/>
      <c r="AX5" s="32"/>
      <c r="AY5" s="32"/>
      <c r="AZ5" s="32"/>
      <c r="BA5" s="32"/>
    </row>
    <row r="6" spans="1:65" s="36" customFormat="1" ht="15" x14ac:dyDescent="0.25">
      <c r="A6" s="38" t="s">
        <v>231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</row>
    <row r="7" spans="1:65" s="30" customFormat="1" ht="15" x14ac:dyDescent="0.25">
      <c r="A7" s="29"/>
      <c r="B7" s="29"/>
      <c r="C7" s="29"/>
      <c r="D7" s="29"/>
      <c r="E7" s="29"/>
      <c r="F7" s="29"/>
      <c r="G7" s="29"/>
      <c r="H7" s="34"/>
      <c r="I7" s="34"/>
      <c r="J7" s="34"/>
      <c r="K7" s="29"/>
      <c r="L7" s="141"/>
      <c r="M7" s="29"/>
      <c r="N7" s="29"/>
      <c r="O7" s="151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34"/>
      <c r="AJ7" s="34"/>
      <c r="AK7" s="34"/>
      <c r="AL7" s="34"/>
      <c r="AM7" s="34"/>
      <c r="AN7" s="34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</row>
    <row r="8" spans="1:65" s="30" customFormat="1" ht="15" x14ac:dyDescent="0.25">
      <c r="A8" s="28" t="s">
        <v>104</v>
      </c>
      <c r="B8" s="28"/>
      <c r="C8" s="28"/>
      <c r="D8" s="28"/>
      <c r="E8" s="28"/>
      <c r="F8" s="28"/>
      <c r="G8" s="28"/>
      <c r="H8" s="28"/>
      <c r="I8" s="28"/>
      <c r="J8" s="28"/>
      <c r="K8" s="29"/>
      <c r="L8" s="141"/>
      <c r="M8" s="29"/>
      <c r="N8" s="29"/>
      <c r="O8" s="151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34"/>
      <c r="AJ8" s="34"/>
      <c r="AK8" s="34"/>
      <c r="AL8" s="34"/>
      <c r="AM8" s="34"/>
      <c r="AN8" s="34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</row>
    <row r="9" spans="1:65" s="30" customFormat="1" ht="15" x14ac:dyDescent="0.25">
      <c r="A9" s="28" t="s">
        <v>239</v>
      </c>
      <c r="B9" s="28"/>
      <c r="C9" s="28"/>
      <c r="D9" s="28"/>
      <c r="E9" s="28"/>
      <c r="F9" s="29"/>
      <c r="G9" s="29"/>
      <c r="H9" s="34"/>
      <c r="I9" s="34"/>
      <c r="J9" s="34"/>
      <c r="K9" s="29"/>
      <c r="L9" s="141"/>
      <c r="M9" s="29"/>
      <c r="N9" s="29"/>
      <c r="O9" s="151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34"/>
      <c r="AJ9" s="34"/>
      <c r="AK9" s="34"/>
      <c r="AL9" s="34"/>
      <c r="AM9" s="34"/>
      <c r="AN9" s="34"/>
      <c r="AO9" s="29"/>
      <c r="AP9" s="29"/>
      <c r="AQ9" s="29"/>
      <c r="AR9" s="29"/>
      <c r="AS9" s="29"/>
      <c r="AT9" s="32"/>
      <c r="AU9" s="32"/>
      <c r="AV9" s="32"/>
      <c r="AW9" s="32"/>
      <c r="AX9" s="32"/>
      <c r="AY9" s="32"/>
      <c r="AZ9" s="32"/>
      <c r="BA9" s="32"/>
      <c r="BB9" s="32"/>
    </row>
    <row r="10" spans="1:65" s="30" customFormat="1" ht="15" x14ac:dyDescent="0.25">
      <c r="B10" s="32"/>
      <c r="C10" s="32"/>
      <c r="D10" s="32"/>
      <c r="E10" s="32"/>
      <c r="F10" s="32"/>
      <c r="G10" s="32"/>
      <c r="H10" s="33"/>
      <c r="I10" s="33"/>
      <c r="J10" s="33"/>
      <c r="K10" s="32"/>
      <c r="L10" s="140"/>
      <c r="M10" s="32"/>
      <c r="N10" s="32"/>
      <c r="O10" s="150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3"/>
      <c r="AJ10" s="33"/>
      <c r="AK10" s="33"/>
      <c r="AL10" s="33"/>
      <c r="AM10" s="33"/>
      <c r="AN10" s="33"/>
      <c r="AO10" s="32"/>
      <c r="AP10" s="32"/>
      <c r="AQ10" s="32"/>
      <c r="AR10" s="32"/>
      <c r="AS10" s="32"/>
    </row>
    <row r="11" spans="1:65" s="30" customFormat="1" ht="15" x14ac:dyDescent="0.25">
      <c r="A11" s="28" t="s">
        <v>275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I11" s="31"/>
      <c r="AJ11" s="31"/>
      <c r="AK11" s="31"/>
      <c r="AL11" s="31"/>
      <c r="AM11" s="31"/>
      <c r="AN11" s="31"/>
    </row>
    <row r="12" spans="1:65" s="30" customFormat="1" ht="15" x14ac:dyDescent="0.25">
      <c r="A12" s="34" t="s">
        <v>276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141"/>
      <c r="M12" s="29"/>
      <c r="N12" s="29"/>
      <c r="O12" s="151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65" s="30" customFormat="1" ht="15" x14ac:dyDescent="0.25">
      <c r="A13" s="34" t="s">
        <v>277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141"/>
      <c r="M13" s="29"/>
      <c r="N13" s="29"/>
      <c r="O13" s="151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65" s="30" customFormat="1" ht="15" x14ac:dyDescent="0.25">
      <c r="A14" s="30" t="s">
        <v>197</v>
      </c>
      <c r="B14" s="32"/>
      <c r="C14" s="32"/>
      <c r="D14" s="32"/>
      <c r="E14" s="32"/>
      <c r="F14" s="32"/>
      <c r="G14" s="32"/>
      <c r="H14" s="33"/>
      <c r="I14" s="33"/>
      <c r="J14" s="33"/>
      <c r="K14" s="32"/>
      <c r="L14" s="140"/>
      <c r="M14" s="32"/>
      <c r="N14" s="32"/>
      <c r="O14" s="150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3"/>
      <c r="AJ14" s="33"/>
      <c r="AK14" s="33"/>
      <c r="AL14" s="33"/>
      <c r="AM14" s="33"/>
      <c r="AN14" s="33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</row>
    <row r="15" spans="1:65" s="30" customFormat="1" ht="15.75" thickBot="1" x14ac:dyDescent="0.3">
      <c r="A15" s="35" t="s">
        <v>78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</row>
    <row r="16" spans="1:65" x14ac:dyDescent="0.25">
      <c r="A16" s="101" t="s">
        <v>53</v>
      </c>
      <c r="B16" s="18" t="s">
        <v>21</v>
      </c>
      <c r="C16" s="18"/>
      <c r="D16" s="18"/>
      <c r="E16" s="18"/>
      <c r="F16" s="18"/>
      <c r="G16" s="18"/>
      <c r="H16" s="100"/>
      <c r="I16" s="100"/>
      <c r="J16" s="100"/>
      <c r="K16" s="18" t="s">
        <v>79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 t="s">
        <v>83</v>
      </c>
      <c r="AQ16" s="18"/>
      <c r="AR16" s="18"/>
      <c r="AS16" s="18"/>
      <c r="AT16" s="18"/>
      <c r="AU16" s="18"/>
      <c r="AV16" s="18" t="s">
        <v>103</v>
      </c>
      <c r="AW16" s="18"/>
      <c r="AX16" s="18"/>
      <c r="AY16" s="18"/>
      <c r="AZ16" s="18"/>
      <c r="BA16" s="18"/>
      <c r="BB16" s="19" t="s">
        <v>80</v>
      </c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20"/>
    </row>
    <row r="17" spans="1:65" x14ac:dyDescent="0.25">
      <c r="A17" s="102"/>
      <c r="B17" s="3"/>
      <c r="C17" s="3"/>
      <c r="D17" s="3"/>
      <c r="E17" s="3"/>
      <c r="F17" s="3"/>
      <c r="G17" s="3"/>
      <c r="H17" s="42" t="s">
        <v>123</v>
      </c>
      <c r="I17" s="42"/>
      <c r="J17" s="42"/>
      <c r="K17" s="3" t="s">
        <v>51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 t="s">
        <v>114</v>
      </c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42" t="s">
        <v>106</v>
      </c>
      <c r="AJ17" s="42"/>
      <c r="AK17" s="42"/>
      <c r="AL17" s="3" t="s">
        <v>52</v>
      </c>
      <c r="AM17" s="3"/>
      <c r="AN17" s="3"/>
      <c r="AO17" s="3"/>
      <c r="AP17" s="3" t="s">
        <v>85</v>
      </c>
      <c r="AQ17" s="3" t="s">
        <v>122</v>
      </c>
      <c r="AR17" s="3"/>
      <c r="AS17" s="3" t="s">
        <v>86</v>
      </c>
      <c r="AT17" s="3" t="s">
        <v>84</v>
      </c>
      <c r="AU17" s="3" t="s">
        <v>87</v>
      </c>
      <c r="AV17" s="3" t="s">
        <v>92</v>
      </c>
      <c r="AW17" s="3" t="s">
        <v>93</v>
      </c>
      <c r="AX17" s="3" t="s">
        <v>94</v>
      </c>
      <c r="AY17" s="3" t="s">
        <v>96</v>
      </c>
      <c r="AZ17" s="3" t="s">
        <v>95</v>
      </c>
      <c r="BA17" s="3" t="s">
        <v>96</v>
      </c>
      <c r="BB17" s="3" t="s">
        <v>1</v>
      </c>
      <c r="BC17" s="41" t="s">
        <v>58</v>
      </c>
      <c r="BD17" s="103" t="s">
        <v>62</v>
      </c>
      <c r="BE17" s="103"/>
      <c r="BF17" s="103"/>
      <c r="BG17" s="103" t="s">
        <v>65</v>
      </c>
      <c r="BH17" s="103"/>
      <c r="BI17" s="41" t="s">
        <v>135</v>
      </c>
      <c r="BJ17" s="3" t="s">
        <v>136</v>
      </c>
      <c r="BK17" s="103" t="s">
        <v>68</v>
      </c>
      <c r="BL17" s="103"/>
      <c r="BM17" s="104"/>
    </row>
    <row r="18" spans="1:65" x14ac:dyDescent="0.25">
      <c r="A18" s="102"/>
      <c r="B18" s="3"/>
      <c r="C18" s="3"/>
      <c r="D18" s="3"/>
      <c r="E18" s="3"/>
      <c r="F18" s="3"/>
      <c r="G18" s="3"/>
      <c r="H18" s="42" t="s">
        <v>121</v>
      </c>
      <c r="I18" s="42" t="s">
        <v>122</v>
      </c>
      <c r="J18" s="42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 t="s">
        <v>105</v>
      </c>
      <c r="AD18" s="3"/>
      <c r="AE18" s="3" t="s">
        <v>108</v>
      </c>
      <c r="AF18" s="3"/>
      <c r="AG18" s="3"/>
      <c r="AH18" s="3"/>
      <c r="AI18" s="42" t="s">
        <v>107</v>
      </c>
      <c r="AJ18" s="42"/>
      <c r="AK18" s="42"/>
      <c r="AL18" s="40"/>
      <c r="AM18" s="3" t="s">
        <v>115</v>
      </c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41"/>
      <c r="BD18" s="103"/>
      <c r="BE18" s="103"/>
      <c r="BF18" s="103"/>
      <c r="BG18" s="103"/>
      <c r="BH18" s="103"/>
      <c r="BI18" s="41"/>
      <c r="BJ18" s="3"/>
      <c r="BK18" s="103"/>
      <c r="BL18" s="103"/>
      <c r="BM18" s="104"/>
    </row>
    <row r="19" spans="1:65" ht="38.25" x14ac:dyDescent="0.25">
      <c r="A19" s="102"/>
      <c r="B19" s="105" t="s">
        <v>6</v>
      </c>
      <c r="C19" s="105" t="s">
        <v>7</v>
      </c>
      <c r="D19" s="105" t="s">
        <v>0</v>
      </c>
      <c r="E19" s="105" t="s">
        <v>1</v>
      </c>
      <c r="F19" s="105" t="s">
        <v>2</v>
      </c>
      <c r="G19" s="105" t="s">
        <v>8</v>
      </c>
      <c r="H19" s="42"/>
      <c r="I19" s="40" t="s">
        <v>59</v>
      </c>
      <c r="J19" s="40" t="s">
        <v>60</v>
      </c>
      <c r="K19" s="106" t="s">
        <v>9</v>
      </c>
      <c r="L19" s="105" t="s">
        <v>3</v>
      </c>
      <c r="M19" s="105" t="s">
        <v>19</v>
      </c>
      <c r="N19" s="105" t="s">
        <v>10</v>
      </c>
      <c r="O19" s="152" t="s">
        <v>48</v>
      </c>
      <c r="P19" s="105" t="s">
        <v>14</v>
      </c>
      <c r="Q19" s="105" t="s">
        <v>13</v>
      </c>
      <c r="R19" s="105" t="s">
        <v>12</v>
      </c>
      <c r="S19" s="105" t="s">
        <v>4</v>
      </c>
      <c r="T19" s="105" t="s">
        <v>82</v>
      </c>
      <c r="U19" s="105" t="s">
        <v>54</v>
      </c>
      <c r="V19" s="105" t="s">
        <v>55</v>
      </c>
      <c r="W19" s="105" t="s">
        <v>5</v>
      </c>
      <c r="X19" s="105" t="s">
        <v>1</v>
      </c>
      <c r="Y19" s="105" t="s">
        <v>118</v>
      </c>
      <c r="Z19" s="105" t="s">
        <v>10</v>
      </c>
      <c r="AA19" s="105" t="s">
        <v>14</v>
      </c>
      <c r="AB19" s="105" t="s">
        <v>11</v>
      </c>
      <c r="AC19" s="105" t="s">
        <v>13</v>
      </c>
      <c r="AD19" s="105" t="s">
        <v>12</v>
      </c>
      <c r="AE19" s="105" t="s">
        <v>15</v>
      </c>
      <c r="AF19" s="105" t="s">
        <v>16</v>
      </c>
      <c r="AG19" s="105" t="s">
        <v>17</v>
      </c>
      <c r="AH19" s="105" t="s">
        <v>18</v>
      </c>
      <c r="AI19" s="40" t="s">
        <v>113</v>
      </c>
      <c r="AJ19" s="40" t="s">
        <v>112</v>
      </c>
      <c r="AK19" s="40" t="s">
        <v>111</v>
      </c>
      <c r="AL19" s="40" t="s">
        <v>22</v>
      </c>
      <c r="AM19" s="40" t="s">
        <v>133</v>
      </c>
      <c r="AN19" s="40" t="s">
        <v>134</v>
      </c>
      <c r="AO19" s="105" t="s">
        <v>20</v>
      </c>
      <c r="AP19" s="3"/>
      <c r="AQ19" s="105" t="s">
        <v>59</v>
      </c>
      <c r="AR19" s="105" t="s">
        <v>60</v>
      </c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41"/>
      <c r="BD19" s="107" t="s">
        <v>59</v>
      </c>
      <c r="BE19" s="107" t="s">
        <v>60</v>
      </c>
      <c r="BF19" s="107" t="s">
        <v>61</v>
      </c>
      <c r="BG19" s="107" t="s">
        <v>63</v>
      </c>
      <c r="BH19" s="108" t="s">
        <v>64</v>
      </c>
      <c r="BI19" s="41"/>
      <c r="BJ19" s="3"/>
      <c r="BK19" s="107" t="s">
        <v>59</v>
      </c>
      <c r="BL19" s="107" t="s">
        <v>67</v>
      </c>
      <c r="BM19" s="109" t="s">
        <v>66</v>
      </c>
    </row>
    <row r="20" spans="1:65" s="17" customFormat="1" ht="13.5" thickBot="1" x14ac:dyDescent="0.3">
      <c r="A20" s="110"/>
      <c r="B20" s="111" t="s">
        <v>23</v>
      </c>
      <c r="C20" s="111" t="s">
        <v>24</v>
      </c>
      <c r="D20" s="112" t="s">
        <v>47</v>
      </c>
      <c r="E20" s="111" t="s">
        <v>25</v>
      </c>
      <c r="F20" s="111" t="s">
        <v>26</v>
      </c>
      <c r="G20" s="111" t="s">
        <v>27</v>
      </c>
      <c r="H20" s="111" t="s">
        <v>28</v>
      </c>
      <c r="I20" s="111" t="s">
        <v>29</v>
      </c>
      <c r="J20" s="111" t="s">
        <v>30</v>
      </c>
      <c r="K20" s="112" t="s">
        <v>31</v>
      </c>
      <c r="L20" s="111" t="s">
        <v>32</v>
      </c>
      <c r="M20" s="111" t="s">
        <v>33</v>
      </c>
      <c r="N20" s="111" t="s">
        <v>34</v>
      </c>
      <c r="O20" s="153" t="s">
        <v>35</v>
      </c>
      <c r="P20" s="111" t="s">
        <v>36</v>
      </c>
      <c r="Q20" s="111" t="s">
        <v>37</v>
      </c>
      <c r="R20" s="111" t="s">
        <v>38</v>
      </c>
      <c r="S20" s="111" t="s">
        <v>49</v>
      </c>
      <c r="T20" s="111" t="s">
        <v>39</v>
      </c>
      <c r="U20" s="111" t="s">
        <v>117</v>
      </c>
      <c r="V20" s="111" t="s">
        <v>40</v>
      </c>
      <c r="W20" s="111" t="s">
        <v>41</v>
      </c>
      <c r="X20" s="111" t="s">
        <v>42</v>
      </c>
      <c r="Y20" s="111" t="s">
        <v>43</v>
      </c>
      <c r="Z20" s="111" t="s">
        <v>44</v>
      </c>
      <c r="AA20" s="111" t="s">
        <v>45</v>
      </c>
      <c r="AB20" s="111" t="s">
        <v>56</v>
      </c>
      <c r="AC20" s="111" t="s">
        <v>46</v>
      </c>
      <c r="AD20" s="111" t="s">
        <v>119</v>
      </c>
      <c r="AE20" s="111" t="s">
        <v>109</v>
      </c>
      <c r="AF20" s="111" t="s">
        <v>57</v>
      </c>
      <c r="AG20" s="111" t="s">
        <v>110</v>
      </c>
      <c r="AH20" s="111" t="s">
        <v>120</v>
      </c>
      <c r="AI20" s="111" t="s">
        <v>69</v>
      </c>
      <c r="AJ20" s="111" t="s">
        <v>70</v>
      </c>
      <c r="AK20" s="111" t="s">
        <v>71</v>
      </c>
      <c r="AL20" s="111" t="s">
        <v>137</v>
      </c>
      <c r="AM20" s="111" t="s">
        <v>72</v>
      </c>
      <c r="AN20" s="111" t="s">
        <v>73</v>
      </c>
      <c r="AO20" s="111" t="s">
        <v>124</v>
      </c>
      <c r="AP20" s="111" t="s">
        <v>74</v>
      </c>
      <c r="AQ20" s="111" t="s">
        <v>75</v>
      </c>
      <c r="AR20" s="111" t="s">
        <v>76</v>
      </c>
      <c r="AS20" s="111" t="s">
        <v>77</v>
      </c>
      <c r="AT20" s="111" t="s">
        <v>81</v>
      </c>
      <c r="AU20" s="113" t="s">
        <v>88</v>
      </c>
      <c r="AV20" s="113" t="s">
        <v>89</v>
      </c>
      <c r="AW20" s="113" t="s">
        <v>90</v>
      </c>
      <c r="AX20" s="113" t="s">
        <v>97</v>
      </c>
      <c r="AY20" s="113" t="s">
        <v>91</v>
      </c>
      <c r="AZ20" s="113" t="s">
        <v>98</v>
      </c>
      <c r="BA20" s="113" t="s">
        <v>99</v>
      </c>
      <c r="BB20" s="113" t="s">
        <v>100</v>
      </c>
      <c r="BC20" s="113" t="s">
        <v>101</v>
      </c>
      <c r="BD20" s="113" t="s">
        <v>102</v>
      </c>
      <c r="BE20" s="113" t="s">
        <v>116</v>
      </c>
      <c r="BF20" s="113" t="s">
        <v>125</v>
      </c>
      <c r="BG20" s="113" t="s">
        <v>126</v>
      </c>
      <c r="BH20" s="113" t="s">
        <v>127</v>
      </c>
      <c r="BI20" s="113" t="s">
        <v>128</v>
      </c>
      <c r="BJ20" s="113" t="s">
        <v>129</v>
      </c>
      <c r="BK20" s="113" t="s">
        <v>130</v>
      </c>
      <c r="BL20" s="113" t="s">
        <v>131</v>
      </c>
      <c r="BM20" s="114" t="s">
        <v>132</v>
      </c>
    </row>
    <row r="21" spans="1:65" ht="25.5" x14ac:dyDescent="0.25">
      <c r="A21" s="118" t="s">
        <v>138</v>
      </c>
      <c r="B21" s="4" t="s">
        <v>145</v>
      </c>
      <c r="C21" s="79" t="s">
        <v>146</v>
      </c>
      <c r="D21" s="79" t="s">
        <v>147</v>
      </c>
      <c r="E21" s="7" t="s">
        <v>144</v>
      </c>
      <c r="F21" s="80" t="s">
        <v>148</v>
      </c>
      <c r="G21" s="81" t="s">
        <v>157</v>
      </c>
      <c r="H21" s="7" t="s">
        <v>189</v>
      </c>
      <c r="I21" s="82">
        <v>41451</v>
      </c>
      <c r="J21" s="82">
        <v>41815</v>
      </c>
      <c r="K21" s="83" t="s">
        <v>158</v>
      </c>
      <c r="L21" s="142" t="s">
        <v>159</v>
      </c>
      <c r="M21" s="78" t="s">
        <v>165</v>
      </c>
      <c r="N21" s="7" t="s">
        <v>166</v>
      </c>
      <c r="O21" s="154">
        <v>23400</v>
      </c>
      <c r="P21" s="81">
        <v>11174</v>
      </c>
      <c r="Q21" s="84" t="s">
        <v>166</v>
      </c>
      <c r="R21" s="85" t="s">
        <v>167</v>
      </c>
      <c r="S21" s="83" t="s">
        <v>264</v>
      </c>
      <c r="T21" s="7" t="s">
        <v>163</v>
      </c>
      <c r="U21" s="7" t="s">
        <v>163</v>
      </c>
      <c r="V21" s="7" t="s">
        <v>163</v>
      </c>
      <c r="W21" s="86" t="s">
        <v>168</v>
      </c>
      <c r="X21" s="7" t="s">
        <v>195</v>
      </c>
      <c r="Y21" s="87" t="s">
        <v>177</v>
      </c>
      <c r="Z21" s="87" t="s">
        <v>167</v>
      </c>
      <c r="AA21" s="88">
        <v>11427</v>
      </c>
      <c r="AB21" s="89" t="s">
        <v>183</v>
      </c>
      <c r="AC21" s="87" t="s">
        <v>184</v>
      </c>
      <c r="AD21" s="87" t="s">
        <v>180</v>
      </c>
      <c r="AE21" s="90">
        <v>0</v>
      </c>
      <c r="AF21" s="90">
        <v>0</v>
      </c>
      <c r="AG21" s="91">
        <v>0</v>
      </c>
      <c r="AH21" s="91">
        <v>0</v>
      </c>
      <c r="AI21" s="92" t="s">
        <v>167</v>
      </c>
      <c r="AJ21" s="93">
        <v>5.4478</v>
      </c>
      <c r="AK21" s="94">
        <f>(106.23*12)</f>
        <v>1274.76</v>
      </c>
      <c r="AL21" s="95">
        <f>(O21+AK21)</f>
        <v>24674.76</v>
      </c>
      <c r="AM21" s="96">
        <v>103007.97</v>
      </c>
      <c r="AN21" s="96">
        <f>SUM(0+2056.23+2056.23+4261.95+2106.06+2106.06+2106.06+0+2106.06)</f>
        <v>16798.649999999998</v>
      </c>
      <c r="AO21" s="97">
        <f>AM21+AN21</f>
        <v>119806.62</v>
      </c>
      <c r="AP21" s="7" t="s">
        <v>189</v>
      </c>
      <c r="AQ21" s="82">
        <v>41451</v>
      </c>
      <c r="AR21" s="82">
        <v>41815</v>
      </c>
      <c r="AS21" s="98">
        <v>11145</v>
      </c>
      <c r="AT21" s="7" t="s">
        <v>191</v>
      </c>
      <c r="AU21" s="7" t="s">
        <v>163</v>
      </c>
      <c r="AV21" s="99" t="s">
        <v>163</v>
      </c>
      <c r="AW21" s="99" t="s">
        <v>163</v>
      </c>
      <c r="AX21" s="99" t="s">
        <v>163</v>
      </c>
      <c r="AY21" s="99" t="s">
        <v>163</v>
      </c>
      <c r="AZ21" s="99" t="s">
        <v>163</v>
      </c>
      <c r="BA21" s="99" t="s">
        <v>163</v>
      </c>
      <c r="BB21" s="99" t="s">
        <v>163</v>
      </c>
      <c r="BC21" s="78" t="s">
        <v>163</v>
      </c>
      <c r="BD21" s="78" t="s">
        <v>163</v>
      </c>
      <c r="BE21" s="78" t="s">
        <v>163</v>
      </c>
      <c r="BF21" s="78" t="s">
        <v>163</v>
      </c>
      <c r="BG21" s="78" t="s">
        <v>163</v>
      </c>
      <c r="BH21" s="78" t="s">
        <v>163</v>
      </c>
      <c r="BI21" s="78" t="s">
        <v>163</v>
      </c>
      <c r="BJ21" s="78" t="s">
        <v>163</v>
      </c>
      <c r="BK21" s="78" t="s">
        <v>163</v>
      </c>
      <c r="BL21" s="78" t="s">
        <v>163</v>
      </c>
      <c r="BM21" s="78" t="s">
        <v>163</v>
      </c>
    </row>
    <row r="22" spans="1:65" ht="25.5" x14ac:dyDescent="0.25">
      <c r="A22" s="119"/>
      <c r="B22" s="115"/>
      <c r="C22" s="44"/>
      <c r="D22" s="44"/>
      <c r="E22" s="1"/>
      <c r="F22" s="45"/>
      <c r="G22" s="46"/>
      <c r="H22" s="1"/>
      <c r="I22" s="1"/>
      <c r="J22" s="1"/>
      <c r="K22" s="47"/>
      <c r="L22" s="143"/>
      <c r="M22" s="39"/>
      <c r="N22" s="1"/>
      <c r="O22" s="155"/>
      <c r="P22" s="46"/>
      <c r="Q22" s="48"/>
      <c r="R22" s="49"/>
      <c r="S22" s="47"/>
      <c r="T22" s="1"/>
      <c r="U22" s="1"/>
      <c r="V22" s="1"/>
      <c r="W22" s="50"/>
      <c r="X22" s="1"/>
      <c r="Y22" s="5" t="s">
        <v>178</v>
      </c>
      <c r="Z22" s="5" t="s">
        <v>180</v>
      </c>
      <c r="AA22" s="11">
        <v>11661</v>
      </c>
      <c r="AB22" s="12" t="s">
        <v>182</v>
      </c>
      <c r="AC22" s="5" t="s">
        <v>185</v>
      </c>
      <c r="AD22" s="5" t="s">
        <v>186</v>
      </c>
      <c r="AE22" s="13">
        <v>0</v>
      </c>
      <c r="AF22" s="13">
        <v>0</v>
      </c>
      <c r="AG22" s="14">
        <v>0</v>
      </c>
      <c r="AH22" s="14">
        <v>0</v>
      </c>
      <c r="AI22" s="6" t="s">
        <v>163</v>
      </c>
      <c r="AJ22" s="6" t="s">
        <v>163</v>
      </c>
      <c r="AK22" s="6" t="s">
        <v>163</v>
      </c>
      <c r="AL22" s="51"/>
      <c r="AM22" s="52"/>
      <c r="AN22" s="52"/>
      <c r="AO22" s="1"/>
      <c r="AP22" s="1"/>
      <c r="AQ22" s="1"/>
      <c r="AR22" s="1"/>
      <c r="AS22" s="1"/>
      <c r="AT22" s="1"/>
      <c r="AU22" s="1"/>
      <c r="AV22" s="2"/>
      <c r="AW22" s="2"/>
      <c r="AX22" s="2"/>
      <c r="AY22" s="2"/>
      <c r="AZ22" s="2"/>
      <c r="BA22" s="2"/>
      <c r="BB22" s="2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</row>
    <row r="23" spans="1:65" ht="25.5" x14ac:dyDescent="0.25">
      <c r="A23" s="119"/>
      <c r="B23" s="115"/>
      <c r="C23" s="44"/>
      <c r="D23" s="44"/>
      <c r="E23" s="1"/>
      <c r="F23" s="45"/>
      <c r="G23" s="46"/>
      <c r="H23" s="1"/>
      <c r="I23" s="1"/>
      <c r="J23" s="1"/>
      <c r="K23" s="47"/>
      <c r="L23" s="143"/>
      <c r="M23" s="39"/>
      <c r="N23" s="1"/>
      <c r="O23" s="155"/>
      <c r="P23" s="46"/>
      <c r="Q23" s="48"/>
      <c r="R23" s="49"/>
      <c r="S23" s="47"/>
      <c r="T23" s="1"/>
      <c r="U23" s="1"/>
      <c r="V23" s="1"/>
      <c r="W23" s="50"/>
      <c r="X23" s="1"/>
      <c r="Y23" s="5" t="s">
        <v>179</v>
      </c>
      <c r="Z23" s="5" t="s">
        <v>181</v>
      </c>
      <c r="AA23" s="11">
        <v>11914</v>
      </c>
      <c r="AB23" s="12" t="s">
        <v>182</v>
      </c>
      <c r="AC23" s="5" t="s">
        <v>187</v>
      </c>
      <c r="AD23" s="5" t="s">
        <v>188</v>
      </c>
      <c r="AE23" s="13">
        <v>0</v>
      </c>
      <c r="AF23" s="13">
        <v>0</v>
      </c>
      <c r="AG23" s="14">
        <v>0</v>
      </c>
      <c r="AH23" s="14">
        <v>0</v>
      </c>
      <c r="AI23" s="6" t="s">
        <v>163</v>
      </c>
      <c r="AJ23" s="6" t="s">
        <v>163</v>
      </c>
      <c r="AK23" s="6" t="s">
        <v>163</v>
      </c>
      <c r="AL23" s="51"/>
      <c r="AM23" s="52"/>
      <c r="AN23" s="52"/>
      <c r="AO23" s="1"/>
      <c r="AP23" s="1"/>
      <c r="AQ23" s="1"/>
      <c r="AR23" s="1"/>
      <c r="AS23" s="1"/>
      <c r="AT23" s="1"/>
      <c r="AU23" s="1"/>
      <c r="AV23" s="2"/>
      <c r="AW23" s="2"/>
      <c r="AX23" s="2"/>
      <c r="AY23" s="2"/>
      <c r="AZ23" s="2"/>
      <c r="BA23" s="2"/>
      <c r="BB23" s="2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</row>
    <row r="24" spans="1:65" ht="25.5" x14ac:dyDescent="0.25">
      <c r="A24" s="119"/>
      <c r="B24" s="115"/>
      <c r="C24" s="44"/>
      <c r="D24" s="44"/>
      <c r="E24" s="1"/>
      <c r="F24" s="45"/>
      <c r="G24" s="46"/>
      <c r="H24" s="1"/>
      <c r="I24" s="1"/>
      <c r="J24" s="1"/>
      <c r="K24" s="47"/>
      <c r="L24" s="143"/>
      <c r="M24" s="39"/>
      <c r="N24" s="1"/>
      <c r="O24" s="155"/>
      <c r="P24" s="46"/>
      <c r="Q24" s="48"/>
      <c r="R24" s="49"/>
      <c r="S24" s="47"/>
      <c r="T24" s="1"/>
      <c r="U24" s="1"/>
      <c r="V24" s="1"/>
      <c r="W24" s="50"/>
      <c r="X24" s="1"/>
      <c r="Y24" s="5" t="s">
        <v>216</v>
      </c>
      <c r="Z24" s="5" t="s">
        <v>217</v>
      </c>
      <c r="AA24" s="11">
        <v>12162</v>
      </c>
      <c r="AB24" s="12" t="s">
        <v>182</v>
      </c>
      <c r="AC24" s="5" t="s">
        <v>218</v>
      </c>
      <c r="AD24" s="5" t="s">
        <v>219</v>
      </c>
      <c r="AE24" s="13">
        <v>0</v>
      </c>
      <c r="AF24" s="13">
        <v>0</v>
      </c>
      <c r="AG24" s="14">
        <v>0</v>
      </c>
      <c r="AH24" s="14">
        <v>0</v>
      </c>
      <c r="AI24" s="6" t="s">
        <v>163</v>
      </c>
      <c r="AJ24" s="6" t="s">
        <v>163</v>
      </c>
      <c r="AK24" s="6" t="s">
        <v>163</v>
      </c>
      <c r="AL24" s="51"/>
      <c r="AM24" s="52"/>
      <c r="AN24" s="52"/>
      <c r="AO24" s="1"/>
      <c r="AP24" s="1"/>
      <c r="AQ24" s="1"/>
      <c r="AR24" s="1"/>
      <c r="AS24" s="1"/>
      <c r="AT24" s="1"/>
      <c r="AU24" s="1"/>
      <c r="AV24" s="2"/>
      <c r="AW24" s="2"/>
      <c r="AX24" s="2"/>
      <c r="AY24" s="2"/>
      <c r="AZ24" s="2"/>
      <c r="BA24" s="2"/>
      <c r="BB24" s="2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</row>
    <row r="25" spans="1:65" ht="63.75" x14ac:dyDescent="0.25">
      <c r="A25" s="120" t="s">
        <v>139</v>
      </c>
      <c r="B25" s="116" t="s">
        <v>150</v>
      </c>
      <c r="C25" s="8" t="s">
        <v>151</v>
      </c>
      <c r="D25" s="8" t="s">
        <v>152</v>
      </c>
      <c r="E25" s="8" t="s">
        <v>144</v>
      </c>
      <c r="F25" s="53" t="s">
        <v>153</v>
      </c>
      <c r="G25" s="8" t="s">
        <v>157</v>
      </c>
      <c r="H25" s="5" t="s">
        <v>190</v>
      </c>
      <c r="I25" s="54">
        <v>42349</v>
      </c>
      <c r="J25" s="54">
        <v>42714</v>
      </c>
      <c r="K25" s="8" t="s">
        <v>155</v>
      </c>
      <c r="L25" s="144" t="s">
        <v>160</v>
      </c>
      <c r="M25" s="8" t="s">
        <v>171</v>
      </c>
      <c r="N25" s="8" t="s">
        <v>172</v>
      </c>
      <c r="O25" s="156">
        <v>25935.360000000001</v>
      </c>
      <c r="P25" s="55">
        <v>11903</v>
      </c>
      <c r="Q25" s="8" t="s">
        <v>172</v>
      </c>
      <c r="R25" s="8" t="s">
        <v>170</v>
      </c>
      <c r="S25" s="56" t="s">
        <v>264</v>
      </c>
      <c r="T25" s="5" t="s">
        <v>163</v>
      </c>
      <c r="U25" s="5" t="s">
        <v>163</v>
      </c>
      <c r="V25" s="5" t="s">
        <v>163</v>
      </c>
      <c r="W25" s="57" t="s">
        <v>164</v>
      </c>
      <c r="X25" s="5" t="s">
        <v>195</v>
      </c>
      <c r="Y25" s="5" t="s">
        <v>177</v>
      </c>
      <c r="Z25" s="5" t="s">
        <v>198</v>
      </c>
      <c r="AA25" s="11">
        <v>12142</v>
      </c>
      <c r="AB25" s="58" t="s">
        <v>182</v>
      </c>
      <c r="AC25" s="5" t="s">
        <v>220</v>
      </c>
      <c r="AD25" s="5" t="s">
        <v>221</v>
      </c>
      <c r="AE25" s="5">
        <v>0</v>
      </c>
      <c r="AF25" s="5">
        <v>0</v>
      </c>
      <c r="AG25" s="14">
        <v>0</v>
      </c>
      <c r="AH25" s="14">
        <v>0</v>
      </c>
      <c r="AI25" s="6" t="s">
        <v>163</v>
      </c>
      <c r="AJ25" s="6" t="s">
        <v>163</v>
      </c>
      <c r="AK25" s="6" t="s">
        <v>163</v>
      </c>
      <c r="AL25" s="6" t="s">
        <v>163</v>
      </c>
      <c r="AM25" s="59">
        <v>33139.629999999997</v>
      </c>
      <c r="AN25" s="59">
        <f>SUM(0+2161.28+2161.28+2161.28+2161.28+2161.28+2161.28+2161.28+2161.28)</f>
        <v>17290.240000000002</v>
      </c>
      <c r="AO25" s="60">
        <f>AM25+AN25</f>
        <v>50429.869999999995</v>
      </c>
      <c r="AP25" s="5" t="s">
        <v>190</v>
      </c>
      <c r="AQ25" s="54">
        <v>42349</v>
      </c>
      <c r="AR25" s="54">
        <v>42714</v>
      </c>
      <c r="AS25" s="11">
        <v>11704</v>
      </c>
      <c r="AT25" s="5" t="s">
        <v>192</v>
      </c>
      <c r="AU25" s="11">
        <v>11900</v>
      </c>
      <c r="AV25" s="9" t="s">
        <v>163</v>
      </c>
      <c r="AW25" s="9" t="s">
        <v>163</v>
      </c>
      <c r="AX25" s="9" t="s">
        <v>163</v>
      </c>
      <c r="AY25" s="9" t="s">
        <v>163</v>
      </c>
      <c r="AZ25" s="9" t="s">
        <v>163</v>
      </c>
      <c r="BA25" s="9" t="s">
        <v>163</v>
      </c>
      <c r="BB25" s="9" t="s">
        <v>163</v>
      </c>
      <c r="BC25" s="8" t="s">
        <v>163</v>
      </c>
      <c r="BD25" s="8" t="s">
        <v>163</v>
      </c>
      <c r="BE25" s="8" t="s">
        <v>163</v>
      </c>
      <c r="BF25" s="8" t="s">
        <v>163</v>
      </c>
      <c r="BG25" s="8" t="s">
        <v>163</v>
      </c>
      <c r="BH25" s="8" t="s">
        <v>163</v>
      </c>
      <c r="BI25" s="8" t="s">
        <v>163</v>
      </c>
      <c r="BJ25" s="8" t="s">
        <v>163</v>
      </c>
      <c r="BK25" s="8" t="s">
        <v>163</v>
      </c>
      <c r="BL25" s="8" t="s">
        <v>163</v>
      </c>
      <c r="BM25" s="8" t="s">
        <v>163</v>
      </c>
    </row>
    <row r="26" spans="1:65" s="21" customFormat="1" ht="216.75" x14ac:dyDescent="0.25">
      <c r="A26" s="121" t="s">
        <v>140</v>
      </c>
      <c r="B26" s="117" t="s">
        <v>154</v>
      </c>
      <c r="C26" s="43" t="s">
        <v>155</v>
      </c>
      <c r="D26" s="43" t="s">
        <v>149</v>
      </c>
      <c r="E26" s="43" t="s">
        <v>144</v>
      </c>
      <c r="F26" s="61" t="s">
        <v>156</v>
      </c>
      <c r="G26" s="62">
        <v>11944</v>
      </c>
      <c r="H26" s="6" t="s">
        <v>163</v>
      </c>
      <c r="I26" s="6" t="s">
        <v>163</v>
      </c>
      <c r="J26" s="6" t="s">
        <v>163</v>
      </c>
      <c r="K26" s="43" t="s">
        <v>161</v>
      </c>
      <c r="L26" s="145" t="s">
        <v>162</v>
      </c>
      <c r="M26" s="43" t="s">
        <v>173</v>
      </c>
      <c r="N26" s="43" t="s">
        <v>174</v>
      </c>
      <c r="O26" s="165" t="s">
        <v>175</v>
      </c>
      <c r="P26" s="62">
        <v>11947</v>
      </c>
      <c r="Q26" s="43" t="s">
        <v>174</v>
      </c>
      <c r="R26" s="43" t="s">
        <v>176</v>
      </c>
      <c r="S26" s="56" t="s">
        <v>265</v>
      </c>
      <c r="T26" s="6" t="s">
        <v>163</v>
      </c>
      <c r="U26" s="6" t="s">
        <v>163</v>
      </c>
      <c r="V26" s="6" t="s">
        <v>163</v>
      </c>
      <c r="W26" s="63" t="s">
        <v>164</v>
      </c>
      <c r="X26" s="6" t="s">
        <v>163</v>
      </c>
      <c r="Y26" s="6" t="s">
        <v>177</v>
      </c>
      <c r="Z26" s="6" t="s">
        <v>232</v>
      </c>
      <c r="AA26" s="6" t="s">
        <v>233</v>
      </c>
      <c r="AB26" s="64" t="s">
        <v>182</v>
      </c>
      <c r="AC26" s="6" t="s">
        <v>234</v>
      </c>
      <c r="AD26" s="6" t="s">
        <v>235</v>
      </c>
      <c r="AE26" s="6">
        <v>0</v>
      </c>
      <c r="AF26" s="6">
        <v>0</v>
      </c>
      <c r="AG26" s="65">
        <v>0</v>
      </c>
      <c r="AH26" s="65">
        <v>0</v>
      </c>
      <c r="AI26" s="6" t="s">
        <v>236</v>
      </c>
      <c r="AJ26" s="6">
        <v>1.9448000000000001</v>
      </c>
      <c r="AK26" s="66" t="s">
        <v>237</v>
      </c>
      <c r="AL26" s="66" t="s">
        <v>238</v>
      </c>
      <c r="AM26" s="59">
        <v>768.1</v>
      </c>
      <c r="AN26" s="67">
        <f>(13.9+4.2+0+33.6+0+4.2+4.2+0+4.2)</f>
        <v>64.300000000000011</v>
      </c>
      <c r="AO26" s="68">
        <f>AM26+AN26</f>
        <v>832.40000000000009</v>
      </c>
      <c r="AP26" s="6" t="s">
        <v>163</v>
      </c>
      <c r="AQ26" s="6" t="s">
        <v>163</v>
      </c>
      <c r="AR26" s="6" t="s">
        <v>163</v>
      </c>
      <c r="AS26" s="6" t="s">
        <v>163</v>
      </c>
      <c r="AT26" s="6" t="s">
        <v>163</v>
      </c>
      <c r="AU26" s="6" t="s">
        <v>163</v>
      </c>
      <c r="AV26" s="43" t="s">
        <v>193</v>
      </c>
      <c r="AW26" s="43" t="s">
        <v>194</v>
      </c>
      <c r="AX26" s="62">
        <v>11944</v>
      </c>
      <c r="AY26" s="69">
        <v>42705</v>
      </c>
      <c r="AZ26" s="62">
        <v>11944</v>
      </c>
      <c r="BA26" s="69">
        <v>42705</v>
      </c>
      <c r="BB26" s="56" t="s">
        <v>163</v>
      </c>
      <c r="BC26" s="43" t="s">
        <v>163</v>
      </c>
      <c r="BD26" s="43" t="s">
        <v>163</v>
      </c>
      <c r="BE26" s="43" t="s">
        <v>163</v>
      </c>
      <c r="BF26" s="43" t="s">
        <v>163</v>
      </c>
      <c r="BG26" s="43" t="s">
        <v>163</v>
      </c>
      <c r="BH26" s="43" t="s">
        <v>163</v>
      </c>
      <c r="BI26" s="43" t="s">
        <v>163</v>
      </c>
      <c r="BJ26" s="43" t="s">
        <v>163</v>
      </c>
      <c r="BK26" s="43" t="s">
        <v>163</v>
      </c>
      <c r="BL26" s="43" t="s">
        <v>163</v>
      </c>
      <c r="BM26" s="43" t="s">
        <v>163</v>
      </c>
    </row>
    <row r="27" spans="1:65" s="17" customFormat="1" ht="114.75" x14ac:dyDescent="0.25">
      <c r="A27" s="121" t="s">
        <v>141</v>
      </c>
      <c r="B27" s="117" t="s">
        <v>199</v>
      </c>
      <c r="C27" s="43" t="s">
        <v>200</v>
      </c>
      <c r="D27" s="43" t="s">
        <v>149</v>
      </c>
      <c r="E27" s="43" t="s">
        <v>144</v>
      </c>
      <c r="F27" s="61" t="s">
        <v>156</v>
      </c>
      <c r="G27" s="62">
        <v>12108</v>
      </c>
      <c r="H27" s="6" t="s">
        <v>163</v>
      </c>
      <c r="I27" s="70" t="s">
        <v>163</v>
      </c>
      <c r="J27" s="70" t="s">
        <v>163</v>
      </c>
      <c r="K27" s="43" t="s">
        <v>200</v>
      </c>
      <c r="L27" s="146" t="s">
        <v>201</v>
      </c>
      <c r="M27" s="43" t="s">
        <v>202</v>
      </c>
      <c r="N27" s="69">
        <v>42949</v>
      </c>
      <c r="O27" s="157" t="s">
        <v>204</v>
      </c>
      <c r="P27" s="62">
        <v>12135</v>
      </c>
      <c r="Q27" s="69">
        <v>42949</v>
      </c>
      <c r="R27" s="69">
        <v>43313</v>
      </c>
      <c r="S27" s="56" t="s">
        <v>266</v>
      </c>
      <c r="T27" s="6" t="s">
        <v>163</v>
      </c>
      <c r="U27" s="6" t="s">
        <v>163</v>
      </c>
      <c r="V27" s="6" t="s">
        <v>163</v>
      </c>
      <c r="W27" s="63" t="s">
        <v>164</v>
      </c>
      <c r="X27" s="6" t="s">
        <v>163</v>
      </c>
      <c r="Y27" s="6" t="s">
        <v>177</v>
      </c>
      <c r="Z27" s="6" t="s">
        <v>269</v>
      </c>
      <c r="AA27" s="71">
        <v>12371</v>
      </c>
      <c r="AB27" s="6" t="s">
        <v>270</v>
      </c>
      <c r="AC27" s="70">
        <v>43314</v>
      </c>
      <c r="AD27" s="70">
        <v>43678</v>
      </c>
      <c r="AE27" s="6">
        <v>0</v>
      </c>
      <c r="AF27" s="6">
        <v>0</v>
      </c>
      <c r="AG27" s="65">
        <v>0</v>
      </c>
      <c r="AH27" s="65">
        <v>0</v>
      </c>
      <c r="AI27" s="6" t="s">
        <v>272</v>
      </c>
      <c r="AJ27" s="66" t="s">
        <v>273</v>
      </c>
      <c r="AK27" s="66" t="s">
        <v>274</v>
      </c>
      <c r="AL27" s="66" t="s">
        <v>271</v>
      </c>
      <c r="AM27" s="59">
        <v>872.74</v>
      </c>
      <c r="AN27" s="59">
        <f>(93.66+90.12+88.79+94.2+142.08+91.54+135.58-46.79+128.2+86.08)</f>
        <v>903.46000000000015</v>
      </c>
      <c r="AO27" s="68">
        <f t="shared" ref="AO27:AO32" si="0">(AM27+AN27)</f>
        <v>1776.2000000000003</v>
      </c>
      <c r="AP27" s="6" t="s">
        <v>163</v>
      </c>
      <c r="AQ27" s="6" t="s">
        <v>163</v>
      </c>
      <c r="AR27" s="6" t="s">
        <v>163</v>
      </c>
      <c r="AS27" s="6" t="s">
        <v>163</v>
      </c>
      <c r="AT27" s="6" t="s">
        <v>163</v>
      </c>
      <c r="AU27" s="6" t="s">
        <v>163</v>
      </c>
      <c r="AV27" s="43" t="s">
        <v>193</v>
      </c>
      <c r="AW27" s="43" t="s">
        <v>203</v>
      </c>
      <c r="AX27" s="62">
        <v>12108</v>
      </c>
      <c r="AY27" s="69">
        <v>42949</v>
      </c>
      <c r="AZ27" s="62">
        <v>12108</v>
      </c>
      <c r="BA27" s="69">
        <v>42949</v>
      </c>
      <c r="BB27" s="56" t="s">
        <v>163</v>
      </c>
      <c r="BC27" s="43" t="s">
        <v>163</v>
      </c>
      <c r="BD27" s="43" t="s">
        <v>163</v>
      </c>
      <c r="BE27" s="43" t="s">
        <v>163</v>
      </c>
      <c r="BF27" s="43" t="s">
        <v>163</v>
      </c>
      <c r="BG27" s="43" t="s">
        <v>163</v>
      </c>
      <c r="BH27" s="43" t="s">
        <v>163</v>
      </c>
      <c r="BI27" s="43" t="s">
        <v>163</v>
      </c>
      <c r="BJ27" s="43" t="s">
        <v>163</v>
      </c>
      <c r="BK27" s="43" t="s">
        <v>163</v>
      </c>
      <c r="BL27" s="43" t="s">
        <v>163</v>
      </c>
      <c r="BM27" s="43" t="s">
        <v>163</v>
      </c>
    </row>
    <row r="28" spans="1:65" s="17" customFormat="1" ht="63.75" x14ac:dyDescent="0.25">
      <c r="A28" s="121" t="s">
        <v>142</v>
      </c>
      <c r="B28" s="117" t="s">
        <v>205</v>
      </c>
      <c r="C28" s="43" t="s">
        <v>206</v>
      </c>
      <c r="D28" s="43" t="s">
        <v>207</v>
      </c>
      <c r="E28" s="43" t="s">
        <v>144</v>
      </c>
      <c r="F28" s="72" t="s">
        <v>208</v>
      </c>
      <c r="G28" s="62" t="s">
        <v>157</v>
      </c>
      <c r="H28" s="6" t="s">
        <v>209</v>
      </c>
      <c r="I28" s="70">
        <v>42769</v>
      </c>
      <c r="J28" s="70">
        <v>43133</v>
      </c>
      <c r="K28" s="43" t="s">
        <v>209</v>
      </c>
      <c r="L28" s="146" t="s">
        <v>210</v>
      </c>
      <c r="M28" s="43" t="s">
        <v>211</v>
      </c>
      <c r="N28" s="69" t="s">
        <v>212</v>
      </c>
      <c r="O28" s="158" t="s">
        <v>213</v>
      </c>
      <c r="P28" s="62">
        <v>12123</v>
      </c>
      <c r="Q28" s="69" t="s">
        <v>212</v>
      </c>
      <c r="R28" s="69" t="s">
        <v>214</v>
      </c>
      <c r="S28" s="56" t="s">
        <v>264</v>
      </c>
      <c r="T28" s="6" t="s">
        <v>163</v>
      </c>
      <c r="U28" s="6" t="s">
        <v>163</v>
      </c>
      <c r="V28" s="6" t="s">
        <v>163</v>
      </c>
      <c r="W28" s="63" t="s">
        <v>164</v>
      </c>
      <c r="X28" s="6" t="s">
        <v>163</v>
      </c>
      <c r="Y28" s="6" t="s">
        <v>177</v>
      </c>
      <c r="Z28" s="6" t="s">
        <v>214</v>
      </c>
      <c r="AA28" s="6" t="s">
        <v>163</v>
      </c>
      <c r="AB28" s="6" t="s">
        <v>268</v>
      </c>
      <c r="AC28" s="70">
        <v>43320</v>
      </c>
      <c r="AD28" s="70">
        <v>43684</v>
      </c>
      <c r="AE28" s="6">
        <v>0</v>
      </c>
      <c r="AF28" s="6">
        <v>0</v>
      </c>
      <c r="AG28" s="65">
        <v>0</v>
      </c>
      <c r="AH28" s="65">
        <v>0</v>
      </c>
      <c r="AI28" s="6" t="s">
        <v>163</v>
      </c>
      <c r="AJ28" s="6" t="s">
        <v>163</v>
      </c>
      <c r="AK28" s="6" t="s">
        <v>163</v>
      </c>
      <c r="AL28" s="73">
        <v>0</v>
      </c>
      <c r="AM28" s="59">
        <v>5600</v>
      </c>
      <c r="AN28" s="59">
        <f>(0+1400+1400+1400+1400+1400+2800+0+1400)</f>
        <v>11200</v>
      </c>
      <c r="AO28" s="68">
        <f t="shared" si="0"/>
        <v>16800</v>
      </c>
      <c r="AP28" s="6" t="s">
        <v>209</v>
      </c>
      <c r="AQ28" s="70">
        <v>42769</v>
      </c>
      <c r="AR28" s="70">
        <v>43133</v>
      </c>
      <c r="AS28" s="71">
        <v>11992</v>
      </c>
      <c r="AT28" s="6" t="s">
        <v>215</v>
      </c>
      <c r="AU28" s="6" t="s">
        <v>163</v>
      </c>
      <c r="AV28" s="43" t="s">
        <v>163</v>
      </c>
      <c r="AW28" s="43" t="s">
        <v>163</v>
      </c>
      <c r="AX28" s="62" t="s">
        <v>163</v>
      </c>
      <c r="AY28" s="69" t="s">
        <v>163</v>
      </c>
      <c r="AZ28" s="62" t="s">
        <v>163</v>
      </c>
      <c r="BA28" s="69" t="s">
        <v>163</v>
      </c>
      <c r="BB28" s="56" t="s">
        <v>163</v>
      </c>
      <c r="BC28" s="43" t="s">
        <v>163</v>
      </c>
      <c r="BD28" s="43" t="s">
        <v>163</v>
      </c>
      <c r="BE28" s="43" t="s">
        <v>163</v>
      </c>
      <c r="BF28" s="43" t="s">
        <v>163</v>
      </c>
      <c r="BG28" s="43" t="s">
        <v>163</v>
      </c>
      <c r="BH28" s="43" t="s">
        <v>163</v>
      </c>
      <c r="BI28" s="43" t="s">
        <v>163</v>
      </c>
      <c r="BJ28" s="43" t="s">
        <v>163</v>
      </c>
      <c r="BK28" s="43" t="s">
        <v>163</v>
      </c>
      <c r="BL28" s="43" t="s">
        <v>163</v>
      </c>
      <c r="BM28" s="43" t="s">
        <v>163</v>
      </c>
    </row>
    <row r="29" spans="1:65" ht="38.25" x14ac:dyDescent="0.25">
      <c r="A29" s="120" t="s">
        <v>143</v>
      </c>
      <c r="B29" s="116" t="s">
        <v>222</v>
      </c>
      <c r="C29" s="8" t="s">
        <v>223</v>
      </c>
      <c r="D29" s="8" t="s">
        <v>224</v>
      </c>
      <c r="E29" s="8" t="s">
        <v>144</v>
      </c>
      <c r="F29" s="74" t="s">
        <v>225</v>
      </c>
      <c r="G29" s="62">
        <v>12138</v>
      </c>
      <c r="H29" s="6" t="s">
        <v>196</v>
      </c>
      <c r="I29" s="70">
        <v>43018</v>
      </c>
      <c r="J29" s="70">
        <v>43017</v>
      </c>
      <c r="K29" s="8" t="s">
        <v>226</v>
      </c>
      <c r="L29" s="144" t="s">
        <v>227</v>
      </c>
      <c r="M29" s="8" t="s">
        <v>228</v>
      </c>
      <c r="N29" s="75">
        <v>43025</v>
      </c>
      <c r="O29" s="159" t="s">
        <v>229</v>
      </c>
      <c r="P29" s="55">
        <v>12168</v>
      </c>
      <c r="Q29" s="75" t="s">
        <v>217</v>
      </c>
      <c r="R29" s="75" t="s">
        <v>230</v>
      </c>
      <c r="S29" s="56" t="s">
        <v>267</v>
      </c>
      <c r="T29" s="5" t="s">
        <v>163</v>
      </c>
      <c r="U29" s="5" t="s">
        <v>163</v>
      </c>
      <c r="V29" s="5" t="s">
        <v>163</v>
      </c>
      <c r="W29" s="57" t="s">
        <v>169</v>
      </c>
      <c r="X29" s="5" t="s">
        <v>163</v>
      </c>
      <c r="Y29" s="5" t="s">
        <v>163</v>
      </c>
      <c r="Z29" s="5" t="s">
        <v>163</v>
      </c>
      <c r="AA29" s="5" t="s">
        <v>163</v>
      </c>
      <c r="AB29" s="5" t="s">
        <v>163</v>
      </c>
      <c r="AC29" s="5" t="s">
        <v>163</v>
      </c>
      <c r="AD29" s="5" t="s">
        <v>163</v>
      </c>
      <c r="AE29" s="5">
        <v>0</v>
      </c>
      <c r="AF29" s="5">
        <v>0</v>
      </c>
      <c r="AG29" s="14">
        <v>0</v>
      </c>
      <c r="AH29" s="14">
        <v>0</v>
      </c>
      <c r="AI29" s="6" t="s">
        <v>163</v>
      </c>
      <c r="AJ29" s="6" t="s">
        <v>163</v>
      </c>
      <c r="AK29" s="6" t="s">
        <v>163</v>
      </c>
      <c r="AL29" s="76">
        <v>0</v>
      </c>
      <c r="AM29" s="59">
        <v>211050</v>
      </c>
      <c r="AN29" s="59">
        <f>SUM(0+140700+140700+70950+0+71550+144110+59700+83100)</f>
        <v>710810</v>
      </c>
      <c r="AO29" s="60">
        <f t="shared" si="0"/>
        <v>921860</v>
      </c>
      <c r="AP29" s="5" t="s">
        <v>196</v>
      </c>
      <c r="AQ29" s="54">
        <v>43018</v>
      </c>
      <c r="AR29" s="54">
        <v>43017</v>
      </c>
      <c r="AS29" s="11">
        <v>12161</v>
      </c>
      <c r="AT29" s="5" t="s">
        <v>227</v>
      </c>
      <c r="AU29" s="5" t="s">
        <v>163</v>
      </c>
      <c r="AV29" s="8" t="s">
        <v>163</v>
      </c>
      <c r="AW29" s="8" t="s">
        <v>163</v>
      </c>
      <c r="AX29" s="55" t="s">
        <v>163</v>
      </c>
      <c r="AY29" s="75" t="s">
        <v>163</v>
      </c>
      <c r="AZ29" s="55" t="s">
        <v>163</v>
      </c>
      <c r="BA29" s="75" t="s">
        <v>163</v>
      </c>
      <c r="BB29" s="9" t="s">
        <v>163</v>
      </c>
      <c r="BC29" s="8" t="s">
        <v>163</v>
      </c>
      <c r="BD29" s="8" t="s">
        <v>163</v>
      </c>
      <c r="BE29" s="8" t="s">
        <v>163</v>
      </c>
      <c r="BF29" s="8" t="s">
        <v>163</v>
      </c>
      <c r="BG29" s="8" t="s">
        <v>163</v>
      </c>
      <c r="BH29" s="8" t="s">
        <v>163</v>
      </c>
      <c r="BI29" s="8" t="s">
        <v>163</v>
      </c>
      <c r="BJ29" s="8" t="s">
        <v>163</v>
      </c>
      <c r="BK29" s="8" t="s">
        <v>163</v>
      </c>
      <c r="BL29" s="8" t="s">
        <v>163</v>
      </c>
      <c r="BM29" s="8" t="s">
        <v>163</v>
      </c>
    </row>
    <row r="30" spans="1:65" ht="76.5" x14ac:dyDescent="0.25">
      <c r="A30" s="120" t="s">
        <v>240</v>
      </c>
      <c r="B30" s="116" t="s">
        <v>242</v>
      </c>
      <c r="C30" s="8" t="s">
        <v>243</v>
      </c>
      <c r="D30" s="8" t="s">
        <v>244</v>
      </c>
      <c r="E30" s="8" t="s">
        <v>245</v>
      </c>
      <c r="F30" s="74" t="s">
        <v>246</v>
      </c>
      <c r="G30" s="62">
        <v>12190</v>
      </c>
      <c r="H30" s="6" t="s">
        <v>163</v>
      </c>
      <c r="I30" s="70" t="s">
        <v>163</v>
      </c>
      <c r="J30" s="70" t="s">
        <v>163</v>
      </c>
      <c r="K30" s="8" t="s">
        <v>247</v>
      </c>
      <c r="L30" s="144" t="s">
        <v>248</v>
      </c>
      <c r="M30" s="8" t="s">
        <v>249</v>
      </c>
      <c r="N30" s="75" t="s">
        <v>250</v>
      </c>
      <c r="O30" s="159">
        <v>54000</v>
      </c>
      <c r="P30" s="55">
        <v>12258</v>
      </c>
      <c r="Q30" s="75" t="s">
        <v>251</v>
      </c>
      <c r="R30" s="75" t="s">
        <v>252</v>
      </c>
      <c r="S30" s="56" t="s">
        <v>264</v>
      </c>
      <c r="T30" s="5" t="s">
        <v>163</v>
      </c>
      <c r="U30" s="5" t="s">
        <v>163</v>
      </c>
      <c r="V30" s="5" t="s">
        <v>163</v>
      </c>
      <c r="W30" s="57" t="s">
        <v>164</v>
      </c>
      <c r="X30" s="5" t="s">
        <v>163</v>
      </c>
      <c r="Y30" s="5" t="s">
        <v>163</v>
      </c>
      <c r="Z30" s="5" t="s">
        <v>163</v>
      </c>
      <c r="AA30" s="5" t="s">
        <v>163</v>
      </c>
      <c r="AB30" s="5" t="s">
        <v>163</v>
      </c>
      <c r="AC30" s="5" t="s">
        <v>163</v>
      </c>
      <c r="AD30" s="5" t="s">
        <v>163</v>
      </c>
      <c r="AE30" s="5">
        <v>0</v>
      </c>
      <c r="AF30" s="5">
        <v>0</v>
      </c>
      <c r="AG30" s="14">
        <v>0</v>
      </c>
      <c r="AH30" s="14">
        <v>0</v>
      </c>
      <c r="AI30" s="6" t="s">
        <v>163</v>
      </c>
      <c r="AJ30" s="6" t="s">
        <v>163</v>
      </c>
      <c r="AK30" s="6" t="s">
        <v>163</v>
      </c>
      <c r="AL30" s="76">
        <v>0</v>
      </c>
      <c r="AM30" s="59">
        <v>0</v>
      </c>
      <c r="AN30" s="59">
        <v>0</v>
      </c>
      <c r="AO30" s="60">
        <f t="shared" si="0"/>
        <v>0</v>
      </c>
      <c r="AP30" s="5" t="s">
        <v>163</v>
      </c>
      <c r="AQ30" s="54" t="s">
        <v>163</v>
      </c>
      <c r="AR30" s="54" t="s">
        <v>163</v>
      </c>
      <c r="AS30" s="11" t="s">
        <v>163</v>
      </c>
      <c r="AT30" s="5" t="s">
        <v>163</v>
      </c>
      <c r="AU30" s="5" t="s">
        <v>163</v>
      </c>
      <c r="AV30" s="8" t="s">
        <v>163</v>
      </c>
      <c r="AW30" s="8" t="s">
        <v>163</v>
      </c>
      <c r="AX30" s="55" t="s">
        <v>163</v>
      </c>
      <c r="AY30" s="75" t="s">
        <v>163</v>
      </c>
      <c r="AZ30" s="55" t="s">
        <v>163</v>
      </c>
      <c r="BA30" s="75" t="s">
        <v>163</v>
      </c>
      <c r="BB30" s="9" t="s">
        <v>163</v>
      </c>
      <c r="BC30" s="8" t="s">
        <v>163</v>
      </c>
      <c r="BD30" s="8" t="s">
        <v>163</v>
      </c>
      <c r="BE30" s="8" t="s">
        <v>163</v>
      </c>
      <c r="BF30" s="8" t="s">
        <v>163</v>
      </c>
      <c r="BG30" s="8" t="s">
        <v>163</v>
      </c>
      <c r="BH30" s="8" t="s">
        <v>163</v>
      </c>
      <c r="BI30" s="8" t="s">
        <v>163</v>
      </c>
      <c r="BJ30" s="8" t="s">
        <v>163</v>
      </c>
      <c r="BK30" s="8" t="s">
        <v>163</v>
      </c>
      <c r="BL30" s="8" t="s">
        <v>163</v>
      </c>
      <c r="BM30" s="8" t="s">
        <v>163</v>
      </c>
    </row>
    <row r="31" spans="1:65" ht="51" x14ac:dyDescent="0.25">
      <c r="A31" s="120" t="s">
        <v>241</v>
      </c>
      <c r="B31" s="116" t="s">
        <v>253</v>
      </c>
      <c r="C31" s="8" t="s">
        <v>243</v>
      </c>
      <c r="D31" s="8" t="s">
        <v>254</v>
      </c>
      <c r="E31" s="8" t="s">
        <v>144</v>
      </c>
      <c r="F31" s="74" t="s">
        <v>255</v>
      </c>
      <c r="G31" s="77" t="s">
        <v>157</v>
      </c>
      <c r="H31" s="6" t="s">
        <v>196</v>
      </c>
      <c r="I31" s="70">
        <v>42828</v>
      </c>
      <c r="J31" s="70">
        <v>43192</v>
      </c>
      <c r="K31" s="8" t="s">
        <v>256</v>
      </c>
      <c r="L31" s="144" t="s">
        <v>210</v>
      </c>
      <c r="M31" s="8" t="s">
        <v>211</v>
      </c>
      <c r="N31" s="75" t="s">
        <v>257</v>
      </c>
      <c r="O31" s="159">
        <v>1560</v>
      </c>
      <c r="P31" s="55">
        <v>12264</v>
      </c>
      <c r="Q31" s="75" t="s">
        <v>257</v>
      </c>
      <c r="R31" s="75" t="s">
        <v>258</v>
      </c>
      <c r="S31" s="56" t="s">
        <v>264</v>
      </c>
      <c r="T31" s="5" t="s">
        <v>163</v>
      </c>
      <c r="U31" s="5" t="s">
        <v>163</v>
      </c>
      <c r="V31" s="5" t="s">
        <v>163</v>
      </c>
      <c r="W31" s="57" t="s">
        <v>164</v>
      </c>
      <c r="X31" s="5" t="s">
        <v>163</v>
      </c>
      <c r="Y31" s="5" t="s">
        <v>163</v>
      </c>
      <c r="Z31" s="5" t="s">
        <v>163</v>
      </c>
      <c r="AA31" s="5" t="s">
        <v>163</v>
      </c>
      <c r="AB31" s="5" t="s">
        <v>163</v>
      </c>
      <c r="AC31" s="5" t="s">
        <v>163</v>
      </c>
      <c r="AD31" s="5" t="s">
        <v>163</v>
      </c>
      <c r="AE31" s="5">
        <v>0</v>
      </c>
      <c r="AF31" s="5">
        <v>0</v>
      </c>
      <c r="AG31" s="14">
        <v>0</v>
      </c>
      <c r="AH31" s="14">
        <v>0</v>
      </c>
      <c r="AI31" s="6" t="s">
        <v>163</v>
      </c>
      <c r="AJ31" s="6" t="s">
        <v>163</v>
      </c>
      <c r="AK31" s="6" t="s">
        <v>163</v>
      </c>
      <c r="AL31" s="73">
        <v>0</v>
      </c>
      <c r="AM31" s="59">
        <v>0</v>
      </c>
      <c r="AN31" s="59">
        <v>0</v>
      </c>
      <c r="AO31" s="60">
        <f t="shared" si="0"/>
        <v>0</v>
      </c>
      <c r="AP31" s="5" t="s">
        <v>196</v>
      </c>
      <c r="AQ31" s="54">
        <v>42828</v>
      </c>
      <c r="AR31" s="54">
        <v>43192</v>
      </c>
      <c r="AS31" s="11">
        <v>12031</v>
      </c>
      <c r="AT31" s="5" t="s">
        <v>259</v>
      </c>
      <c r="AU31" s="5" t="s">
        <v>163</v>
      </c>
      <c r="AV31" s="8" t="s">
        <v>163</v>
      </c>
      <c r="AW31" s="8" t="s">
        <v>163</v>
      </c>
      <c r="AX31" s="55" t="s">
        <v>163</v>
      </c>
      <c r="AY31" s="75" t="s">
        <v>163</v>
      </c>
      <c r="AZ31" s="55" t="s">
        <v>163</v>
      </c>
      <c r="BA31" s="75" t="s">
        <v>163</v>
      </c>
      <c r="BB31" s="9" t="s">
        <v>163</v>
      </c>
      <c r="BC31" s="8" t="s">
        <v>163</v>
      </c>
      <c r="BD31" s="8" t="s">
        <v>163</v>
      </c>
      <c r="BE31" s="8" t="s">
        <v>163</v>
      </c>
      <c r="BF31" s="8" t="s">
        <v>163</v>
      </c>
      <c r="BG31" s="8" t="s">
        <v>163</v>
      </c>
      <c r="BH31" s="8" t="s">
        <v>163</v>
      </c>
      <c r="BI31" s="8" t="s">
        <v>163</v>
      </c>
      <c r="BJ31" s="8" t="s">
        <v>163</v>
      </c>
      <c r="BK31" s="8" t="s">
        <v>163</v>
      </c>
      <c r="BL31" s="8" t="s">
        <v>163</v>
      </c>
      <c r="BM31" s="8" t="s">
        <v>163</v>
      </c>
    </row>
    <row r="32" spans="1:65" ht="64.5" thickBot="1" x14ac:dyDescent="0.3">
      <c r="A32" s="122" t="s">
        <v>260</v>
      </c>
      <c r="B32" s="123" t="s">
        <v>205</v>
      </c>
      <c r="C32" s="124" t="s">
        <v>206</v>
      </c>
      <c r="D32" s="124" t="s">
        <v>207</v>
      </c>
      <c r="E32" s="124" t="s">
        <v>144</v>
      </c>
      <c r="F32" s="125" t="s">
        <v>208</v>
      </c>
      <c r="G32" s="126" t="s">
        <v>157</v>
      </c>
      <c r="H32" s="10" t="s">
        <v>209</v>
      </c>
      <c r="I32" s="127">
        <v>42769</v>
      </c>
      <c r="J32" s="127">
        <v>43133</v>
      </c>
      <c r="K32" s="124" t="s">
        <v>261</v>
      </c>
      <c r="L32" s="147" t="s">
        <v>210</v>
      </c>
      <c r="M32" s="124" t="s">
        <v>211</v>
      </c>
      <c r="N32" s="128" t="s">
        <v>262</v>
      </c>
      <c r="O32" s="160" t="s">
        <v>213</v>
      </c>
      <c r="P32" s="129">
        <v>12333</v>
      </c>
      <c r="Q32" s="128" t="s">
        <v>262</v>
      </c>
      <c r="R32" s="128" t="s">
        <v>263</v>
      </c>
      <c r="S32" s="130" t="s">
        <v>264</v>
      </c>
      <c r="T32" s="131" t="s">
        <v>163</v>
      </c>
      <c r="U32" s="131" t="s">
        <v>163</v>
      </c>
      <c r="V32" s="131" t="s">
        <v>163</v>
      </c>
      <c r="W32" s="132" t="s">
        <v>164</v>
      </c>
      <c r="X32" s="131" t="s">
        <v>163</v>
      </c>
      <c r="Y32" s="131" t="s">
        <v>163</v>
      </c>
      <c r="Z32" s="131" t="s">
        <v>163</v>
      </c>
      <c r="AA32" s="131" t="s">
        <v>163</v>
      </c>
      <c r="AB32" s="131" t="s">
        <v>163</v>
      </c>
      <c r="AC32" s="131" t="s">
        <v>163</v>
      </c>
      <c r="AD32" s="131" t="s">
        <v>163</v>
      </c>
      <c r="AE32" s="131">
        <v>0</v>
      </c>
      <c r="AF32" s="131">
        <v>0</v>
      </c>
      <c r="AG32" s="133">
        <v>0</v>
      </c>
      <c r="AH32" s="133">
        <v>0</v>
      </c>
      <c r="AI32" s="10" t="s">
        <v>163</v>
      </c>
      <c r="AJ32" s="10" t="s">
        <v>163</v>
      </c>
      <c r="AK32" s="10" t="s">
        <v>163</v>
      </c>
      <c r="AL32" s="134">
        <v>0</v>
      </c>
      <c r="AM32" s="135">
        <v>0</v>
      </c>
      <c r="AN32" s="135">
        <v>0</v>
      </c>
      <c r="AO32" s="136">
        <f t="shared" si="0"/>
        <v>0</v>
      </c>
      <c r="AP32" s="131" t="s">
        <v>209</v>
      </c>
      <c r="AQ32" s="137">
        <v>42769</v>
      </c>
      <c r="AR32" s="137">
        <v>43133</v>
      </c>
      <c r="AS32" s="138">
        <v>11992</v>
      </c>
      <c r="AT32" s="131" t="s">
        <v>215</v>
      </c>
      <c r="AU32" s="131" t="s">
        <v>163</v>
      </c>
      <c r="AV32" s="124" t="s">
        <v>163</v>
      </c>
      <c r="AW32" s="124" t="s">
        <v>163</v>
      </c>
      <c r="AX32" s="129" t="s">
        <v>163</v>
      </c>
      <c r="AY32" s="128" t="s">
        <v>163</v>
      </c>
      <c r="AZ32" s="129" t="s">
        <v>163</v>
      </c>
      <c r="BA32" s="128" t="s">
        <v>163</v>
      </c>
      <c r="BB32" s="139" t="s">
        <v>163</v>
      </c>
      <c r="BC32" s="124" t="s">
        <v>163</v>
      </c>
      <c r="BD32" s="124" t="s">
        <v>163</v>
      </c>
      <c r="BE32" s="124" t="s">
        <v>163</v>
      </c>
      <c r="BF32" s="124" t="s">
        <v>163</v>
      </c>
      <c r="BG32" s="124" t="s">
        <v>163</v>
      </c>
      <c r="BH32" s="124" t="s">
        <v>163</v>
      </c>
      <c r="BI32" s="124" t="s">
        <v>163</v>
      </c>
      <c r="BJ32" s="124" t="s">
        <v>163</v>
      </c>
      <c r="BK32" s="124" t="s">
        <v>163</v>
      </c>
      <c r="BL32" s="124" t="s">
        <v>163</v>
      </c>
      <c r="BM32" s="124" t="s">
        <v>163</v>
      </c>
    </row>
    <row r="33" spans="1:65" s="164" customFormat="1" ht="13.5" thickBot="1" x14ac:dyDescent="0.3">
      <c r="A33" s="166" t="s">
        <v>280</v>
      </c>
      <c r="B33" s="167"/>
      <c r="C33" s="167"/>
      <c r="D33" s="167"/>
      <c r="E33" s="167"/>
      <c r="F33" s="167"/>
      <c r="G33" s="168"/>
      <c r="H33" s="168"/>
      <c r="I33" s="168"/>
      <c r="J33" s="168"/>
      <c r="K33" s="168"/>
      <c r="L33" s="168"/>
      <c r="M33" s="168"/>
      <c r="N33" s="168"/>
      <c r="O33" s="161">
        <f>SUM(O21:O32)</f>
        <v>104895.36</v>
      </c>
      <c r="P33" s="161"/>
      <c r="Q33" s="161"/>
      <c r="R33" s="161"/>
      <c r="S33" s="161"/>
      <c r="T33" s="161"/>
      <c r="U33" s="161"/>
      <c r="V33" s="161"/>
      <c r="W33" s="161"/>
      <c r="X33" s="161"/>
      <c r="Y33" s="161"/>
      <c r="Z33" s="161"/>
      <c r="AA33" s="161"/>
      <c r="AB33" s="161"/>
      <c r="AC33" s="161"/>
      <c r="AD33" s="161"/>
      <c r="AE33" s="161"/>
      <c r="AF33" s="161"/>
      <c r="AG33" s="161">
        <f>SUM(AG21:AG32)</f>
        <v>0</v>
      </c>
      <c r="AH33" s="161">
        <f>SUM(AH21:AH32)</f>
        <v>0</v>
      </c>
      <c r="AI33" s="169"/>
      <c r="AJ33" s="169"/>
      <c r="AK33" s="169">
        <f>SUM(AK21:AK32)</f>
        <v>1274.76</v>
      </c>
      <c r="AL33" s="169">
        <f>SUM(AL21:AL32)</f>
        <v>24674.76</v>
      </c>
      <c r="AM33" s="169">
        <f>SUM(AM21:AM32)</f>
        <v>354438.44</v>
      </c>
      <c r="AN33" s="169">
        <f>SUM(AN21:AN32)</f>
        <v>757066.65</v>
      </c>
      <c r="AO33" s="169">
        <f>SUM(AO21:AO32)</f>
        <v>1111505.0900000001</v>
      </c>
      <c r="AP33" s="161"/>
      <c r="AQ33" s="161"/>
      <c r="AR33" s="161"/>
      <c r="AS33" s="161"/>
      <c r="AT33" s="161"/>
      <c r="AU33" s="161"/>
      <c r="AV33" s="161"/>
      <c r="AW33" s="161"/>
      <c r="AX33" s="161"/>
      <c r="AY33" s="161"/>
      <c r="AZ33" s="161"/>
      <c r="BA33" s="161"/>
      <c r="BB33" s="170"/>
      <c r="BC33" s="171"/>
      <c r="BD33" s="171"/>
      <c r="BE33" s="171"/>
      <c r="BF33" s="171"/>
      <c r="BG33" s="171"/>
      <c r="BH33" s="171"/>
      <c r="BI33" s="171"/>
      <c r="BJ33" s="171"/>
      <c r="BK33" s="171"/>
      <c r="BL33" s="171"/>
      <c r="BM33" s="172"/>
    </row>
    <row r="34" spans="1:65" x14ac:dyDescent="0.25">
      <c r="A34" s="22"/>
      <c r="B34" s="22"/>
      <c r="C34" s="22"/>
      <c r="D34" s="22"/>
      <c r="E34" s="22"/>
      <c r="F34" s="22"/>
      <c r="G34" s="22"/>
      <c r="H34" s="23"/>
      <c r="I34" s="23"/>
      <c r="J34" s="23"/>
      <c r="K34" s="22"/>
      <c r="L34" s="22"/>
      <c r="M34" s="22"/>
      <c r="N34" s="22"/>
      <c r="O34" s="162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5"/>
      <c r="AH34" s="25"/>
      <c r="AI34" s="26"/>
      <c r="AJ34" s="26"/>
      <c r="AK34" s="26"/>
      <c r="AL34" s="26"/>
      <c r="AM34" s="26"/>
      <c r="AN34" s="26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7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</row>
    <row r="35" spans="1:65" s="30" customFormat="1" ht="15" x14ac:dyDescent="0.25">
      <c r="A35" s="29" t="s">
        <v>278</v>
      </c>
      <c r="B35" s="29"/>
      <c r="C35" s="29"/>
      <c r="D35" s="29"/>
      <c r="H35" s="31"/>
      <c r="I35" s="31"/>
      <c r="J35" s="31"/>
      <c r="L35" s="36"/>
      <c r="O35" s="163"/>
      <c r="AI35" s="31"/>
      <c r="AJ35" s="31"/>
      <c r="AK35" s="31"/>
      <c r="AL35" s="31"/>
      <c r="AM35" s="31"/>
      <c r="AN35" s="31"/>
    </row>
    <row r="36" spans="1:65" s="30" customFormat="1" ht="15" x14ac:dyDescent="0.25">
      <c r="A36" s="29"/>
      <c r="B36" s="29"/>
      <c r="C36" s="29"/>
      <c r="D36" s="29"/>
      <c r="H36" s="31"/>
      <c r="I36" s="31"/>
      <c r="J36" s="31"/>
      <c r="L36" s="36"/>
      <c r="O36" s="163"/>
      <c r="AI36" s="31"/>
      <c r="AJ36" s="31"/>
      <c r="AK36" s="31"/>
      <c r="AL36" s="31"/>
      <c r="AM36" s="31"/>
      <c r="AN36" s="31"/>
    </row>
    <row r="37" spans="1:65" s="30" customFormat="1" ht="15" x14ac:dyDescent="0.25">
      <c r="A37" s="29" t="s">
        <v>279</v>
      </c>
      <c r="B37" s="29"/>
      <c r="C37" s="29"/>
      <c r="D37" s="29"/>
      <c r="E37" s="29"/>
      <c r="F37" s="29"/>
      <c r="G37" s="29"/>
      <c r="H37" s="34"/>
      <c r="I37" s="34"/>
      <c r="J37" s="34"/>
      <c r="L37" s="36"/>
      <c r="O37" s="163"/>
      <c r="AI37" s="31"/>
      <c r="AJ37" s="31"/>
      <c r="AK37" s="31"/>
      <c r="AL37" s="31"/>
    </row>
    <row r="38" spans="1:65" s="30" customFormat="1" ht="15" x14ac:dyDescent="0.25">
      <c r="H38" s="31"/>
      <c r="I38" s="31"/>
      <c r="J38" s="31"/>
      <c r="L38" s="36"/>
      <c r="O38" s="163"/>
      <c r="AI38" s="31"/>
      <c r="AJ38" s="31"/>
      <c r="AK38" s="31"/>
      <c r="AL38" s="31"/>
      <c r="AM38" s="31"/>
      <c r="AN38" s="31"/>
    </row>
  </sheetData>
  <mergeCells count="95">
    <mergeCell ref="A33:F33"/>
    <mergeCell ref="AC18:AD18"/>
    <mergeCell ref="AE18:AH18"/>
    <mergeCell ref="AI17:AK17"/>
    <mergeCell ref="AI18:AK18"/>
    <mergeCell ref="AU17:AU19"/>
    <mergeCell ref="AP17:AP19"/>
    <mergeCell ref="AS17:AS19"/>
    <mergeCell ref="AT17:AT19"/>
    <mergeCell ref="I18:J18"/>
    <mergeCell ref="H18:H19"/>
    <mergeCell ref="H17:J17"/>
    <mergeCell ref="W21:W24"/>
    <mergeCell ref="X21:X24"/>
    <mergeCell ref="Q21:Q24"/>
    <mergeCell ref="R21:R24"/>
    <mergeCell ref="S21:S24"/>
    <mergeCell ref="T21:T24"/>
    <mergeCell ref="U21:U24"/>
    <mergeCell ref="AM21:AM24"/>
    <mergeCell ref="AN21:AN24"/>
    <mergeCell ref="AL21:AL24"/>
    <mergeCell ref="AO21:AO24"/>
    <mergeCell ref="AP21:AP24"/>
    <mergeCell ref="AW17:AW19"/>
    <mergeCell ref="AX17:AX19"/>
    <mergeCell ref="AY17:AY19"/>
    <mergeCell ref="AZ17:AZ19"/>
    <mergeCell ref="BA17:BA19"/>
    <mergeCell ref="AV17:AV19"/>
    <mergeCell ref="AQ17:AR18"/>
    <mergeCell ref="A21:A24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L21:L24"/>
    <mergeCell ref="M21:M24"/>
    <mergeCell ref="N21:N24"/>
    <mergeCell ref="O21:O24"/>
    <mergeCell ref="P21:P24"/>
    <mergeCell ref="V21:V24"/>
    <mergeCell ref="A1:AO3"/>
    <mergeCell ref="BI17:BI19"/>
    <mergeCell ref="A15:BM15"/>
    <mergeCell ref="BJ17:BJ19"/>
    <mergeCell ref="BB16:BM16"/>
    <mergeCell ref="BB17:BB19"/>
    <mergeCell ref="BC17:BC19"/>
    <mergeCell ref="A16:A20"/>
    <mergeCell ref="AL17:AO17"/>
    <mergeCell ref="X17:AH17"/>
    <mergeCell ref="AM18:AO18"/>
    <mergeCell ref="B16:G18"/>
    <mergeCell ref="K17:W18"/>
    <mergeCell ref="X18:AB18"/>
    <mergeCell ref="A6:AS6"/>
    <mergeCell ref="A8:J8"/>
    <mergeCell ref="A9:E9"/>
    <mergeCell ref="A11:AE11"/>
    <mergeCell ref="AP16:AU16"/>
    <mergeCell ref="K16:AO16"/>
    <mergeCell ref="AV16:BA16"/>
    <mergeCell ref="BK17:BM18"/>
    <mergeCell ref="BG17:BH18"/>
    <mergeCell ref="BD17:BF18"/>
    <mergeCell ref="AQ21:AQ24"/>
    <mergeCell ref="AR21:AR24"/>
    <mergeCell ref="AS21:AS24"/>
    <mergeCell ref="AT21:AT24"/>
    <mergeCell ref="AU21:AU24"/>
    <mergeCell ref="AV21:AV24"/>
    <mergeCell ref="AW21:AW24"/>
    <mergeCell ref="AX21:AX24"/>
    <mergeCell ref="AY21:AY24"/>
    <mergeCell ref="AZ21:AZ24"/>
    <mergeCell ref="BA21:BA24"/>
    <mergeCell ref="BB21:BB24"/>
    <mergeCell ref="BC21:BC24"/>
    <mergeCell ref="BM21:BM24"/>
    <mergeCell ref="BD21:BD24"/>
    <mergeCell ref="BE21:BE24"/>
    <mergeCell ref="BF21:BF24"/>
    <mergeCell ref="BG21:BG24"/>
    <mergeCell ref="BH21:BH24"/>
    <mergeCell ref="BI21:BI24"/>
    <mergeCell ref="BJ21:BJ24"/>
    <mergeCell ref="BK21:BK24"/>
    <mergeCell ref="BL21:BL24"/>
  </mergeCells>
  <pageMargins left="1.1023622047244095" right="0.51181102362204722" top="0.78740157480314965" bottom="0.78740157480314965" header="0.31496062992125984" footer="0.31496062992125984"/>
  <pageSetup paperSize="9" scale="80" orientation="landscape" r:id="rId1"/>
  <colBreaks count="1" manualBreakCount="1">
    <brk id="46" max="3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SAERB LICITAÇÕES SET 2018</vt:lpstr>
      <vt:lpstr>'SAERB LICITAÇÕES SET 2018'!Area_de_impressao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2017-02-06T15:06:47Z</cp:lastPrinted>
  <dcterms:created xsi:type="dcterms:W3CDTF">2013-10-11T22:10:57Z</dcterms:created>
  <dcterms:modified xsi:type="dcterms:W3CDTF">2018-10-19T16:35:31Z</dcterms:modified>
</cp:coreProperties>
</file>