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813"/>
  </bookViews>
  <sheets>
    <sheet name="SAERB LICITAÇÕES SET 2017" sheetId="1" r:id="rId1"/>
  </sheets>
  <definedNames>
    <definedName name="_xlnm.Print_Area" localSheetId="0">'SAERB LICITAÇÕES SET 2017'!$A$1:$BM$39</definedName>
  </definedNames>
  <calcPr calcId="145621"/>
</workbook>
</file>

<file path=xl/calcChain.xml><?xml version="1.0" encoding="utf-8"?>
<calcChain xmlns="http://schemas.openxmlformats.org/spreadsheetml/2006/main">
  <c r="AN30" i="1" l="1"/>
  <c r="AN29" i="1"/>
  <c r="AN24" i="1"/>
  <c r="AN21" i="1"/>
  <c r="AO34" i="1" l="1"/>
  <c r="AO33" i="1"/>
  <c r="AM35" i="1" l="1"/>
  <c r="O35" i="1" l="1"/>
  <c r="AO31" i="1"/>
  <c r="AO30" i="1"/>
  <c r="AN28" i="1"/>
  <c r="AN35" i="1" s="1"/>
  <c r="AO29" i="1" l="1"/>
  <c r="AO24" i="1"/>
  <c r="AK21" i="1"/>
  <c r="AL21" i="1" s="1"/>
  <c r="AL35" i="1" s="1"/>
  <c r="AO28" i="1"/>
  <c r="AO21" i="1"/>
  <c r="AO35" i="1" l="1"/>
  <c r="AG35" i="1"/>
  <c r="AH35" i="1"/>
</calcChain>
</file>

<file path=xl/sharedStrings.xml><?xml version="1.0" encoding="utf-8"?>
<sst xmlns="http://schemas.openxmlformats.org/spreadsheetml/2006/main" count="643" uniqueCount="278">
  <si>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</si>
  <si>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</si>
  <si>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</si>
  <si>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</si>
  <si>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</si>
  <si>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</si>
  <si>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</si>
  <si>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</si>
  <si>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</si>
  <si>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</si>
  <si>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</si>
  <si>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</si>
  <si>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</si>
  <si>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</si>
  <si>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</si>
  <si>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</si>
  <si>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</si>
  <si>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</si>
  <si>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</si>
  <si>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</si>
  <si>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</si>
  <si>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</si>
  <si>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</si>
  <si>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</si>
  <si>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</si>
  <si>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</si>
  <si>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</si>
  <si>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</si>
  <si>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</si>
  <si>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</si>
  <si>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</si>
  <si>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</si>
  <si>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</si>
  <si>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</si>
  <si>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</si>
  <si>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</si>
  <si>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</si>
  <si>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</si>
  <si>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</si>
  <si>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</si>
  <si>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</si>
  <si>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</si>
  <si>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</si>
  <si>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</si>
  <si>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</si>
  <si>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</si>
  <si>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</si>
  <si>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</si>
  <si>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</si>
  <si>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</si>
  <si>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</si>
  <si>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</si>
  <si>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</si>
  <si>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</si>
  <si>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</si>
  <si>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</si>
  <si>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</si>
  <si>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</si>
  <si>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</si>
  <si>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</si>
  <si>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</si>
  <si>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</si>
  <si>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</si>
  <si>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</si>
  <si>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</si>
  <si>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</si>
  <si>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</si>
  <si>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</si>
  <si>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</si>
  <si>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</si>
  <si>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</si>
  <si>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</si>
  <si>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</si>
  <si>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</si>
  <si>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</si>
  <si>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</si>
  <si>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</si>
  <si>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</si>
  <si>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</si>
  <si>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</si>
  <si>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</si>
  <si>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</si>
  <si>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</si>
  <si>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</si>
  <si>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</si>
  <si>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</si>
  <si>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</si>
  <si>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</si>
  <si>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</si>
  <si>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</si>
  <si>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</si>
  <si>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</si>
  <si>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</si>
  <si>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</si>
  <si>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</si>
  <si>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</si>
  <si>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</si>
  <si>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</si>
  <si>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</si>
  <si>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</si>
  <si>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</si>
  <si>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</si>
  <si>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</si>
  <si>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</si>
  <si>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</si>
  <si>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</si>
  <si>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</si>
  <si>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</si>
  <si>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</si>
  <si>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</si>
  <si>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</si>
  <si>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</si>
  <si>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</si>
  <si>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</si>
  <si>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</si>
  <si>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</si>
  <si>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</si>
  <si>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</si>
  <si>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</si>
  <si>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</si>
  <si>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</si>
  <si>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</si>
  <si>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</si>
  <si>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</si>
  <si>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</si>
  <si>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</si>
  <si>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</si>
  <si>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</si>
  <si>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</si>
  <si>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</si>
  <si>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</si>
  <si>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</si>
  <si>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</si>
  <si>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</si>
  <si>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</si>
  <si>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</si>
  <si>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</si>
  <si>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</si>
  <si>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</si>
  <si>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Manual de Referência - Anexos IV, VI, VII e VIII</t>
  </si>
  <si>
    <t>01</t>
  </si>
  <si>
    <t>02</t>
  </si>
  <si>
    <t>03</t>
  </si>
  <si>
    <t>04</t>
  </si>
  <si>
    <t>05</t>
  </si>
  <si>
    <t>06</t>
  </si>
  <si>
    <t xml:space="preserve">Pregão Presencial 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</si>
  <si>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</si>
  <si>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</si>
  <si>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</si>
  <si>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</si>
  <si>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</si>
  <si>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>39501/2014</t>
  </si>
  <si>
    <t>005/2014</t>
  </si>
  <si>
    <t xml:space="preserve">Dispensa de Licitação </t>
  </si>
  <si>
    <t>Prestação de serviços de administração e emissão de Cartão Visa Vale, para os servidores do SAERB, sem custo operacional, conforme proposta encaminhada pelo Banco do Brasil.</t>
  </si>
  <si>
    <t>241/2015 CPL/PMRB</t>
  </si>
  <si>
    <t>009/2015</t>
  </si>
  <si>
    <t>Contratação de empresa especializada para o fornecimento de um sistema que permita fazer a gestão comercial do Serviço de Água e Esgoto de Rio Branco – SAERB.</t>
  </si>
  <si>
    <t>43721/2015</t>
  </si>
  <si>
    <t>017/2014</t>
  </si>
  <si>
    <t>Registro de Preços (61 BIS)</t>
  </si>
  <si>
    <t>Adesão a Ata de Registro de Preços NUP n.º 64123.005688/2014-14 (itens 72, 74, 80, 81, 83, 84, 85, 86, 87, 88, 89, 116 e 117), oriundos do Pregão Eletrônico SRP n.º 017/2014, realizada pelo 61 Batalhão de Infantaria de Selva, que tem como objeto a prestação de serviços de manutenção de ar condicionados, conforme especificações contidas no Termo de referência Anexo I do Edital do citado Pregão.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</si>
  <si>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</si>
  <si>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</si>
  <si>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</si>
  <si>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</si>
  <si>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</si>
  <si>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</si>
  <si>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</si>
  <si>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</si>
  <si>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</si>
  <si>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</si>
  <si>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sem numeração</t>
  </si>
  <si>
    <t>Companhia Brasileira de Soluções e Serviços</t>
  </si>
  <si>
    <t>001/2015</t>
  </si>
  <si>
    <t>Vance Assessoria &amp; Auditoria Contábil Eireli</t>
  </si>
  <si>
    <t>001/2016</t>
  </si>
  <si>
    <t>Set Point</t>
  </si>
  <si>
    <t>TECSERV - Terceirização, Comércio e Serviços Ltda</t>
  </si>
  <si>
    <t>003/2016</t>
  </si>
  <si>
    <t>Banco do Brasil S/A - Setor Público</t>
  </si>
  <si>
    <t>RP (01) /           RPI (10)</t>
  </si>
  <si>
    <t>NADA CONSTA</t>
  </si>
  <si>
    <t>33.90.39.00</t>
  </si>
  <si>
    <t>576.230.822-72</t>
  </si>
  <si>
    <t>10.10.2013</t>
  </si>
  <si>
    <t>09.10.2014</t>
  </si>
  <si>
    <t>RP (01) /    RPI (10)</t>
  </si>
  <si>
    <t>33.90.36.00</t>
  </si>
  <si>
    <t>04.740.876/0001-25</t>
  </si>
  <si>
    <t>21.08.2014</t>
  </si>
  <si>
    <t>RP (01) /       RPI (10) / CONV (07)</t>
  </si>
  <si>
    <t>33.90.46.00</t>
  </si>
  <si>
    <t xml:space="preserve">07.479.826/0001-24 </t>
  </si>
  <si>
    <t>08.09.2015</t>
  </si>
  <si>
    <t>08.09.2016</t>
  </si>
  <si>
    <t xml:space="preserve">RP (01) /       RPI (10) </t>
  </si>
  <si>
    <t>09.613.736/0001-00</t>
  </si>
  <si>
    <t>19.09.2016</t>
  </si>
  <si>
    <t>19.09.2017</t>
  </si>
  <si>
    <t>RP (01) /       RPI (10)</t>
  </si>
  <si>
    <t>14.840.259/0001-55</t>
  </si>
  <si>
    <t>20.09.2016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</si>
  <si>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</si>
  <si>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</si>
  <si>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</si>
  <si>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</si>
  <si>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RPI (10)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</si>
  <si>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</si>
  <si>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</si>
  <si>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</si>
  <si>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</si>
  <si>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</si>
  <si>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</si>
  <si>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</si>
  <si>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</si>
  <si>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</si>
  <si>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</si>
  <si>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</si>
  <si>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</si>
  <si>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07.09.2017</t>
  </si>
  <si>
    <t>003/2013</t>
  </si>
  <si>
    <t>64123.005688/2014-14</t>
  </si>
  <si>
    <t>011/2015</t>
  </si>
  <si>
    <t>Secretaria Municipal de Serviços Urbanos - SEMSUR</t>
  </si>
  <si>
    <t>61 Batalhão de Infantaria de Selva</t>
  </si>
  <si>
    <t>Secretaria Municipal de Esporte e Lazer - SEMEL</t>
  </si>
  <si>
    <t>D</t>
  </si>
  <si>
    <t>II, art. 24</t>
  </si>
  <si>
    <t>Aditivo</t>
  </si>
  <si>
    <t>PRESTAÇÃO DE CONTAS MENSAL - EXERCÍCIO 2017</t>
  </si>
  <si>
    <t>24.04.2017</t>
  </si>
  <si>
    <t>Rescindir amigavelemente o contrato</t>
  </si>
  <si>
    <t>12.04.2017</t>
  </si>
  <si>
    <t>07</t>
  </si>
  <si>
    <t>21541/2017</t>
  </si>
  <si>
    <t>001/2017</t>
  </si>
  <si>
    <t>Registro de Preços (MP/AC)</t>
  </si>
  <si>
    <t>022/2016</t>
  </si>
  <si>
    <t xml:space="preserve">003/2017 </t>
  </si>
  <si>
    <t>Tecmaq Ltda</t>
  </si>
  <si>
    <t>04.108.775/0001-36</t>
  </si>
  <si>
    <t>RP (01)</t>
  </si>
  <si>
    <t>44.90.52.00</t>
  </si>
  <si>
    <t>Ministério Público do Estado do Acre</t>
  </si>
  <si>
    <t>Aquisição de mobiliário de escritório.</t>
  </si>
  <si>
    <t xml:space="preserve"> </t>
  </si>
  <si>
    <t>08</t>
  </si>
  <si>
    <t>Rescindir amigavelemente o contrato, a contar de 04/10/2017</t>
  </si>
  <si>
    <t>03.10.2017</t>
  </si>
  <si>
    <t>02.08.2017</t>
  </si>
  <si>
    <t>20.08.2015</t>
  </si>
  <si>
    <t>07.09.2016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</si>
  <si>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</si>
  <si>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</si>
  <si>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</si>
  <si>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</si>
  <si>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</si>
  <si>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</si>
  <si>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</si>
  <si>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09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</si>
  <si>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</si>
  <si>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</si>
  <si>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</si>
  <si>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</si>
  <si>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</si>
  <si>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</si>
  <si>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</si>
  <si>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</si>
  <si>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</si>
  <si>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</si>
  <si>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</si>
  <si>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r>
      <t xml:space="preserve">ÓRGÃO/ENTIDADE/FUNDO: </t>
    </r>
    <r>
      <rPr>
        <b/>
        <sz val="11"/>
        <rFont val="Arial"/>
        <family val="2"/>
      </rPr>
      <t>SERVIÇO DE ÁGUA E ESGOTO DE RIO BRANCO - SAERB</t>
    </r>
  </si>
  <si>
    <r>
      <t>MÊS/ANO:</t>
    </r>
    <r>
      <rPr>
        <b/>
        <sz val="11"/>
        <rFont val="Arial"/>
        <family val="2"/>
      </rPr>
      <t xml:space="preserve"> JANEIRO À SETEMBRO/2017</t>
    </r>
  </si>
  <si>
    <r>
      <t xml:space="preserve">DATA DA ÚLTIMA ATUALIZAÇÃO: </t>
    </r>
    <r>
      <rPr>
        <b/>
        <sz val="11"/>
        <rFont val="Arial"/>
        <family val="2"/>
      </rPr>
      <t>05/10/2017</t>
    </r>
  </si>
  <si>
    <r>
      <t xml:space="preserve">Nome do responsável pela elaboração: </t>
    </r>
    <r>
      <rPr>
        <b/>
        <sz val="11"/>
        <rFont val="Arial"/>
        <family val="2"/>
      </rPr>
      <t>Rutileny Cristina de Brito Lima Bastos</t>
    </r>
    <r>
      <rPr>
        <sz val="11"/>
        <rFont val="Arial"/>
        <family val="2"/>
      </rPr>
      <t xml:space="preserve"> - Agente Administrativo - matrícula n.º 700096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</si>
  <si>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 xml:space="preserve">José Cardoso Ferreira </t>
    </r>
    <r>
      <rPr>
        <sz val="11"/>
        <rFont val="Arial"/>
        <family val="2"/>
      </rPr>
      <t>- Diretor Presidente - Decreto Municipal n.º 018/2017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</si>
</sst>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0">
    <xf numFmtId="0" fontId="0" fillId="0" borderId="0" xfId="0"/>
    <xf numFmtId="0" fontId="1" fillId="0" borderId="33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wrapText="1"/>
    </xf>
    <xf numFmtId="0" fontId="1" fillId="0" borderId="20" xfId="0" applyFont="1" applyFill="1" applyBorder="1" applyAlignment="1">
      <alignment vertical="center" wrapText="1"/>
    </xf>
    <xf numFmtId="43" fontId="1" fillId="0" borderId="20" xfId="1" applyFont="1" applyFill="1" applyBorder="1" applyAlignment="1">
      <alignment vertical="center" wrapText="1"/>
    </xf>
    <xf numFmtId="0" fontId="1" fillId="0" borderId="20" xfId="0" applyFont="1" applyFill="1" applyBorder="1" applyAlignment="1">
      <alignment horizontal="center" vertical="center" wrapText="1"/>
    </xf>
    <xf numFmtId="14" fontId="1" fillId="0" borderId="2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14" fontId="1" fillId="0" borderId="49" xfId="0" applyNumberFormat="1" applyFont="1" applyFill="1" applyBorder="1" applyAlignment="1">
      <alignment horizontal="center" vertical="center" wrapText="1"/>
    </xf>
    <xf numFmtId="3" fontId="1" fillId="0" borderId="36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" fillId="0" borderId="55" xfId="0" applyFont="1" applyFill="1" applyBorder="1" applyAlignment="1">
      <alignment horizontal="center" vertical="center" wrapText="1"/>
    </xf>
    <xf numFmtId="14" fontId="1" fillId="0" borderId="55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36" xfId="0" applyNumberFormat="1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43" fontId="1" fillId="0" borderId="48" xfId="1" applyFont="1" applyFill="1" applyBorder="1" applyAlignment="1">
      <alignment horizontal="center" vertical="center"/>
    </xf>
    <xf numFmtId="43" fontId="1" fillId="0" borderId="36" xfId="1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49" xfId="0" applyFont="1" applyFill="1" applyBorder="1" applyAlignment="1">
      <alignment horizontal="center" vertical="center"/>
    </xf>
    <xf numFmtId="0" fontId="1" fillId="0" borderId="49" xfId="0" applyNumberFormat="1" applyFont="1" applyFill="1" applyBorder="1" applyAlignment="1">
      <alignment horizontal="justify" vertical="center" wrapText="1"/>
    </xf>
    <xf numFmtId="3" fontId="1" fillId="0" borderId="49" xfId="0" applyNumberFormat="1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justify" vertical="center" wrapText="1"/>
    </xf>
    <xf numFmtId="43" fontId="1" fillId="0" borderId="49" xfId="1" applyFont="1" applyFill="1" applyBorder="1" applyAlignment="1">
      <alignment horizontal="right" vertical="center"/>
    </xf>
    <xf numFmtId="43" fontId="1" fillId="0" borderId="28" xfId="1" applyFont="1" applyFill="1" applyBorder="1" applyAlignment="1">
      <alignment horizontal="center" vertical="center"/>
    </xf>
    <xf numFmtId="3" fontId="1" fillId="0" borderId="36" xfId="0" applyNumberFormat="1" applyFont="1" applyFill="1" applyBorder="1" applyAlignment="1">
      <alignment horizontal="center" vertical="center"/>
    </xf>
    <xf numFmtId="3" fontId="1" fillId="0" borderId="5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3" fontId="1" fillId="0" borderId="48" xfId="0" applyNumberFormat="1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justify" vertical="center" wrapText="1"/>
    </xf>
    <xf numFmtId="1" fontId="1" fillId="0" borderId="48" xfId="0" applyNumberFormat="1" applyFont="1" applyFill="1" applyBorder="1" applyAlignment="1">
      <alignment horizontal="center" vertical="center" wrapText="1"/>
    </xf>
    <xf numFmtId="2" fontId="1" fillId="0" borderId="48" xfId="1" applyNumberFormat="1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2" fontId="1" fillId="0" borderId="1" xfId="1" applyNumberFormat="1" applyFont="1" applyFill="1" applyBorder="1" applyAlignment="1">
      <alignment horizontal="right" vertical="center" wrapText="1"/>
    </xf>
    <xf numFmtId="0" fontId="1" fillId="0" borderId="36" xfId="0" applyFont="1" applyFill="1" applyBorder="1" applyAlignment="1">
      <alignment horizontal="justify" vertical="center" wrapText="1"/>
    </xf>
    <xf numFmtId="1" fontId="1" fillId="0" borderId="36" xfId="0" applyNumberFormat="1" applyFont="1" applyFill="1" applyBorder="1" applyAlignment="1">
      <alignment horizontal="center" vertical="center" wrapText="1"/>
    </xf>
    <xf numFmtId="2" fontId="1" fillId="0" borderId="36" xfId="1" applyNumberFormat="1" applyFont="1" applyFill="1" applyBorder="1" applyAlignment="1">
      <alignment horizontal="right" vertical="center" wrapText="1"/>
    </xf>
    <xf numFmtId="2" fontId="1" fillId="0" borderId="20" xfId="1" applyNumberFormat="1" applyFont="1" applyFill="1" applyBorder="1" applyAlignment="1">
      <alignment horizontal="right" vertical="center" wrapText="1"/>
    </xf>
    <xf numFmtId="3" fontId="1" fillId="0" borderId="20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 wrapText="1"/>
    </xf>
    <xf numFmtId="4" fontId="1" fillId="0" borderId="49" xfId="0" applyNumberFormat="1" applyFont="1" applyFill="1" applyBorder="1" applyAlignment="1">
      <alignment horizontal="center" vertical="center"/>
    </xf>
    <xf numFmtId="2" fontId="1" fillId="0" borderId="49" xfId="1" applyNumberFormat="1" applyFont="1" applyFill="1" applyBorder="1" applyAlignment="1">
      <alignment horizontal="right" vertical="center" wrapText="1"/>
    </xf>
    <xf numFmtId="43" fontId="1" fillId="0" borderId="49" xfId="1" applyFont="1" applyFill="1" applyBorder="1" applyAlignment="1">
      <alignment horizontal="center" vertical="center"/>
    </xf>
    <xf numFmtId="43" fontId="1" fillId="0" borderId="49" xfId="0" applyNumberFormat="1" applyFont="1" applyFill="1" applyBorder="1" applyAlignment="1">
      <alignment horizontal="center" vertical="center" wrapText="1"/>
    </xf>
    <xf numFmtId="3" fontId="1" fillId="0" borderId="55" xfId="0" applyNumberFormat="1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justify" vertical="justify"/>
    </xf>
    <xf numFmtId="14" fontId="1" fillId="0" borderId="14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vertical="center"/>
    </xf>
    <xf numFmtId="43" fontId="1" fillId="0" borderId="28" xfId="1" applyFont="1" applyFill="1" applyBorder="1" applyAlignment="1">
      <alignment vertical="center"/>
    </xf>
    <xf numFmtId="3" fontId="1" fillId="0" borderId="28" xfId="0" applyNumberFormat="1" applyFont="1" applyFill="1" applyBorder="1" applyAlignment="1">
      <alignment horizontal="center" vertical="center"/>
    </xf>
    <xf numFmtId="4" fontId="1" fillId="0" borderId="28" xfId="0" applyNumberFormat="1" applyFont="1" applyFill="1" applyBorder="1" applyAlignment="1">
      <alignment horizontal="center" vertical="center"/>
    </xf>
    <xf numFmtId="2" fontId="1" fillId="0" borderId="28" xfId="1" applyNumberFormat="1" applyFont="1" applyFill="1" applyBorder="1" applyAlignment="1">
      <alignment horizontal="right" vertical="center" wrapText="1"/>
    </xf>
    <xf numFmtId="43" fontId="1" fillId="0" borderId="14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3" fontId="1" fillId="0" borderId="45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left" vertical="center"/>
    </xf>
    <xf numFmtId="3" fontId="1" fillId="0" borderId="48" xfId="0" applyNumberFormat="1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vertical="center"/>
    </xf>
    <xf numFmtId="0" fontId="1" fillId="0" borderId="48" xfId="0" applyFont="1" applyFill="1" applyBorder="1" applyAlignment="1">
      <alignment horizontal="justify" vertical="justify"/>
    </xf>
    <xf numFmtId="4" fontId="1" fillId="0" borderId="48" xfId="0" applyNumberFormat="1" applyFont="1" applyFill="1" applyBorder="1" applyAlignment="1">
      <alignment horizontal="center" vertical="center"/>
    </xf>
    <xf numFmtId="43" fontId="1" fillId="0" borderId="48" xfId="1" applyFont="1" applyFill="1" applyBorder="1" applyAlignment="1">
      <alignment vertical="center"/>
    </xf>
    <xf numFmtId="43" fontId="1" fillId="0" borderId="24" xfId="0" applyNumberFormat="1" applyFont="1" applyFill="1" applyBorder="1" applyAlignment="1">
      <alignment horizontal="center" vertical="center" wrapText="1"/>
    </xf>
    <xf numFmtId="3" fontId="1" fillId="0" borderId="24" xfId="0" applyNumberFormat="1" applyFont="1" applyFill="1" applyBorder="1" applyAlignment="1">
      <alignment horizontal="center" vertical="center"/>
    </xf>
    <xf numFmtId="14" fontId="1" fillId="0" borderId="24" xfId="0" applyNumberFormat="1" applyFont="1" applyFill="1" applyBorder="1" applyAlignment="1">
      <alignment horizontal="center" vertical="center"/>
    </xf>
    <xf numFmtId="14" fontId="1" fillId="0" borderId="26" xfId="0" applyNumberFormat="1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3" fontId="1" fillId="0" borderId="20" xfId="0" applyNumberFormat="1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left" vertical="center"/>
    </xf>
    <xf numFmtId="14" fontId="1" fillId="0" borderId="57" xfId="0" applyNumberFormat="1" applyFont="1" applyFill="1" applyBorder="1" applyAlignment="1">
      <alignment horizontal="center" vertical="center"/>
    </xf>
    <xf numFmtId="49" fontId="1" fillId="0" borderId="36" xfId="1" applyNumberFormat="1" applyFont="1" applyFill="1" applyBorder="1" applyAlignment="1">
      <alignment horizontal="justify" vertical="justify" wrapText="1"/>
    </xf>
    <xf numFmtId="4" fontId="1" fillId="0" borderId="36" xfId="0" applyNumberFormat="1" applyFont="1" applyFill="1" applyBorder="1" applyAlignment="1">
      <alignment horizontal="center" vertical="center"/>
    </xf>
    <xf numFmtId="43" fontId="1" fillId="0" borderId="37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3" fontId="1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Fill="1" applyBorder="1" applyAlignment="1">
      <alignment horizontal="center" vertical="center"/>
    </xf>
    <xf numFmtId="14" fontId="1" fillId="0" borderId="40" xfId="0" applyNumberFormat="1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55" xfId="0" applyFont="1" applyFill="1" applyBorder="1" applyAlignment="1">
      <alignment horizontal="center" vertical="center"/>
    </xf>
    <xf numFmtId="0" fontId="1" fillId="0" borderId="55" xfId="0" applyFont="1" applyFill="1" applyBorder="1" applyAlignment="1">
      <alignment horizontal="justify" vertical="justify" wrapText="1"/>
    </xf>
    <xf numFmtId="0" fontId="1" fillId="0" borderId="55" xfId="0" applyFont="1" applyFill="1" applyBorder="1" applyAlignment="1">
      <alignment horizontal="left" vertical="center"/>
    </xf>
    <xf numFmtId="14" fontId="1" fillId="0" borderId="55" xfId="0" applyNumberFormat="1" applyFont="1" applyFill="1" applyBorder="1" applyAlignment="1">
      <alignment horizontal="center" vertical="center"/>
    </xf>
    <xf numFmtId="49" fontId="1" fillId="0" borderId="55" xfId="1" applyNumberFormat="1" applyFont="1" applyFill="1" applyBorder="1" applyAlignment="1">
      <alignment horizontal="right" vertical="center" wrapText="1"/>
    </xf>
    <xf numFmtId="2" fontId="1" fillId="0" borderId="36" xfId="1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7" fillId="0" borderId="0" xfId="0" applyFont="1" applyFill="1"/>
    <xf numFmtId="0" fontId="5" fillId="0" borderId="0" xfId="0" applyFont="1" applyFill="1" applyAlignment="1"/>
    <xf numFmtId="0" fontId="5" fillId="0" borderId="0" xfId="0" applyFont="1" applyFill="1"/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49" fontId="3" fillId="0" borderId="63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3" fillId="0" borderId="64" xfId="0" applyFont="1" applyFill="1" applyBorder="1" applyAlignment="1">
      <alignment horizontal="center" vertical="center" wrapText="1"/>
    </xf>
    <xf numFmtId="0" fontId="3" fillId="0" borderId="65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66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1" fillId="0" borderId="57" xfId="0" applyFont="1" applyFill="1" applyBorder="1" applyAlignment="1">
      <alignment horizontal="center" vertical="center"/>
    </xf>
    <xf numFmtId="0" fontId="1" fillId="0" borderId="67" xfId="0" applyFont="1" applyFill="1" applyBorder="1" applyAlignment="1">
      <alignment horizontal="center" vertical="center"/>
    </xf>
    <xf numFmtId="0" fontId="1" fillId="0" borderId="59" xfId="0" applyFont="1" applyFill="1" applyBorder="1" applyAlignment="1">
      <alignment horizontal="center" vertical="center"/>
    </xf>
    <xf numFmtId="49" fontId="3" fillId="0" borderId="58" xfId="0" applyNumberFormat="1" applyFont="1" applyFill="1" applyBorder="1" applyAlignment="1">
      <alignment horizontal="center" vertical="center"/>
    </xf>
    <xf numFmtId="49" fontId="3" fillId="0" borderId="69" xfId="0" applyNumberFormat="1" applyFont="1" applyFill="1" applyBorder="1" applyAlignment="1">
      <alignment horizontal="center" vertical="center"/>
    </xf>
    <xf numFmtId="49" fontId="3" fillId="0" borderId="68" xfId="0" applyNumberFormat="1" applyFont="1" applyFill="1" applyBorder="1" applyAlignment="1">
      <alignment horizontal="center" vertical="center"/>
    </xf>
    <xf numFmtId="49" fontId="3" fillId="0" borderId="70" xfId="0" applyNumberFormat="1" applyFont="1" applyFill="1" applyBorder="1" applyAlignment="1">
      <alignment horizontal="center" vertical="center"/>
    </xf>
    <xf numFmtId="43" fontId="5" fillId="0" borderId="36" xfId="1" applyFont="1" applyFill="1" applyBorder="1" applyAlignment="1">
      <alignment wrapText="1"/>
    </xf>
    <xf numFmtId="2" fontId="5" fillId="0" borderId="36" xfId="1" applyNumberFormat="1" applyFont="1" applyFill="1" applyBorder="1" applyAlignment="1">
      <alignment wrapText="1"/>
    </xf>
    <xf numFmtId="43" fontId="5" fillId="0" borderId="37" xfId="1" applyFont="1" applyFill="1" applyBorder="1" applyAlignment="1">
      <alignment wrapText="1"/>
    </xf>
    <xf numFmtId="2" fontId="5" fillId="0" borderId="38" xfId="1" applyNumberFormat="1" applyFont="1" applyFill="1" applyBorder="1" applyAlignment="1">
      <alignment wrapText="1"/>
    </xf>
    <xf numFmtId="2" fontId="5" fillId="0" borderId="35" xfId="1" applyNumberFormat="1" applyFont="1" applyFill="1" applyBorder="1" applyAlignment="1">
      <alignment wrapText="1"/>
    </xf>
    <xf numFmtId="2" fontId="5" fillId="0" borderId="37" xfId="1" applyNumberFormat="1" applyFont="1" applyFill="1" applyBorder="1" applyAlignment="1">
      <alignment wrapText="1"/>
    </xf>
    <xf numFmtId="2" fontId="5" fillId="0" borderId="40" xfId="1" applyNumberFormat="1" applyFont="1" applyFill="1" applyBorder="1" applyAlignment="1">
      <alignment wrapText="1"/>
    </xf>
    <xf numFmtId="2" fontId="4" fillId="0" borderId="38" xfId="1" applyNumberFormat="1" applyFont="1" applyFill="1" applyBorder="1" applyAlignment="1">
      <alignment horizontal="center" wrapText="1"/>
    </xf>
    <xf numFmtId="2" fontId="4" fillId="0" borderId="36" xfId="1" applyNumberFormat="1" applyFont="1" applyFill="1" applyBorder="1" applyAlignment="1">
      <alignment horizontal="center"/>
    </xf>
    <xf numFmtId="2" fontId="4" fillId="0" borderId="39" xfId="1" applyNumberFormat="1" applyFont="1" applyFill="1" applyBorder="1" applyAlignment="1">
      <alignment horizontal="center"/>
    </xf>
    <xf numFmtId="2" fontId="4" fillId="0" borderId="0" xfId="1" applyNumberFormat="1" applyFont="1" applyFill="1"/>
    <xf numFmtId="0" fontId="1" fillId="0" borderId="4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50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14" fontId="1" fillId="0" borderId="48" xfId="0" applyNumberFormat="1" applyFont="1" applyFill="1" applyBorder="1" applyAlignment="1">
      <alignment horizontal="center" vertical="center" wrapText="1"/>
    </xf>
    <xf numFmtId="3" fontId="1" fillId="0" borderId="48" xfId="0" applyNumberFormat="1" applyFont="1" applyFill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3" fillId="0" borderId="19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3" fillId="0" borderId="22" xfId="0" applyFont="1" applyFill="1" applyBorder="1" applyAlignment="1">
      <alignment horizontal="center" wrapText="1"/>
    </xf>
    <xf numFmtId="0" fontId="3" fillId="0" borderId="5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center" wrapText="1"/>
    </xf>
    <xf numFmtId="0" fontId="3" fillId="0" borderId="33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49" fontId="3" fillId="0" borderId="68" xfId="0" applyNumberFormat="1" applyFont="1" applyFill="1" applyBorder="1" applyAlignment="1">
      <alignment horizontal="center" vertical="center"/>
    </xf>
    <xf numFmtId="49" fontId="3" fillId="0" borderId="69" xfId="0" applyNumberFormat="1" applyFont="1" applyFill="1" applyBorder="1" applyAlignment="1">
      <alignment horizontal="center" vertical="center"/>
    </xf>
    <xf numFmtId="49" fontId="3" fillId="0" borderId="70" xfId="0" applyNumberFormat="1" applyFont="1" applyFill="1" applyBorder="1" applyAlignment="1">
      <alignment horizontal="center" vertical="center"/>
    </xf>
    <xf numFmtId="0" fontId="1" fillId="0" borderId="59" xfId="0" applyFont="1" applyFill="1" applyBorder="1" applyAlignment="1">
      <alignment horizontal="center" vertical="center"/>
    </xf>
    <xf numFmtId="0" fontId="1" fillId="0" borderId="67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justify" vertical="center" wrapText="1"/>
    </xf>
    <xf numFmtId="0" fontId="1" fillId="0" borderId="28" xfId="0" applyFont="1" applyFill="1" applyBorder="1" applyAlignment="1">
      <alignment horizontal="justify" vertical="center" wrapText="1"/>
    </xf>
    <xf numFmtId="0" fontId="1" fillId="0" borderId="36" xfId="0" applyFont="1" applyFill="1" applyBorder="1" applyAlignment="1">
      <alignment horizontal="justify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3" fontId="1" fillId="0" borderId="36" xfId="0" applyNumberFormat="1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left" vertical="center"/>
    </xf>
    <xf numFmtId="0" fontId="1" fillId="0" borderId="28" xfId="0" applyFont="1" applyFill="1" applyBorder="1" applyAlignment="1">
      <alignment horizontal="left" vertical="center"/>
    </xf>
    <xf numFmtId="0" fontId="1" fillId="0" borderId="36" xfId="0" applyFont="1" applyFill="1" applyBorder="1" applyAlignment="1">
      <alignment horizontal="left" vertical="center"/>
    </xf>
    <xf numFmtId="43" fontId="1" fillId="0" borderId="48" xfId="1" applyFont="1" applyFill="1" applyBorder="1" applyAlignment="1">
      <alignment horizontal="center" vertical="center"/>
    </xf>
    <xf numFmtId="43" fontId="1" fillId="0" borderId="28" xfId="1" applyFont="1" applyFill="1" applyBorder="1" applyAlignment="1">
      <alignment horizontal="center" vertical="center"/>
    </xf>
    <xf numFmtId="43" fontId="1" fillId="0" borderId="36" xfId="1" applyFont="1" applyFill="1" applyBorder="1" applyAlignment="1">
      <alignment horizontal="center" vertical="center"/>
    </xf>
    <xf numFmtId="2" fontId="5" fillId="0" borderId="34" xfId="1" applyNumberFormat="1" applyFont="1" applyFill="1" applyBorder="1" applyAlignment="1">
      <alignment horizontal="center" wrapText="1"/>
    </xf>
    <xf numFmtId="2" fontId="5" fillId="0" borderId="29" xfId="1" applyNumberFormat="1" applyFont="1" applyFill="1" applyBorder="1" applyAlignment="1">
      <alignment horizontal="center" wrapText="1"/>
    </xf>
    <xf numFmtId="2" fontId="5" fillId="0" borderId="35" xfId="1" applyNumberFormat="1" applyFont="1" applyFill="1" applyBorder="1" applyAlignment="1">
      <alignment horizontal="center" wrapText="1"/>
    </xf>
    <xf numFmtId="14" fontId="1" fillId="0" borderId="48" xfId="0" applyNumberFormat="1" applyFont="1" applyFill="1" applyBorder="1" applyAlignment="1">
      <alignment horizontal="center" vertical="center"/>
    </xf>
    <xf numFmtId="14" fontId="1" fillId="0" borderId="28" xfId="0" applyNumberFormat="1" applyFont="1" applyFill="1" applyBorder="1" applyAlignment="1">
      <alignment horizontal="center" vertical="center"/>
    </xf>
    <xf numFmtId="14" fontId="1" fillId="0" borderId="36" xfId="0" applyNumberFormat="1" applyFont="1" applyFill="1" applyBorder="1" applyAlignment="1">
      <alignment horizontal="center" vertical="center"/>
    </xf>
    <xf numFmtId="4" fontId="1" fillId="0" borderId="48" xfId="0" applyNumberFormat="1" applyFont="1" applyFill="1" applyBorder="1" applyAlignment="1">
      <alignment horizontal="center" vertical="center"/>
    </xf>
    <xf numFmtId="4" fontId="1" fillId="0" borderId="28" xfId="0" applyNumberFormat="1" applyFont="1" applyFill="1" applyBorder="1" applyAlignment="1">
      <alignment horizontal="center" vertical="center"/>
    </xf>
    <xf numFmtId="4" fontId="1" fillId="0" borderId="36" xfId="0" applyNumberFormat="1" applyFont="1" applyFill="1" applyBorder="1" applyAlignment="1">
      <alignment horizontal="center" vertical="center"/>
    </xf>
    <xf numFmtId="43" fontId="1" fillId="0" borderId="48" xfId="1" applyFont="1" applyFill="1" applyBorder="1" applyAlignment="1">
      <alignment horizontal="center" vertical="center" wrapText="1"/>
    </xf>
    <xf numFmtId="43" fontId="1" fillId="0" borderId="28" xfId="1" applyFont="1" applyFill="1" applyBorder="1" applyAlignment="1">
      <alignment horizontal="center" vertical="center" wrapText="1"/>
    </xf>
    <xf numFmtId="43" fontId="1" fillId="0" borderId="36" xfId="1" applyFont="1" applyFill="1" applyBorder="1" applyAlignment="1">
      <alignment horizontal="center" vertical="center" wrapText="1"/>
    </xf>
    <xf numFmtId="4" fontId="1" fillId="0" borderId="48" xfId="0" applyNumberFormat="1" applyFont="1" applyFill="1" applyBorder="1" applyAlignment="1">
      <alignment horizontal="right" vertical="center" wrapText="1"/>
    </xf>
    <xf numFmtId="4" fontId="1" fillId="0" borderId="28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43" fontId="1" fillId="0" borderId="48" xfId="0" applyNumberFormat="1" applyFont="1" applyFill="1" applyBorder="1" applyAlignment="1">
      <alignment horizontal="center" vertical="center" wrapText="1"/>
    </xf>
    <xf numFmtId="3" fontId="1" fillId="0" borderId="48" xfId="0" applyNumberFormat="1" applyFont="1" applyFill="1" applyBorder="1" applyAlignment="1">
      <alignment horizontal="center" vertical="center"/>
    </xf>
    <xf numFmtId="3" fontId="1" fillId="0" borderId="36" xfId="0" applyNumberFormat="1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left" vertical="center" wrapText="1"/>
    </xf>
    <xf numFmtId="2" fontId="1" fillId="0" borderId="48" xfId="0" applyNumberFormat="1" applyFont="1" applyFill="1" applyBorder="1" applyAlignment="1">
      <alignment horizontal="right" vertical="center" wrapText="1"/>
    </xf>
    <xf numFmtId="2" fontId="1" fillId="0" borderId="36" xfId="0" applyNumberFormat="1" applyFont="1" applyFill="1" applyBorder="1" applyAlignment="1">
      <alignment horizontal="right" vertical="center" wrapText="1"/>
    </xf>
    <xf numFmtId="43" fontId="1" fillId="0" borderId="36" xfId="0" applyNumberFormat="1" applyFont="1" applyFill="1" applyBorder="1" applyAlignment="1">
      <alignment horizontal="center" vertical="center" wrapText="1"/>
    </xf>
    <xf numFmtId="2" fontId="1" fillId="0" borderId="48" xfId="1" applyNumberFormat="1" applyFont="1" applyFill="1" applyBorder="1" applyAlignment="1">
      <alignment horizontal="right" vertical="center" wrapText="1"/>
    </xf>
    <xf numFmtId="2" fontId="1" fillId="0" borderId="36" xfId="1" applyNumberFormat="1" applyFont="1" applyFill="1" applyBorder="1" applyAlignment="1">
      <alignment horizontal="right" vertical="center" wrapText="1"/>
    </xf>
    <xf numFmtId="14" fontId="1" fillId="0" borderId="36" xfId="0" applyNumberFormat="1" applyFont="1" applyFill="1" applyBorder="1" applyAlignment="1">
      <alignment horizontal="center" vertical="center" wrapText="1"/>
    </xf>
    <xf numFmtId="3" fontId="1" fillId="0" borderId="50" xfId="0" applyNumberFormat="1" applyFont="1" applyFill="1" applyBorder="1" applyAlignment="1">
      <alignment horizontal="center" vertical="center" wrapText="1"/>
    </xf>
    <xf numFmtId="3" fontId="1" fillId="0" borderId="39" xfId="0" applyNumberFormat="1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14" fontId="1" fillId="0" borderId="50" xfId="0" applyNumberFormat="1" applyFont="1" applyFill="1" applyBorder="1" applyAlignment="1">
      <alignment horizontal="center" vertical="center"/>
    </xf>
    <xf numFmtId="14" fontId="1" fillId="0" borderId="39" xfId="0" applyNumberFormat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9525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381000</xdr:colOff>
      <xdr:row>0</xdr:row>
      <xdr:rowOff>47625</xdr:rowOff>
    </xdr:from>
    <xdr:to>
      <xdr:col>1</xdr:col>
      <xdr:colOff>828675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200" y="47625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9"/>
  <sheetViews>
    <sheetView tabSelected="1" zoomScaleNormal="100" zoomScaleSheetLayoutView="110" workbookViewId="0">
      <selection activeCell="A8" sqref="A8:J8"/>
    </sheetView>
  </sheetViews>
  <sheetFormatPr defaultRowHeight="12.75" x14ac:dyDescent="0.2"/>
  <cols>
    <col min="1" max="1" width="6.85546875" style="31" customWidth="1"/>
    <col min="2" max="2" width="18.5703125" style="31" customWidth="1"/>
    <col min="3" max="3" width="11.5703125" style="31" customWidth="1"/>
    <col min="4" max="4" width="32.5703125" style="31" customWidth="1"/>
    <col min="5" max="5" width="13.7109375" style="31" customWidth="1"/>
    <col min="6" max="6" width="55.7109375" style="31" customWidth="1"/>
    <col min="7" max="7" width="18.140625" style="31" customWidth="1"/>
    <col min="8" max="8" width="22.85546875" style="31" customWidth="1"/>
    <col min="9" max="10" width="18.140625" style="31" customWidth="1"/>
    <col min="11" max="11" width="12.7109375" style="31" customWidth="1"/>
    <col min="12" max="12" width="50.140625" style="31" customWidth="1"/>
    <col min="13" max="13" width="21.5703125" style="31" customWidth="1"/>
    <col min="14" max="14" width="11.7109375" style="31" customWidth="1"/>
    <col min="15" max="15" width="48.85546875" style="31" customWidth="1"/>
    <col min="16" max="16" width="10.5703125" style="31" customWidth="1"/>
    <col min="17" max="17" width="11.5703125" style="31" customWidth="1"/>
    <col min="18" max="19" width="10.5703125" style="31" customWidth="1"/>
    <col min="20" max="20" width="16.140625" style="31" customWidth="1"/>
    <col min="21" max="21" width="10.5703125" style="31" customWidth="1"/>
    <col min="22" max="22" width="10" style="31" customWidth="1"/>
    <col min="23" max="23" width="13" style="31" customWidth="1"/>
    <col min="24" max="24" width="9.7109375" style="31" customWidth="1"/>
    <col min="25" max="25" width="10.5703125" style="31" customWidth="1"/>
    <col min="26" max="26" width="11.7109375" style="31" customWidth="1"/>
    <col min="27" max="27" width="14.7109375" style="31" customWidth="1"/>
    <col min="28" max="28" width="42.42578125" style="31" customWidth="1"/>
    <col min="29" max="29" width="13.7109375" style="31" customWidth="1"/>
    <col min="30" max="30" width="12" style="31" customWidth="1"/>
    <col min="31" max="32" width="10.5703125" style="31" customWidth="1"/>
    <col min="33" max="33" width="13" style="31" customWidth="1"/>
    <col min="34" max="35" width="11.7109375" style="31" customWidth="1"/>
    <col min="36" max="37" width="10.5703125" style="31" customWidth="1"/>
    <col min="38" max="38" width="21" style="31" customWidth="1"/>
    <col min="39" max="39" width="18.7109375" style="31" customWidth="1"/>
    <col min="40" max="40" width="16.140625" style="31" customWidth="1"/>
    <col min="41" max="41" width="20.85546875" style="31" customWidth="1"/>
    <col min="42" max="44" width="11.5703125" style="31" customWidth="1"/>
    <col min="45" max="45" width="13.85546875" style="31" customWidth="1"/>
    <col min="46" max="46" width="33.140625" style="31" customWidth="1"/>
    <col min="47" max="47" width="13.140625" style="31" customWidth="1"/>
    <col min="48" max="48" width="15.5703125" style="31" customWidth="1"/>
    <col min="49" max="49" width="15" style="31" customWidth="1"/>
    <col min="50" max="50" width="13.85546875" style="31" customWidth="1"/>
    <col min="51" max="51" width="13.7109375" style="31" customWidth="1"/>
    <col min="52" max="52" width="13.28515625" style="31" customWidth="1"/>
    <col min="53" max="53" width="12.28515625" style="31" customWidth="1"/>
    <col min="54" max="54" width="14.5703125" style="31" bestFit="1" customWidth="1"/>
    <col min="55" max="55" width="18.42578125" style="31" bestFit="1" customWidth="1"/>
    <col min="56" max="56" width="15.7109375" style="31" customWidth="1"/>
    <col min="57" max="58" width="16.5703125" style="31" customWidth="1"/>
    <col min="59" max="59" width="15.7109375" style="31" customWidth="1"/>
    <col min="60" max="60" width="16.28515625" style="31" customWidth="1"/>
    <col min="61" max="61" width="26" style="31" customWidth="1"/>
    <col min="62" max="62" width="28.85546875" style="31" customWidth="1"/>
    <col min="63" max="63" width="16" style="31" customWidth="1"/>
    <col min="64" max="64" width="16.5703125" style="31" customWidth="1"/>
    <col min="65" max="65" width="55.28515625" style="31" customWidth="1"/>
    <col min="66" max="16384" width="9.140625" style="31"/>
  </cols>
  <sheetData>
    <row r="1" spans="1:65" s="119" customFormat="1" ht="14.25" x14ac:dyDescent="0.2">
      <c r="A1" s="184"/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</row>
    <row r="2" spans="1:65" s="119" customFormat="1" ht="14.25" x14ac:dyDescent="0.2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</row>
    <row r="3" spans="1:65" s="119" customFormat="1" ht="14.25" x14ac:dyDescent="0.2">
      <c r="A3" s="184"/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</row>
    <row r="4" spans="1:65" s="124" customFormat="1" ht="15" x14ac:dyDescent="0.25">
      <c r="A4" s="123" t="s">
        <v>51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T4" s="123"/>
      <c r="AU4" s="123"/>
      <c r="AV4" s="123"/>
      <c r="AW4" s="123"/>
      <c r="AX4" s="123"/>
      <c r="AY4" s="123"/>
      <c r="AZ4" s="123"/>
      <c r="BA4" s="123"/>
    </row>
    <row r="5" spans="1:65" s="119" customFormat="1" ht="14.25" x14ac:dyDescent="0.2"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T5" s="121"/>
      <c r="AU5" s="121"/>
      <c r="AV5" s="121"/>
      <c r="AW5" s="121"/>
      <c r="AX5" s="121"/>
      <c r="AY5" s="121"/>
      <c r="AZ5" s="121"/>
      <c r="BA5" s="121"/>
    </row>
    <row r="6" spans="1:65" s="124" customFormat="1" ht="15" x14ac:dyDescent="0.25">
      <c r="A6" s="207" t="s">
        <v>231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123"/>
      <c r="AU6" s="123"/>
      <c r="AV6" s="123"/>
      <c r="AW6" s="123"/>
      <c r="AX6" s="123"/>
      <c r="AY6" s="123"/>
      <c r="AZ6" s="123"/>
      <c r="BA6" s="123"/>
      <c r="BB6" s="123"/>
    </row>
    <row r="7" spans="1:65" s="119" customFormat="1" ht="14.25" x14ac:dyDescent="0.2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</row>
    <row r="8" spans="1:65" s="119" customFormat="1" ht="14.25" x14ac:dyDescent="0.2">
      <c r="A8" s="184" t="s">
        <v>105</v>
      </c>
      <c r="B8" s="184"/>
      <c r="C8" s="184"/>
      <c r="D8" s="184"/>
      <c r="E8" s="184"/>
      <c r="F8" s="184"/>
      <c r="G8" s="184"/>
      <c r="H8" s="184"/>
      <c r="I8" s="184"/>
      <c r="J8" s="184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</row>
    <row r="9" spans="1:65" s="119" customFormat="1" ht="14.25" x14ac:dyDescent="0.2">
      <c r="A9" s="184" t="s">
        <v>139</v>
      </c>
      <c r="B9" s="184"/>
      <c r="C9" s="184"/>
      <c r="D9" s="184"/>
      <c r="E9" s="184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21"/>
      <c r="AU9" s="121"/>
      <c r="AV9" s="121"/>
      <c r="AW9" s="121"/>
      <c r="AX9" s="121"/>
      <c r="AY9" s="121"/>
      <c r="AZ9" s="121"/>
      <c r="BA9" s="121"/>
      <c r="BB9" s="121"/>
    </row>
    <row r="10" spans="1:65" s="119" customFormat="1" ht="14.25" x14ac:dyDescent="0.2"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0"/>
      <c r="AU10" s="120"/>
      <c r="AV10" s="120"/>
      <c r="AW10" s="120"/>
      <c r="AX10" s="120"/>
      <c r="AY10" s="120"/>
      <c r="AZ10" s="120"/>
      <c r="BA10" s="120"/>
      <c r="BB10" s="120"/>
    </row>
    <row r="11" spans="1:65" s="119" customFormat="1" ht="15" x14ac:dyDescent="0.25">
      <c r="A11" s="184" t="s">
        <v>273</v>
      </c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</row>
    <row r="12" spans="1:65" s="119" customFormat="1" ht="15" x14ac:dyDescent="0.25">
      <c r="A12" s="118" t="s">
        <v>274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</row>
    <row r="13" spans="1:65" s="119" customFormat="1" ht="15" x14ac:dyDescent="0.25">
      <c r="A13" s="118" t="s">
        <v>275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1"/>
      <c r="AU13" s="121"/>
      <c r="AV13" s="121"/>
      <c r="AW13" s="121"/>
      <c r="AX13" s="121"/>
      <c r="AY13" s="121"/>
      <c r="AZ13" s="121"/>
      <c r="BA13" s="121"/>
    </row>
    <row r="14" spans="1:65" s="119" customFormat="1" ht="14.25" x14ac:dyDescent="0.2">
      <c r="A14" s="119" t="s">
        <v>247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</row>
    <row r="15" spans="1:65" s="122" customFormat="1" ht="15.75" customHeight="1" thickBot="1" x14ac:dyDescent="0.3">
      <c r="A15" s="186" t="s">
        <v>79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  <c r="BI15" s="186"/>
      <c r="BJ15" s="186"/>
      <c r="BK15" s="186"/>
      <c r="BL15" s="186"/>
      <c r="BM15" s="186"/>
    </row>
    <row r="16" spans="1:65" ht="15.75" customHeight="1" x14ac:dyDescent="0.2">
      <c r="A16" s="191" t="s">
        <v>54</v>
      </c>
      <c r="B16" s="198" t="s">
        <v>22</v>
      </c>
      <c r="C16" s="199"/>
      <c r="D16" s="199"/>
      <c r="E16" s="199"/>
      <c r="F16" s="199"/>
      <c r="G16" s="199"/>
      <c r="H16" s="130"/>
      <c r="I16" s="131"/>
      <c r="J16" s="132"/>
      <c r="K16" s="210" t="s">
        <v>80</v>
      </c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187" t="s">
        <v>84</v>
      </c>
      <c r="AQ16" s="208"/>
      <c r="AR16" s="208"/>
      <c r="AS16" s="188"/>
      <c r="AT16" s="188"/>
      <c r="AU16" s="209"/>
      <c r="AV16" s="211" t="s">
        <v>104</v>
      </c>
      <c r="AW16" s="210"/>
      <c r="AX16" s="210"/>
      <c r="AY16" s="210"/>
      <c r="AZ16" s="210"/>
      <c r="BA16" s="212"/>
      <c r="BB16" s="187" t="s">
        <v>81</v>
      </c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9"/>
    </row>
    <row r="17" spans="1:65" ht="15.75" customHeight="1" x14ac:dyDescent="0.2">
      <c r="A17" s="192"/>
      <c r="B17" s="200"/>
      <c r="C17" s="201"/>
      <c r="D17" s="201"/>
      <c r="E17" s="201"/>
      <c r="F17" s="201"/>
      <c r="G17" s="201"/>
      <c r="H17" s="230" t="s">
        <v>124</v>
      </c>
      <c r="I17" s="203"/>
      <c r="J17" s="206"/>
      <c r="K17" s="204" t="s">
        <v>52</v>
      </c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5"/>
      <c r="X17" s="196" t="s">
        <v>115</v>
      </c>
      <c r="Y17" s="195"/>
      <c r="Z17" s="195"/>
      <c r="AA17" s="195"/>
      <c r="AB17" s="195"/>
      <c r="AC17" s="195"/>
      <c r="AD17" s="195"/>
      <c r="AE17" s="195"/>
      <c r="AF17" s="195"/>
      <c r="AG17" s="195"/>
      <c r="AH17" s="197"/>
      <c r="AI17" s="194" t="s">
        <v>107</v>
      </c>
      <c r="AJ17" s="195"/>
      <c r="AK17" s="197"/>
      <c r="AL17" s="194" t="s">
        <v>53</v>
      </c>
      <c r="AM17" s="195"/>
      <c r="AN17" s="195"/>
      <c r="AO17" s="195"/>
      <c r="AP17" s="190" t="s">
        <v>86</v>
      </c>
      <c r="AQ17" s="196" t="s">
        <v>123</v>
      </c>
      <c r="AR17" s="205"/>
      <c r="AS17" s="185" t="s">
        <v>87</v>
      </c>
      <c r="AT17" s="185" t="s">
        <v>85</v>
      </c>
      <c r="AU17" s="194" t="s">
        <v>88</v>
      </c>
      <c r="AV17" s="227" t="s">
        <v>93</v>
      </c>
      <c r="AW17" s="221" t="s">
        <v>94</v>
      </c>
      <c r="AX17" s="221" t="s">
        <v>95</v>
      </c>
      <c r="AY17" s="221" t="s">
        <v>97</v>
      </c>
      <c r="AZ17" s="221" t="s">
        <v>96</v>
      </c>
      <c r="BA17" s="224" t="s">
        <v>97</v>
      </c>
      <c r="BB17" s="190" t="s">
        <v>1</v>
      </c>
      <c r="BC17" s="185" t="s">
        <v>59</v>
      </c>
      <c r="BD17" s="213" t="s">
        <v>63</v>
      </c>
      <c r="BE17" s="214"/>
      <c r="BF17" s="219"/>
      <c r="BG17" s="213" t="s">
        <v>66</v>
      </c>
      <c r="BH17" s="219"/>
      <c r="BI17" s="185" t="s">
        <v>136</v>
      </c>
      <c r="BJ17" s="185" t="s">
        <v>137</v>
      </c>
      <c r="BK17" s="213" t="s">
        <v>69</v>
      </c>
      <c r="BL17" s="214"/>
      <c r="BM17" s="215"/>
    </row>
    <row r="18" spans="1:65" ht="15.75" customHeight="1" x14ac:dyDescent="0.2">
      <c r="A18" s="192"/>
      <c r="B18" s="202"/>
      <c r="C18" s="203"/>
      <c r="D18" s="203"/>
      <c r="E18" s="203"/>
      <c r="F18" s="203"/>
      <c r="G18" s="203"/>
      <c r="H18" s="223" t="s">
        <v>122</v>
      </c>
      <c r="I18" s="223" t="s">
        <v>123</v>
      </c>
      <c r="J18" s="22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6"/>
      <c r="X18" s="194"/>
      <c r="Y18" s="195"/>
      <c r="Z18" s="195"/>
      <c r="AA18" s="195"/>
      <c r="AB18" s="197"/>
      <c r="AC18" s="185" t="s">
        <v>106</v>
      </c>
      <c r="AD18" s="185"/>
      <c r="AE18" s="194" t="s">
        <v>109</v>
      </c>
      <c r="AF18" s="195"/>
      <c r="AG18" s="195"/>
      <c r="AH18" s="197"/>
      <c r="AI18" s="194" t="s">
        <v>108</v>
      </c>
      <c r="AJ18" s="195"/>
      <c r="AK18" s="197"/>
      <c r="AL18" s="19"/>
      <c r="AM18" s="194" t="s">
        <v>116</v>
      </c>
      <c r="AN18" s="195"/>
      <c r="AO18" s="197"/>
      <c r="AP18" s="197"/>
      <c r="AQ18" s="230"/>
      <c r="AR18" s="206"/>
      <c r="AS18" s="185"/>
      <c r="AT18" s="185"/>
      <c r="AU18" s="194"/>
      <c r="AV18" s="228"/>
      <c r="AW18" s="222"/>
      <c r="AX18" s="222"/>
      <c r="AY18" s="222"/>
      <c r="AZ18" s="222"/>
      <c r="BA18" s="225"/>
      <c r="BB18" s="190"/>
      <c r="BC18" s="185"/>
      <c r="BD18" s="216"/>
      <c r="BE18" s="217"/>
      <c r="BF18" s="220"/>
      <c r="BG18" s="216"/>
      <c r="BH18" s="220"/>
      <c r="BI18" s="185"/>
      <c r="BJ18" s="185"/>
      <c r="BK18" s="216"/>
      <c r="BL18" s="217"/>
      <c r="BM18" s="218"/>
    </row>
    <row r="19" spans="1:65" ht="47.45" customHeight="1" x14ac:dyDescent="0.2">
      <c r="A19" s="192"/>
      <c r="B19" s="125" t="s">
        <v>7</v>
      </c>
      <c r="C19" s="126" t="s">
        <v>8</v>
      </c>
      <c r="D19" s="126" t="s">
        <v>0</v>
      </c>
      <c r="E19" s="126" t="s">
        <v>1</v>
      </c>
      <c r="F19" s="126" t="s">
        <v>2</v>
      </c>
      <c r="G19" s="19" t="s">
        <v>9</v>
      </c>
      <c r="H19" s="185"/>
      <c r="I19" s="126" t="s">
        <v>60</v>
      </c>
      <c r="J19" s="126" t="s">
        <v>61</v>
      </c>
      <c r="K19" s="127" t="s">
        <v>10</v>
      </c>
      <c r="L19" s="126" t="s">
        <v>3</v>
      </c>
      <c r="M19" s="126" t="s">
        <v>20</v>
      </c>
      <c r="N19" s="126" t="s">
        <v>11</v>
      </c>
      <c r="O19" s="126" t="s">
        <v>49</v>
      </c>
      <c r="P19" s="126" t="s">
        <v>15</v>
      </c>
      <c r="Q19" s="126" t="s">
        <v>14</v>
      </c>
      <c r="R19" s="126" t="s">
        <v>13</v>
      </c>
      <c r="S19" s="126" t="s">
        <v>4</v>
      </c>
      <c r="T19" s="126" t="s">
        <v>83</v>
      </c>
      <c r="U19" s="126" t="s">
        <v>55</v>
      </c>
      <c r="V19" s="126" t="s">
        <v>56</v>
      </c>
      <c r="W19" s="126" t="s">
        <v>5</v>
      </c>
      <c r="X19" s="126" t="s">
        <v>1</v>
      </c>
      <c r="Y19" s="126" t="s">
        <v>119</v>
      </c>
      <c r="Z19" s="126" t="s">
        <v>11</v>
      </c>
      <c r="AA19" s="126" t="s">
        <v>15</v>
      </c>
      <c r="AB19" s="126" t="s">
        <v>12</v>
      </c>
      <c r="AC19" s="126" t="s">
        <v>14</v>
      </c>
      <c r="AD19" s="126" t="s">
        <v>13</v>
      </c>
      <c r="AE19" s="126" t="s">
        <v>16</v>
      </c>
      <c r="AF19" s="126" t="s">
        <v>17</v>
      </c>
      <c r="AG19" s="126" t="s">
        <v>18</v>
      </c>
      <c r="AH19" s="126" t="s">
        <v>19</v>
      </c>
      <c r="AI19" s="126" t="s">
        <v>114</v>
      </c>
      <c r="AJ19" s="126" t="s">
        <v>113</v>
      </c>
      <c r="AK19" s="126" t="s">
        <v>112</v>
      </c>
      <c r="AL19" s="126" t="s">
        <v>23</v>
      </c>
      <c r="AM19" s="126" t="s">
        <v>134</v>
      </c>
      <c r="AN19" s="126" t="s">
        <v>135</v>
      </c>
      <c r="AO19" s="19" t="s">
        <v>21</v>
      </c>
      <c r="AP19" s="190"/>
      <c r="AQ19" s="20" t="s">
        <v>60</v>
      </c>
      <c r="AR19" s="20" t="s">
        <v>61</v>
      </c>
      <c r="AS19" s="185"/>
      <c r="AT19" s="185"/>
      <c r="AU19" s="194"/>
      <c r="AV19" s="229"/>
      <c r="AW19" s="223"/>
      <c r="AX19" s="223"/>
      <c r="AY19" s="223"/>
      <c r="AZ19" s="223"/>
      <c r="BA19" s="226"/>
      <c r="BB19" s="190"/>
      <c r="BC19" s="185"/>
      <c r="BD19" s="128" t="s">
        <v>60</v>
      </c>
      <c r="BE19" s="128" t="s">
        <v>61</v>
      </c>
      <c r="BF19" s="128" t="s">
        <v>62</v>
      </c>
      <c r="BG19" s="128" t="s">
        <v>64</v>
      </c>
      <c r="BH19" s="126" t="s">
        <v>65</v>
      </c>
      <c r="BI19" s="185"/>
      <c r="BJ19" s="185"/>
      <c r="BK19" s="128" t="s">
        <v>60</v>
      </c>
      <c r="BL19" s="128" t="s">
        <v>68</v>
      </c>
      <c r="BM19" s="129" t="s">
        <v>67</v>
      </c>
    </row>
    <row r="20" spans="1:65" ht="26.25" thickBot="1" x14ac:dyDescent="0.25">
      <c r="A20" s="193"/>
      <c r="B20" s="133" t="s">
        <v>24</v>
      </c>
      <c r="C20" s="134" t="s">
        <v>25</v>
      </c>
      <c r="D20" s="135" t="s">
        <v>48</v>
      </c>
      <c r="E20" s="134" t="s">
        <v>26</v>
      </c>
      <c r="F20" s="134" t="s">
        <v>27</v>
      </c>
      <c r="G20" s="136" t="s">
        <v>28</v>
      </c>
      <c r="H20" s="134" t="s">
        <v>29</v>
      </c>
      <c r="I20" s="134" t="s">
        <v>30</v>
      </c>
      <c r="J20" s="134" t="s">
        <v>31</v>
      </c>
      <c r="K20" s="137" t="s">
        <v>32</v>
      </c>
      <c r="L20" s="134" t="s">
        <v>33</v>
      </c>
      <c r="M20" s="134" t="s">
        <v>34</v>
      </c>
      <c r="N20" s="134" t="s">
        <v>35</v>
      </c>
      <c r="O20" s="138" t="s">
        <v>36</v>
      </c>
      <c r="P20" s="134" t="s">
        <v>37</v>
      </c>
      <c r="Q20" s="134" t="s">
        <v>38</v>
      </c>
      <c r="R20" s="134" t="s">
        <v>39</v>
      </c>
      <c r="S20" s="134" t="s">
        <v>50</v>
      </c>
      <c r="T20" s="134" t="s">
        <v>40</v>
      </c>
      <c r="U20" s="134" t="s">
        <v>118</v>
      </c>
      <c r="V20" s="134" t="s">
        <v>41</v>
      </c>
      <c r="W20" s="134" t="s">
        <v>42</v>
      </c>
      <c r="X20" s="134" t="s">
        <v>43</v>
      </c>
      <c r="Y20" s="134" t="s">
        <v>44</v>
      </c>
      <c r="Z20" s="134" t="s">
        <v>45</v>
      </c>
      <c r="AA20" s="134" t="s">
        <v>46</v>
      </c>
      <c r="AB20" s="134" t="s">
        <v>57</v>
      </c>
      <c r="AC20" s="134" t="s">
        <v>47</v>
      </c>
      <c r="AD20" s="134" t="s">
        <v>120</v>
      </c>
      <c r="AE20" s="134" t="s">
        <v>110</v>
      </c>
      <c r="AF20" s="134" t="s">
        <v>58</v>
      </c>
      <c r="AG20" s="134" t="s">
        <v>111</v>
      </c>
      <c r="AH20" s="134" t="s">
        <v>121</v>
      </c>
      <c r="AI20" s="134" t="s">
        <v>70</v>
      </c>
      <c r="AJ20" s="134" t="s">
        <v>71</v>
      </c>
      <c r="AK20" s="134" t="s">
        <v>72</v>
      </c>
      <c r="AL20" s="134" t="s">
        <v>138</v>
      </c>
      <c r="AM20" s="134" t="s">
        <v>73</v>
      </c>
      <c r="AN20" s="136" t="s">
        <v>74</v>
      </c>
      <c r="AO20" s="134" t="s">
        <v>125</v>
      </c>
      <c r="AP20" s="139" t="s">
        <v>75</v>
      </c>
      <c r="AQ20" s="139" t="s">
        <v>76</v>
      </c>
      <c r="AR20" s="139" t="s">
        <v>77</v>
      </c>
      <c r="AS20" s="139" t="s">
        <v>78</v>
      </c>
      <c r="AT20" s="140" t="s">
        <v>82</v>
      </c>
      <c r="AU20" s="141" t="s">
        <v>89</v>
      </c>
      <c r="AV20" s="142" t="s">
        <v>90</v>
      </c>
      <c r="AW20" s="143" t="s">
        <v>91</v>
      </c>
      <c r="AX20" s="143" t="s">
        <v>98</v>
      </c>
      <c r="AY20" s="143" t="s">
        <v>92</v>
      </c>
      <c r="AZ20" s="144" t="s">
        <v>99</v>
      </c>
      <c r="BA20" s="145" t="s">
        <v>100</v>
      </c>
      <c r="BB20" s="142" t="s">
        <v>101</v>
      </c>
      <c r="BC20" s="143" t="s">
        <v>102</v>
      </c>
      <c r="BD20" s="143" t="s">
        <v>103</v>
      </c>
      <c r="BE20" s="144" t="s">
        <v>117</v>
      </c>
      <c r="BF20" s="144" t="s">
        <v>126</v>
      </c>
      <c r="BG20" s="144" t="s">
        <v>127</v>
      </c>
      <c r="BH20" s="143" t="s">
        <v>128</v>
      </c>
      <c r="BI20" s="143" t="s">
        <v>129</v>
      </c>
      <c r="BJ20" s="143" t="s">
        <v>130</v>
      </c>
      <c r="BK20" s="144" t="s">
        <v>131</v>
      </c>
      <c r="BL20" s="144" t="s">
        <v>132</v>
      </c>
      <c r="BM20" s="144" t="s">
        <v>133</v>
      </c>
    </row>
    <row r="21" spans="1:65" ht="42" customHeight="1" x14ac:dyDescent="0.2">
      <c r="A21" s="231" t="s">
        <v>140</v>
      </c>
      <c r="B21" s="234" t="s">
        <v>148</v>
      </c>
      <c r="C21" s="173" t="s">
        <v>149</v>
      </c>
      <c r="D21" s="173" t="s">
        <v>150</v>
      </c>
      <c r="E21" s="164" t="s">
        <v>147</v>
      </c>
      <c r="F21" s="237" t="s">
        <v>151</v>
      </c>
      <c r="G21" s="180" t="s">
        <v>170</v>
      </c>
      <c r="H21" s="164" t="s">
        <v>222</v>
      </c>
      <c r="I21" s="179">
        <v>41451</v>
      </c>
      <c r="J21" s="179">
        <v>41815</v>
      </c>
      <c r="K21" s="164" t="s">
        <v>171</v>
      </c>
      <c r="L21" s="242" t="s">
        <v>172</v>
      </c>
      <c r="M21" s="173" t="s">
        <v>185</v>
      </c>
      <c r="N21" s="164" t="s">
        <v>186</v>
      </c>
      <c r="O21" s="245">
        <v>23400</v>
      </c>
      <c r="P21" s="180">
        <v>11174</v>
      </c>
      <c r="Q21" s="254" t="s">
        <v>186</v>
      </c>
      <c r="R21" s="251" t="s">
        <v>187</v>
      </c>
      <c r="S21" s="164" t="s">
        <v>188</v>
      </c>
      <c r="T21" s="164" t="s">
        <v>183</v>
      </c>
      <c r="U21" s="164" t="s">
        <v>183</v>
      </c>
      <c r="V21" s="164" t="s">
        <v>183</v>
      </c>
      <c r="W21" s="251" t="s">
        <v>189</v>
      </c>
      <c r="X21" s="164" t="s">
        <v>230</v>
      </c>
      <c r="Y21" s="24" t="s">
        <v>209</v>
      </c>
      <c r="Z21" s="24" t="s">
        <v>187</v>
      </c>
      <c r="AA21" s="41">
        <v>11427</v>
      </c>
      <c r="AB21" s="42" t="s">
        <v>215</v>
      </c>
      <c r="AC21" s="24" t="s">
        <v>216</v>
      </c>
      <c r="AD21" s="24" t="s">
        <v>212</v>
      </c>
      <c r="AE21" s="43">
        <v>0</v>
      </c>
      <c r="AF21" s="43">
        <v>0</v>
      </c>
      <c r="AG21" s="44">
        <v>0</v>
      </c>
      <c r="AH21" s="44">
        <v>0</v>
      </c>
      <c r="AI21" s="9" t="s">
        <v>187</v>
      </c>
      <c r="AJ21" s="7">
        <v>5.4478</v>
      </c>
      <c r="AK21" s="8">
        <f>(106.23*12)</f>
        <v>1274.76</v>
      </c>
      <c r="AL21" s="260">
        <f>(O21+AK21)</f>
        <v>24674.76</v>
      </c>
      <c r="AM21" s="257">
        <v>78333.210000000006</v>
      </c>
      <c r="AN21" s="257">
        <f>SUM(2056.23+2056.23+2056.23+2056.23+2056.23+2056.23+2056.23+2056.23+2056.23)</f>
        <v>18506.07</v>
      </c>
      <c r="AO21" s="263">
        <f>AM21+AN21</f>
        <v>96839.28</v>
      </c>
      <c r="AP21" s="164" t="s">
        <v>222</v>
      </c>
      <c r="AQ21" s="179">
        <v>41451</v>
      </c>
      <c r="AR21" s="179">
        <v>41815</v>
      </c>
      <c r="AS21" s="180">
        <v>11145</v>
      </c>
      <c r="AT21" s="164" t="s">
        <v>225</v>
      </c>
      <c r="AU21" s="181" t="s">
        <v>183</v>
      </c>
      <c r="AV21" s="170" t="s">
        <v>183</v>
      </c>
      <c r="AW21" s="164" t="s">
        <v>183</v>
      </c>
      <c r="AX21" s="164" t="s">
        <v>183</v>
      </c>
      <c r="AY21" s="164" t="s">
        <v>183</v>
      </c>
      <c r="AZ21" s="164" t="s">
        <v>183</v>
      </c>
      <c r="BA21" s="167" t="s">
        <v>183</v>
      </c>
      <c r="BB21" s="170" t="s">
        <v>183</v>
      </c>
      <c r="BC21" s="173" t="s">
        <v>183</v>
      </c>
      <c r="BD21" s="173" t="s">
        <v>183</v>
      </c>
      <c r="BE21" s="173" t="s">
        <v>183</v>
      </c>
      <c r="BF21" s="173" t="s">
        <v>183</v>
      </c>
      <c r="BG21" s="173" t="s">
        <v>183</v>
      </c>
      <c r="BH21" s="173" t="s">
        <v>183</v>
      </c>
      <c r="BI21" s="173" t="s">
        <v>183</v>
      </c>
      <c r="BJ21" s="173" t="s">
        <v>183</v>
      </c>
      <c r="BK21" s="173" t="s">
        <v>183</v>
      </c>
      <c r="BL21" s="173" t="s">
        <v>183</v>
      </c>
      <c r="BM21" s="176" t="s">
        <v>183</v>
      </c>
    </row>
    <row r="22" spans="1:65" ht="44.25" customHeight="1" x14ac:dyDescent="0.2">
      <c r="A22" s="232"/>
      <c r="B22" s="235"/>
      <c r="C22" s="174"/>
      <c r="D22" s="174"/>
      <c r="E22" s="165"/>
      <c r="F22" s="238"/>
      <c r="G22" s="240"/>
      <c r="H22" s="165"/>
      <c r="I22" s="165"/>
      <c r="J22" s="165"/>
      <c r="K22" s="165"/>
      <c r="L22" s="243"/>
      <c r="M22" s="174"/>
      <c r="N22" s="165"/>
      <c r="O22" s="246"/>
      <c r="P22" s="240"/>
      <c r="Q22" s="255"/>
      <c r="R22" s="252"/>
      <c r="S22" s="165"/>
      <c r="T22" s="165"/>
      <c r="U22" s="165"/>
      <c r="V22" s="165"/>
      <c r="W22" s="252"/>
      <c r="X22" s="165"/>
      <c r="Y22" s="22" t="s">
        <v>210</v>
      </c>
      <c r="Z22" s="22" t="s">
        <v>212</v>
      </c>
      <c r="AA22" s="45">
        <v>11661</v>
      </c>
      <c r="AB22" s="46" t="s">
        <v>214</v>
      </c>
      <c r="AC22" s="22" t="s">
        <v>217</v>
      </c>
      <c r="AD22" s="22" t="s">
        <v>218</v>
      </c>
      <c r="AE22" s="47">
        <v>0</v>
      </c>
      <c r="AF22" s="47">
        <v>0</v>
      </c>
      <c r="AG22" s="48">
        <v>0</v>
      </c>
      <c r="AH22" s="48">
        <v>0</v>
      </c>
      <c r="AI22" s="22" t="s">
        <v>183</v>
      </c>
      <c r="AJ22" s="22" t="s">
        <v>183</v>
      </c>
      <c r="AK22" s="22" t="s">
        <v>183</v>
      </c>
      <c r="AL22" s="261"/>
      <c r="AM22" s="258"/>
      <c r="AN22" s="258"/>
      <c r="AO22" s="165"/>
      <c r="AP22" s="165"/>
      <c r="AQ22" s="165"/>
      <c r="AR22" s="165"/>
      <c r="AS22" s="165"/>
      <c r="AT22" s="165"/>
      <c r="AU22" s="182"/>
      <c r="AV22" s="171"/>
      <c r="AW22" s="165"/>
      <c r="AX22" s="165"/>
      <c r="AY22" s="165"/>
      <c r="AZ22" s="165"/>
      <c r="BA22" s="168"/>
      <c r="BB22" s="171"/>
      <c r="BC22" s="174"/>
      <c r="BD22" s="174"/>
      <c r="BE22" s="174"/>
      <c r="BF22" s="174"/>
      <c r="BG22" s="174"/>
      <c r="BH22" s="174"/>
      <c r="BI22" s="174"/>
      <c r="BJ22" s="174"/>
      <c r="BK22" s="174"/>
      <c r="BL22" s="174"/>
      <c r="BM22" s="177"/>
    </row>
    <row r="23" spans="1:65" ht="36.75" customHeight="1" thickBot="1" x14ac:dyDescent="0.25">
      <c r="A23" s="233"/>
      <c r="B23" s="236"/>
      <c r="C23" s="175"/>
      <c r="D23" s="175"/>
      <c r="E23" s="166"/>
      <c r="F23" s="239"/>
      <c r="G23" s="241"/>
      <c r="H23" s="166"/>
      <c r="I23" s="166"/>
      <c r="J23" s="166"/>
      <c r="K23" s="166"/>
      <c r="L23" s="244"/>
      <c r="M23" s="175"/>
      <c r="N23" s="166"/>
      <c r="O23" s="247"/>
      <c r="P23" s="241"/>
      <c r="Q23" s="256"/>
      <c r="R23" s="253"/>
      <c r="S23" s="166"/>
      <c r="T23" s="166"/>
      <c r="U23" s="166"/>
      <c r="V23" s="166"/>
      <c r="W23" s="253"/>
      <c r="X23" s="166"/>
      <c r="Y23" s="25" t="s">
        <v>211</v>
      </c>
      <c r="Z23" s="25" t="s">
        <v>213</v>
      </c>
      <c r="AA23" s="14">
        <v>11914</v>
      </c>
      <c r="AB23" s="49" t="s">
        <v>214</v>
      </c>
      <c r="AC23" s="25" t="s">
        <v>219</v>
      </c>
      <c r="AD23" s="25" t="s">
        <v>220</v>
      </c>
      <c r="AE23" s="50">
        <v>0</v>
      </c>
      <c r="AF23" s="50">
        <v>0</v>
      </c>
      <c r="AG23" s="51">
        <v>0</v>
      </c>
      <c r="AH23" s="51">
        <v>0</v>
      </c>
      <c r="AI23" s="25" t="s">
        <v>183</v>
      </c>
      <c r="AJ23" s="25" t="s">
        <v>183</v>
      </c>
      <c r="AK23" s="25" t="s">
        <v>183</v>
      </c>
      <c r="AL23" s="262"/>
      <c r="AM23" s="259"/>
      <c r="AN23" s="259"/>
      <c r="AO23" s="166"/>
      <c r="AP23" s="166"/>
      <c r="AQ23" s="166"/>
      <c r="AR23" s="166"/>
      <c r="AS23" s="166"/>
      <c r="AT23" s="166"/>
      <c r="AU23" s="183"/>
      <c r="AV23" s="172"/>
      <c r="AW23" s="166"/>
      <c r="AX23" s="166"/>
      <c r="AY23" s="166"/>
      <c r="AZ23" s="166"/>
      <c r="BA23" s="169"/>
      <c r="BB23" s="172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8"/>
    </row>
    <row r="24" spans="1:65" ht="42.75" customHeight="1" x14ac:dyDescent="0.2">
      <c r="A24" s="231" t="s">
        <v>141</v>
      </c>
      <c r="B24" s="234" t="s">
        <v>152</v>
      </c>
      <c r="C24" s="173" t="s">
        <v>153</v>
      </c>
      <c r="D24" s="173" t="s">
        <v>154</v>
      </c>
      <c r="E24" s="164" t="s">
        <v>147</v>
      </c>
      <c r="F24" s="237" t="s">
        <v>155</v>
      </c>
      <c r="G24" s="264">
        <v>11381</v>
      </c>
      <c r="H24" s="164" t="s">
        <v>183</v>
      </c>
      <c r="I24" s="164" t="s">
        <v>183</v>
      </c>
      <c r="J24" s="164" t="s">
        <v>183</v>
      </c>
      <c r="K24" s="164" t="s">
        <v>173</v>
      </c>
      <c r="L24" s="266" t="s">
        <v>174</v>
      </c>
      <c r="M24" s="164" t="s">
        <v>190</v>
      </c>
      <c r="N24" s="164" t="s">
        <v>191</v>
      </c>
      <c r="O24" s="245">
        <v>0</v>
      </c>
      <c r="P24" s="264">
        <v>11429</v>
      </c>
      <c r="Q24" s="173" t="s">
        <v>191</v>
      </c>
      <c r="R24" s="173" t="s">
        <v>252</v>
      </c>
      <c r="S24" s="164" t="s">
        <v>192</v>
      </c>
      <c r="T24" s="164" t="s">
        <v>183</v>
      </c>
      <c r="U24" s="164" t="s">
        <v>183</v>
      </c>
      <c r="V24" s="164" t="s">
        <v>183</v>
      </c>
      <c r="W24" s="254" t="s">
        <v>193</v>
      </c>
      <c r="X24" s="164" t="s">
        <v>230</v>
      </c>
      <c r="Y24" s="9" t="s">
        <v>183</v>
      </c>
      <c r="Z24" s="9" t="s">
        <v>183</v>
      </c>
      <c r="AA24" s="9" t="s">
        <v>183</v>
      </c>
      <c r="AB24" s="9" t="s">
        <v>183</v>
      </c>
      <c r="AC24" s="9" t="s">
        <v>183</v>
      </c>
      <c r="AD24" s="9" t="s">
        <v>183</v>
      </c>
      <c r="AE24" s="9">
        <v>0</v>
      </c>
      <c r="AF24" s="9">
        <v>0</v>
      </c>
      <c r="AG24" s="52">
        <v>0</v>
      </c>
      <c r="AH24" s="52">
        <v>0</v>
      </c>
      <c r="AI24" s="9" t="s">
        <v>183</v>
      </c>
      <c r="AJ24" s="9" t="s">
        <v>183</v>
      </c>
      <c r="AK24" s="9" t="s">
        <v>183</v>
      </c>
      <c r="AL24" s="164" t="s">
        <v>183</v>
      </c>
      <c r="AM24" s="257">
        <v>1365487</v>
      </c>
      <c r="AN24" s="257">
        <f>SUM(51000+51000+51500+46000+50500+50500+50500+60950+70350)</f>
        <v>482300</v>
      </c>
      <c r="AO24" s="263">
        <f>AM24+AN24</f>
        <v>1847787</v>
      </c>
      <c r="AP24" s="164" t="s">
        <v>183</v>
      </c>
      <c r="AQ24" s="164" t="s">
        <v>183</v>
      </c>
      <c r="AR24" s="164" t="s">
        <v>183</v>
      </c>
      <c r="AS24" s="164" t="s">
        <v>183</v>
      </c>
      <c r="AT24" s="164" t="s">
        <v>183</v>
      </c>
      <c r="AU24" s="167" t="s">
        <v>183</v>
      </c>
      <c r="AV24" s="276" t="s">
        <v>183</v>
      </c>
      <c r="AW24" s="173" t="s">
        <v>229</v>
      </c>
      <c r="AX24" s="264">
        <v>11381</v>
      </c>
      <c r="AY24" s="251">
        <v>41879</v>
      </c>
      <c r="AZ24" s="264">
        <v>11381</v>
      </c>
      <c r="BA24" s="278">
        <v>41879</v>
      </c>
      <c r="BB24" s="170" t="s">
        <v>183</v>
      </c>
      <c r="BC24" s="173" t="s">
        <v>183</v>
      </c>
      <c r="BD24" s="173" t="s">
        <v>183</v>
      </c>
      <c r="BE24" s="173" t="s">
        <v>183</v>
      </c>
      <c r="BF24" s="173" t="s">
        <v>183</v>
      </c>
      <c r="BG24" s="173" t="s">
        <v>183</v>
      </c>
      <c r="BH24" s="173" t="s">
        <v>183</v>
      </c>
      <c r="BI24" s="173" t="s">
        <v>183</v>
      </c>
      <c r="BJ24" s="173" t="s">
        <v>183</v>
      </c>
      <c r="BK24" s="173" t="s">
        <v>183</v>
      </c>
      <c r="BL24" s="173" t="s">
        <v>183</v>
      </c>
      <c r="BM24" s="176" t="s">
        <v>183</v>
      </c>
    </row>
    <row r="25" spans="1:65" ht="42.75" customHeight="1" thickBot="1" x14ac:dyDescent="0.25">
      <c r="A25" s="233"/>
      <c r="B25" s="236"/>
      <c r="C25" s="175"/>
      <c r="D25" s="175"/>
      <c r="E25" s="166"/>
      <c r="F25" s="239"/>
      <c r="G25" s="265"/>
      <c r="H25" s="166"/>
      <c r="I25" s="166"/>
      <c r="J25" s="166"/>
      <c r="K25" s="166"/>
      <c r="L25" s="267"/>
      <c r="M25" s="166"/>
      <c r="N25" s="166"/>
      <c r="O25" s="247"/>
      <c r="P25" s="265"/>
      <c r="Q25" s="175"/>
      <c r="R25" s="175"/>
      <c r="S25" s="166"/>
      <c r="T25" s="166"/>
      <c r="U25" s="166"/>
      <c r="V25" s="166"/>
      <c r="W25" s="256"/>
      <c r="X25" s="166"/>
      <c r="Y25" s="25"/>
      <c r="Z25" s="25" t="s">
        <v>251</v>
      </c>
      <c r="AA25" s="14">
        <v>12045</v>
      </c>
      <c r="AB25" s="15" t="s">
        <v>249</v>
      </c>
      <c r="AC25" s="25"/>
      <c r="AD25" s="25" t="s">
        <v>250</v>
      </c>
      <c r="AE25" s="25"/>
      <c r="AF25" s="25"/>
      <c r="AG25" s="51"/>
      <c r="AH25" s="51"/>
      <c r="AI25" s="25" t="s">
        <v>183</v>
      </c>
      <c r="AJ25" s="25" t="s">
        <v>183</v>
      </c>
      <c r="AK25" s="25" t="s">
        <v>183</v>
      </c>
      <c r="AL25" s="166"/>
      <c r="AM25" s="259"/>
      <c r="AN25" s="259"/>
      <c r="AO25" s="270"/>
      <c r="AP25" s="166"/>
      <c r="AQ25" s="166"/>
      <c r="AR25" s="166"/>
      <c r="AS25" s="166"/>
      <c r="AT25" s="166"/>
      <c r="AU25" s="169"/>
      <c r="AV25" s="277"/>
      <c r="AW25" s="175"/>
      <c r="AX25" s="265"/>
      <c r="AY25" s="253"/>
      <c r="AZ25" s="265"/>
      <c r="BA25" s="279"/>
      <c r="BB25" s="172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178"/>
    </row>
    <row r="26" spans="1:65" ht="42.75" customHeight="1" x14ac:dyDescent="0.2">
      <c r="A26" s="231" t="s">
        <v>142</v>
      </c>
      <c r="B26" s="234" t="s">
        <v>156</v>
      </c>
      <c r="C26" s="173" t="s">
        <v>157</v>
      </c>
      <c r="D26" s="173" t="s">
        <v>146</v>
      </c>
      <c r="E26" s="164" t="s">
        <v>147</v>
      </c>
      <c r="F26" s="237" t="s">
        <v>158</v>
      </c>
      <c r="G26" s="264">
        <v>11612</v>
      </c>
      <c r="H26" s="164" t="s">
        <v>183</v>
      </c>
      <c r="I26" s="164" t="s">
        <v>183</v>
      </c>
      <c r="J26" s="164" t="s">
        <v>183</v>
      </c>
      <c r="K26" s="173" t="s">
        <v>175</v>
      </c>
      <c r="L26" s="266" t="s">
        <v>176</v>
      </c>
      <c r="M26" s="164" t="s">
        <v>194</v>
      </c>
      <c r="N26" s="164" t="s">
        <v>195</v>
      </c>
      <c r="O26" s="245">
        <v>73200</v>
      </c>
      <c r="P26" s="264">
        <v>11637</v>
      </c>
      <c r="Q26" s="173" t="s">
        <v>195</v>
      </c>
      <c r="R26" s="173" t="s">
        <v>253</v>
      </c>
      <c r="S26" s="164" t="s">
        <v>197</v>
      </c>
      <c r="T26" s="164" t="s">
        <v>183</v>
      </c>
      <c r="U26" s="164" t="s">
        <v>183</v>
      </c>
      <c r="V26" s="164" t="s">
        <v>183</v>
      </c>
      <c r="W26" s="254" t="s">
        <v>184</v>
      </c>
      <c r="X26" s="164" t="s">
        <v>230</v>
      </c>
      <c r="Y26" s="9" t="s">
        <v>209</v>
      </c>
      <c r="Z26" s="9" t="s">
        <v>196</v>
      </c>
      <c r="AA26" s="53">
        <v>11901</v>
      </c>
      <c r="AB26" s="54" t="s">
        <v>214</v>
      </c>
      <c r="AC26" s="9" t="s">
        <v>196</v>
      </c>
      <c r="AD26" s="9" t="s">
        <v>221</v>
      </c>
      <c r="AE26" s="9">
        <v>0</v>
      </c>
      <c r="AF26" s="9">
        <v>0</v>
      </c>
      <c r="AG26" s="52">
        <v>0</v>
      </c>
      <c r="AH26" s="52">
        <v>0</v>
      </c>
      <c r="AI26" s="9" t="s">
        <v>183</v>
      </c>
      <c r="AJ26" s="9" t="s">
        <v>183</v>
      </c>
      <c r="AK26" s="9" t="s">
        <v>183</v>
      </c>
      <c r="AL26" s="268">
        <v>0</v>
      </c>
      <c r="AM26" s="257">
        <v>96176.67</v>
      </c>
      <c r="AN26" s="245">
        <v>18300</v>
      </c>
      <c r="AO26" s="263">
        <v>114476.67</v>
      </c>
      <c r="AP26" s="164" t="s">
        <v>183</v>
      </c>
      <c r="AQ26" s="164" t="s">
        <v>183</v>
      </c>
      <c r="AR26" s="164" t="s">
        <v>183</v>
      </c>
      <c r="AS26" s="164" t="s">
        <v>183</v>
      </c>
      <c r="AT26" s="164" t="s">
        <v>183</v>
      </c>
      <c r="AU26" s="167" t="s">
        <v>183</v>
      </c>
      <c r="AV26" s="170" t="s">
        <v>183</v>
      </c>
      <c r="AW26" s="164" t="s">
        <v>183</v>
      </c>
      <c r="AX26" s="164" t="s">
        <v>183</v>
      </c>
      <c r="AY26" s="164" t="s">
        <v>183</v>
      </c>
      <c r="AZ26" s="164" t="s">
        <v>183</v>
      </c>
      <c r="BA26" s="167" t="s">
        <v>183</v>
      </c>
      <c r="BB26" s="170" t="s">
        <v>183</v>
      </c>
      <c r="BC26" s="173" t="s">
        <v>183</v>
      </c>
      <c r="BD26" s="173" t="s">
        <v>183</v>
      </c>
      <c r="BE26" s="173" t="s">
        <v>183</v>
      </c>
      <c r="BF26" s="173" t="s">
        <v>183</v>
      </c>
      <c r="BG26" s="173" t="s">
        <v>183</v>
      </c>
      <c r="BH26" s="173" t="s">
        <v>183</v>
      </c>
      <c r="BI26" s="173" t="s">
        <v>183</v>
      </c>
      <c r="BJ26" s="173" t="s">
        <v>183</v>
      </c>
      <c r="BK26" s="173" t="s">
        <v>183</v>
      </c>
      <c r="BL26" s="173" t="s">
        <v>183</v>
      </c>
      <c r="BM26" s="176" t="s">
        <v>183</v>
      </c>
    </row>
    <row r="27" spans="1:65" ht="42.75" customHeight="1" thickBot="1" x14ac:dyDescent="0.25">
      <c r="A27" s="233"/>
      <c r="B27" s="236"/>
      <c r="C27" s="175"/>
      <c r="D27" s="175"/>
      <c r="E27" s="166"/>
      <c r="F27" s="239"/>
      <c r="G27" s="265"/>
      <c r="H27" s="166"/>
      <c r="I27" s="166"/>
      <c r="J27" s="166"/>
      <c r="K27" s="175"/>
      <c r="L27" s="267"/>
      <c r="M27" s="166"/>
      <c r="N27" s="166"/>
      <c r="O27" s="247"/>
      <c r="P27" s="265"/>
      <c r="Q27" s="175"/>
      <c r="R27" s="175"/>
      <c r="S27" s="166"/>
      <c r="T27" s="166"/>
      <c r="U27" s="166"/>
      <c r="V27" s="166"/>
      <c r="W27" s="256"/>
      <c r="X27" s="166"/>
      <c r="Y27" s="25"/>
      <c r="Z27" s="25" t="s">
        <v>232</v>
      </c>
      <c r="AA27" s="14">
        <v>12045</v>
      </c>
      <c r="AB27" s="15" t="s">
        <v>233</v>
      </c>
      <c r="AC27" s="25"/>
      <c r="AD27" s="25" t="s">
        <v>234</v>
      </c>
      <c r="AE27" s="25"/>
      <c r="AF27" s="25"/>
      <c r="AG27" s="51"/>
      <c r="AH27" s="51"/>
      <c r="AI27" s="25" t="s">
        <v>183</v>
      </c>
      <c r="AJ27" s="25" t="s">
        <v>183</v>
      </c>
      <c r="AK27" s="25" t="s">
        <v>183</v>
      </c>
      <c r="AL27" s="269"/>
      <c r="AM27" s="259"/>
      <c r="AN27" s="247"/>
      <c r="AO27" s="270"/>
      <c r="AP27" s="166"/>
      <c r="AQ27" s="166"/>
      <c r="AR27" s="166"/>
      <c r="AS27" s="166"/>
      <c r="AT27" s="166"/>
      <c r="AU27" s="169"/>
      <c r="AV27" s="172"/>
      <c r="AW27" s="166"/>
      <c r="AX27" s="166"/>
      <c r="AY27" s="166"/>
      <c r="AZ27" s="166"/>
      <c r="BA27" s="169"/>
      <c r="BB27" s="172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178"/>
    </row>
    <row r="28" spans="1:65" ht="115.5" customHeight="1" thickBot="1" x14ac:dyDescent="0.25">
      <c r="A28" s="149" t="s">
        <v>143</v>
      </c>
      <c r="B28" s="146" t="s">
        <v>159</v>
      </c>
      <c r="C28" s="32" t="s">
        <v>160</v>
      </c>
      <c r="D28" s="32" t="s">
        <v>161</v>
      </c>
      <c r="E28" s="5" t="s">
        <v>147</v>
      </c>
      <c r="F28" s="33" t="s">
        <v>162</v>
      </c>
      <c r="G28" s="34" t="s">
        <v>170</v>
      </c>
      <c r="H28" s="5" t="s">
        <v>223</v>
      </c>
      <c r="I28" s="13">
        <v>42107</v>
      </c>
      <c r="J28" s="13">
        <v>42472</v>
      </c>
      <c r="K28" s="32" t="s">
        <v>177</v>
      </c>
      <c r="L28" s="35" t="s">
        <v>178</v>
      </c>
      <c r="M28" s="5" t="s">
        <v>198</v>
      </c>
      <c r="N28" s="5" t="s">
        <v>199</v>
      </c>
      <c r="O28" s="36">
        <v>15648.7</v>
      </c>
      <c r="P28" s="34">
        <v>11908</v>
      </c>
      <c r="Q28" s="32" t="s">
        <v>199</v>
      </c>
      <c r="R28" s="32" t="s">
        <v>254</v>
      </c>
      <c r="S28" s="5" t="s">
        <v>201</v>
      </c>
      <c r="T28" s="5" t="s">
        <v>183</v>
      </c>
      <c r="U28" s="5" t="s">
        <v>183</v>
      </c>
      <c r="V28" s="5" t="s">
        <v>183</v>
      </c>
      <c r="W28" s="55" t="s">
        <v>184</v>
      </c>
      <c r="X28" s="5" t="s">
        <v>183</v>
      </c>
      <c r="Y28" s="5" t="s">
        <v>183</v>
      </c>
      <c r="Z28" s="5" t="s">
        <v>183</v>
      </c>
      <c r="AA28" s="5" t="s">
        <v>183</v>
      </c>
      <c r="AB28" s="5" t="s">
        <v>183</v>
      </c>
      <c r="AC28" s="5" t="s">
        <v>183</v>
      </c>
      <c r="AD28" s="5" t="s">
        <v>183</v>
      </c>
      <c r="AE28" s="5">
        <v>0</v>
      </c>
      <c r="AF28" s="5">
        <v>0</v>
      </c>
      <c r="AG28" s="56">
        <v>0</v>
      </c>
      <c r="AH28" s="56">
        <v>0</v>
      </c>
      <c r="AI28" s="5" t="s">
        <v>183</v>
      </c>
      <c r="AJ28" s="5" t="s">
        <v>183</v>
      </c>
      <c r="AK28" s="5" t="s">
        <v>183</v>
      </c>
      <c r="AL28" s="5" t="s">
        <v>183</v>
      </c>
      <c r="AM28" s="57">
        <v>2665.9</v>
      </c>
      <c r="AN28" s="57">
        <f>SUM(1333)</f>
        <v>1333</v>
      </c>
      <c r="AO28" s="58">
        <f>AM28+AN28</f>
        <v>3998.9</v>
      </c>
      <c r="AP28" s="5" t="s">
        <v>223</v>
      </c>
      <c r="AQ28" s="13">
        <v>42107</v>
      </c>
      <c r="AR28" s="13">
        <v>42472</v>
      </c>
      <c r="AS28" s="5" t="s">
        <v>183</v>
      </c>
      <c r="AT28" s="5" t="s">
        <v>226</v>
      </c>
      <c r="AU28" s="59">
        <v>11749</v>
      </c>
      <c r="AV28" s="60" t="s">
        <v>183</v>
      </c>
      <c r="AW28" s="5" t="s">
        <v>183</v>
      </c>
      <c r="AX28" s="5" t="s">
        <v>183</v>
      </c>
      <c r="AY28" s="5" t="s">
        <v>183</v>
      </c>
      <c r="AZ28" s="5" t="s">
        <v>183</v>
      </c>
      <c r="BA28" s="61" t="s">
        <v>183</v>
      </c>
      <c r="BB28" s="60" t="s">
        <v>183</v>
      </c>
      <c r="BC28" s="32" t="s">
        <v>183</v>
      </c>
      <c r="BD28" s="32" t="s">
        <v>183</v>
      </c>
      <c r="BE28" s="32" t="s">
        <v>183</v>
      </c>
      <c r="BF28" s="32" t="s">
        <v>183</v>
      </c>
      <c r="BG28" s="32" t="s">
        <v>183</v>
      </c>
      <c r="BH28" s="32" t="s">
        <v>183</v>
      </c>
      <c r="BI28" s="32" t="s">
        <v>183</v>
      </c>
      <c r="BJ28" s="32" t="s">
        <v>183</v>
      </c>
      <c r="BK28" s="32" t="s">
        <v>183</v>
      </c>
      <c r="BL28" s="62" t="s">
        <v>183</v>
      </c>
      <c r="BM28" s="63" t="s">
        <v>183</v>
      </c>
    </row>
    <row r="29" spans="1:65" ht="94.5" customHeight="1" thickBot="1" x14ac:dyDescent="0.25">
      <c r="A29" s="150" t="s">
        <v>144</v>
      </c>
      <c r="B29" s="147" t="s">
        <v>163</v>
      </c>
      <c r="C29" s="64" t="s">
        <v>164</v>
      </c>
      <c r="D29" s="64" t="s">
        <v>165</v>
      </c>
      <c r="E29" s="64" t="s">
        <v>147</v>
      </c>
      <c r="F29" s="65" t="s">
        <v>166</v>
      </c>
      <c r="G29" s="64" t="s">
        <v>170</v>
      </c>
      <c r="H29" s="21" t="s">
        <v>224</v>
      </c>
      <c r="I29" s="66">
        <v>42349</v>
      </c>
      <c r="J29" s="66">
        <v>42714</v>
      </c>
      <c r="K29" s="64" t="s">
        <v>168</v>
      </c>
      <c r="L29" s="67" t="s">
        <v>179</v>
      </c>
      <c r="M29" s="64" t="s">
        <v>202</v>
      </c>
      <c r="N29" s="64" t="s">
        <v>203</v>
      </c>
      <c r="O29" s="68">
        <v>25935.360000000001</v>
      </c>
      <c r="P29" s="69">
        <v>11903</v>
      </c>
      <c r="Q29" s="64" t="s">
        <v>203</v>
      </c>
      <c r="R29" s="64" t="s">
        <v>200</v>
      </c>
      <c r="S29" s="3" t="s">
        <v>182</v>
      </c>
      <c r="T29" s="3" t="s">
        <v>183</v>
      </c>
      <c r="U29" s="3" t="s">
        <v>183</v>
      </c>
      <c r="V29" s="3" t="s">
        <v>183</v>
      </c>
      <c r="W29" s="70" t="s">
        <v>184</v>
      </c>
      <c r="X29" s="21" t="s">
        <v>183</v>
      </c>
      <c r="Y29" s="3" t="s">
        <v>183</v>
      </c>
      <c r="Z29" s="3" t="s">
        <v>183</v>
      </c>
      <c r="AA29" s="3" t="s">
        <v>183</v>
      </c>
      <c r="AB29" s="3" t="s">
        <v>183</v>
      </c>
      <c r="AC29" s="3" t="s">
        <v>183</v>
      </c>
      <c r="AD29" s="3" t="s">
        <v>183</v>
      </c>
      <c r="AE29" s="3">
        <v>0</v>
      </c>
      <c r="AF29" s="3">
        <v>0</v>
      </c>
      <c r="AG29" s="71">
        <v>0</v>
      </c>
      <c r="AH29" s="71">
        <v>0</v>
      </c>
      <c r="AI29" s="21" t="s">
        <v>183</v>
      </c>
      <c r="AJ29" s="21" t="s">
        <v>183</v>
      </c>
      <c r="AK29" s="21" t="s">
        <v>183</v>
      </c>
      <c r="AL29" s="3" t="s">
        <v>183</v>
      </c>
      <c r="AM29" s="37">
        <v>7204.27</v>
      </c>
      <c r="AN29" s="37">
        <f>SUM(2161.28+2161.28+2161.28+2161.28+2161.28+2161.28+2161.28+2161.28+2161.28)</f>
        <v>19451.52</v>
      </c>
      <c r="AO29" s="72">
        <f>AM29+AN29</f>
        <v>26655.79</v>
      </c>
      <c r="AP29" s="21" t="s">
        <v>224</v>
      </c>
      <c r="AQ29" s="66">
        <v>42349</v>
      </c>
      <c r="AR29" s="66">
        <v>42714</v>
      </c>
      <c r="AS29" s="73">
        <v>11704</v>
      </c>
      <c r="AT29" s="21" t="s">
        <v>227</v>
      </c>
      <c r="AU29" s="74">
        <v>11900</v>
      </c>
      <c r="AV29" s="75" t="s">
        <v>183</v>
      </c>
      <c r="AW29" s="21" t="s">
        <v>183</v>
      </c>
      <c r="AX29" s="21" t="s">
        <v>183</v>
      </c>
      <c r="AY29" s="21" t="s">
        <v>183</v>
      </c>
      <c r="AZ29" s="21" t="s">
        <v>183</v>
      </c>
      <c r="BA29" s="76" t="s">
        <v>183</v>
      </c>
      <c r="BB29" s="75" t="s">
        <v>183</v>
      </c>
      <c r="BC29" s="77" t="s">
        <v>183</v>
      </c>
      <c r="BD29" s="77" t="s">
        <v>183</v>
      </c>
      <c r="BE29" s="77" t="s">
        <v>183</v>
      </c>
      <c r="BF29" s="77" t="s">
        <v>183</v>
      </c>
      <c r="BG29" s="77" t="s">
        <v>183</v>
      </c>
      <c r="BH29" s="77" t="s">
        <v>183</v>
      </c>
      <c r="BI29" s="77" t="s">
        <v>183</v>
      </c>
      <c r="BJ29" s="77" t="s">
        <v>183</v>
      </c>
      <c r="BK29" s="77" t="s">
        <v>183</v>
      </c>
      <c r="BL29" s="78" t="s">
        <v>183</v>
      </c>
      <c r="BM29" s="79" t="s">
        <v>183</v>
      </c>
    </row>
    <row r="30" spans="1:65" ht="166.5" thickBot="1" x14ac:dyDescent="0.25">
      <c r="A30" s="151" t="s">
        <v>145</v>
      </c>
      <c r="B30" s="148" t="s">
        <v>167</v>
      </c>
      <c r="C30" s="80" t="s">
        <v>168</v>
      </c>
      <c r="D30" s="80" t="s">
        <v>154</v>
      </c>
      <c r="E30" s="80" t="s">
        <v>147</v>
      </c>
      <c r="F30" s="81" t="s">
        <v>169</v>
      </c>
      <c r="G30" s="82">
        <v>11944</v>
      </c>
      <c r="H30" s="4" t="s">
        <v>183</v>
      </c>
      <c r="I30" s="4" t="s">
        <v>183</v>
      </c>
      <c r="J30" s="4" t="s">
        <v>183</v>
      </c>
      <c r="K30" s="80" t="s">
        <v>180</v>
      </c>
      <c r="L30" s="83" t="s">
        <v>181</v>
      </c>
      <c r="M30" s="80" t="s">
        <v>204</v>
      </c>
      <c r="N30" s="80" t="s">
        <v>205</v>
      </c>
      <c r="O30" s="84" t="s">
        <v>206</v>
      </c>
      <c r="P30" s="82">
        <v>11947</v>
      </c>
      <c r="Q30" s="80" t="s">
        <v>205</v>
      </c>
      <c r="R30" s="80" t="s">
        <v>207</v>
      </c>
      <c r="S30" s="24" t="s">
        <v>208</v>
      </c>
      <c r="T30" s="24" t="s">
        <v>183</v>
      </c>
      <c r="U30" s="24" t="s">
        <v>183</v>
      </c>
      <c r="V30" s="24" t="s">
        <v>183</v>
      </c>
      <c r="W30" s="85" t="s">
        <v>184</v>
      </c>
      <c r="X30" s="4" t="s">
        <v>183</v>
      </c>
      <c r="Y30" s="24" t="s">
        <v>183</v>
      </c>
      <c r="Z30" s="24" t="s">
        <v>183</v>
      </c>
      <c r="AA30" s="24" t="s">
        <v>183</v>
      </c>
      <c r="AB30" s="24" t="s">
        <v>183</v>
      </c>
      <c r="AC30" s="24" t="s">
        <v>183</v>
      </c>
      <c r="AD30" s="24" t="s">
        <v>183</v>
      </c>
      <c r="AE30" s="24">
        <v>0</v>
      </c>
      <c r="AF30" s="24">
        <v>0</v>
      </c>
      <c r="AG30" s="44">
        <v>0</v>
      </c>
      <c r="AH30" s="44">
        <v>0</v>
      </c>
      <c r="AI30" s="4" t="s">
        <v>183</v>
      </c>
      <c r="AJ30" s="4" t="s">
        <v>183</v>
      </c>
      <c r="AK30" s="4" t="s">
        <v>183</v>
      </c>
      <c r="AL30" s="24" t="s">
        <v>183</v>
      </c>
      <c r="AM30" s="26">
        <v>250</v>
      </c>
      <c r="AN30" s="86">
        <f>SUM(30.7+12.6+74.2+49.4+98.9+132.4+42.9+46.2+21)</f>
        <v>508.3</v>
      </c>
      <c r="AO30" s="87">
        <f>AM30+AN30</f>
        <v>758.3</v>
      </c>
      <c r="AP30" s="4" t="s">
        <v>183</v>
      </c>
      <c r="AQ30" s="4" t="s">
        <v>183</v>
      </c>
      <c r="AR30" s="4" t="s">
        <v>183</v>
      </c>
      <c r="AS30" s="4" t="s">
        <v>183</v>
      </c>
      <c r="AT30" s="4" t="s">
        <v>183</v>
      </c>
      <c r="AU30" s="1" t="s">
        <v>183</v>
      </c>
      <c r="AV30" s="28" t="s">
        <v>228</v>
      </c>
      <c r="AW30" s="29" t="s">
        <v>229</v>
      </c>
      <c r="AX30" s="88">
        <v>11944</v>
      </c>
      <c r="AY30" s="89">
        <v>42705</v>
      </c>
      <c r="AZ30" s="88">
        <v>11944</v>
      </c>
      <c r="BA30" s="90">
        <v>42705</v>
      </c>
      <c r="BB30" s="2" t="s">
        <v>183</v>
      </c>
      <c r="BC30" s="29" t="s">
        <v>183</v>
      </c>
      <c r="BD30" s="29" t="s">
        <v>183</v>
      </c>
      <c r="BE30" s="29" t="s">
        <v>183</v>
      </c>
      <c r="BF30" s="29" t="s">
        <v>183</v>
      </c>
      <c r="BG30" s="29" t="s">
        <v>183</v>
      </c>
      <c r="BH30" s="29" t="s">
        <v>183</v>
      </c>
      <c r="BI30" s="29" t="s">
        <v>183</v>
      </c>
      <c r="BJ30" s="29" t="s">
        <v>183</v>
      </c>
      <c r="BK30" s="29" t="s">
        <v>183</v>
      </c>
      <c r="BL30" s="91" t="s">
        <v>183</v>
      </c>
      <c r="BM30" s="30" t="s">
        <v>183</v>
      </c>
    </row>
    <row r="31" spans="1:65" ht="26.25" customHeight="1" x14ac:dyDescent="0.2">
      <c r="A31" s="231" t="s">
        <v>235</v>
      </c>
      <c r="B31" s="234" t="s">
        <v>236</v>
      </c>
      <c r="C31" s="173" t="s">
        <v>237</v>
      </c>
      <c r="D31" s="173" t="s">
        <v>238</v>
      </c>
      <c r="E31" s="173" t="s">
        <v>147</v>
      </c>
      <c r="F31" s="242" t="s">
        <v>246</v>
      </c>
      <c r="G31" s="92">
        <v>11852</v>
      </c>
      <c r="H31" s="9" t="s">
        <v>239</v>
      </c>
      <c r="I31" s="10">
        <v>42555</v>
      </c>
      <c r="J31" s="10">
        <v>42920</v>
      </c>
      <c r="K31" s="173" t="s">
        <v>237</v>
      </c>
      <c r="L31" s="242" t="s">
        <v>241</v>
      </c>
      <c r="M31" s="173" t="s">
        <v>242</v>
      </c>
      <c r="N31" s="251">
        <v>42943</v>
      </c>
      <c r="O31" s="245">
        <v>2068</v>
      </c>
      <c r="P31" s="264">
        <v>12108</v>
      </c>
      <c r="Q31" s="251">
        <v>42943</v>
      </c>
      <c r="R31" s="251">
        <v>43100</v>
      </c>
      <c r="S31" s="164" t="s">
        <v>243</v>
      </c>
      <c r="T31" s="164" t="s">
        <v>183</v>
      </c>
      <c r="U31" s="164" t="s">
        <v>183</v>
      </c>
      <c r="V31" s="164" t="s">
        <v>183</v>
      </c>
      <c r="W31" s="254" t="s">
        <v>244</v>
      </c>
      <c r="X31" s="164" t="s">
        <v>183</v>
      </c>
      <c r="Y31" s="164" t="s">
        <v>183</v>
      </c>
      <c r="Z31" s="164" t="s">
        <v>183</v>
      </c>
      <c r="AA31" s="164" t="s">
        <v>183</v>
      </c>
      <c r="AB31" s="164" t="s">
        <v>183</v>
      </c>
      <c r="AC31" s="164" t="s">
        <v>183</v>
      </c>
      <c r="AD31" s="164" t="s">
        <v>183</v>
      </c>
      <c r="AE31" s="164">
        <v>0</v>
      </c>
      <c r="AF31" s="164">
        <v>0</v>
      </c>
      <c r="AG31" s="271">
        <v>0</v>
      </c>
      <c r="AH31" s="271">
        <v>0</v>
      </c>
      <c r="AI31" s="164" t="s">
        <v>183</v>
      </c>
      <c r="AJ31" s="164" t="s">
        <v>183</v>
      </c>
      <c r="AK31" s="164" t="s">
        <v>183</v>
      </c>
      <c r="AL31" s="164" t="s">
        <v>183</v>
      </c>
      <c r="AM31" s="245">
        <v>0</v>
      </c>
      <c r="AN31" s="245">
        <v>0</v>
      </c>
      <c r="AO31" s="263">
        <f>AN31+AM31</f>
        <v>0</v>
      </c>
      <c r="AP31" s="164" t="s">
        <v>237</v>
      </c>
      <c r="AQ31" s="179">
        <v>42919</v>
      </c>
      <c r="AR31" s="179">
        <v>43284</v>
      </c>
      <c r="AS31" s="180">
        <v>12089</v>
      </c>
      <c r="AT31" s="164" t="s">
        <v>245</v>
      </c>
      <c r="AU31" s="274">
        <v>12089</v>
      </c>
      <c r="AV31" s="276" t="s">
        <v>183</v>
      </c>
      <c r="AW31" s="173" t="s">
        <v>183</v>
      </c>
      <c r="AX31" s="264" t="s">
        <v>183</v>
      </c>
      <c r="AY31" s="251" t="s">
        <v>183</v>
      </c>
      <c r="AZ31" s="264" t="s">
        <v>183</v>
      </c>
      <c r="BA31" s="278" t="s">
        <v>183</v>
      </c>
      <c r="BB31" s="170" t="s">
        <v>183</v>
      </c>
      <c r="BC31" s="173" t="s">
        <v>183</v>
      </c>
      <c r="BD31" s="173" t="s">
        <v>183</v>
      </c>
      <c r="BE31" s="173" t="s">
        <v>183</v>
      </c>
      <c r="BF31" s="173" t="s">
        <v>183</v>
      </c>
      <c r="BG31" s="173" t="s">
        <v>183</v>
      </c>
      <c r="BH31" s="173" t="s">
        <v>183</v>
      </c>
      <c r="BI31" s="173" t="s">
        <v>183</v>
      </c>
      <c r="BJ31" s="173" t="s">
        <v>183</v>
      </c>
      <c r="BK31" s="173" t="s">
        <v>183</v>
      </c>
      <c r="BL31" s="173" t="s">
        <v>183</v>
      </c>
      <c r="BM31" s="176" t="s">
        <v>183</v>
      </c>
    </row>
    <row r="32" spans="1:65" ht="21" customHeight="1" thickBot="1" x14ac:dyDescent="0.25">
      <c r="A32" s="233"/>
      <c r="B32" s="236"/>
      <c r="C32" s="175"/>
      <c r="D32" s="175"/>
      <c r="E32" s="175"/>
      <c r="F32" s="244"/>
      <c r="G32" s="38">
        <v>12000</v>
      </c>
      <c r="H32" s="11" t="s">
        <v>240</v>
      </c>
      <c r="I32" s="12">
        <v>42781</v>
      </c>
      <c r="J32" s="12">
        <v>43146</v>
      </c>
      <c r="K32" s="175"/>
      <c r="L32" s="244"/>
      <c r="M32" s="175"/>
      <c r="N32" s="253"/>
      <c r="O32" s="247"/>
      <c r="P32" s="265"/>
      <c r="Q32" s="253"/>
      <c r="R32" s="253"/>
      <c r="S32" s="166"/>
      <c r="T32" s="166"/>
      <c r="U32" s="166"/>
      <c r="V32" s="166"/>
      <c r="W32" s="256"/>
      <c r="X32" s="166"/>
      <c r="Y32" s="166"/>
      <c r="Z32" s="166"/>
      <c r="AA32" s="166"/>
      <c r="AB32" s="166"/>
      <c r="AC32" s="166"/>
      <c r="AD32" s="166"/>
      <c r="AE32" s="166"/>
      <c r="AF32" s="166"/>
      <c r="AG32" s="272"/>
      <c r="AH32" s="272"/>
      <c r="AI32" s="166"/>
      <c r="AJ32" s="166"/>
      <c r="AK32" s="166"/>
      <c r="AL32" s="166"/>
      <c r="AM32" s="247"/>
      <c r="AN32" s="247"/>
      <c r="AO32" s="270"/>
      <c r="AP32" s="166"/>
      <c r="AQ32" s="273"/>
      <c r="AR32" s="273"/>
      <c r="AS32" s="241"/>
      <c r="AT32" s="166"/>
      <c r="AU32" s="275"/>
      <c r="AV32" s="277"/>
      <c r="AW32" s="175"/>
      <c r="AX32" s="265"/>
      <c r="AY32" s="253"/>
      <c r="AZ32" s="265"/>
      <c r="BA32" s="279"/>
      <c r="BB32" s="172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8"/>
    </row>
    <row r="33" spans="1:65" ht="133.5" customHeight="1" thickBot="1" x14ac:dyDescent="0.25">
      <c r="A33" s="149" t="s">
        <v>248</v>
      </c>
      <c r="B33" s="146" t="s">
        <v>255</v>
      </c>
      <c r="C33" s="32" t="s">
        <v>256</v>
      </c>
      <c r="D33" s="32" t="s">
        <v>154</v>
      </c>
      <c r="E33" s="32" t="s">
        <v>147</v>
      </c>
      <c r="F33" s="93" t="s">
        <v>169</v>
      </c>
      <c r="G33" s="34">
        <v>12108</v>
      </c>
      <c r="H33" s="5" t="s">
        <v>183</v>
      </c>
      <c r="I33" s="13" t="s">
        <v>183</v>
      </c>
      <c r="J33" s="13" t="s">
        <v>183</v>
      </c>
      <c r="K33" s="32" t="s">
        <v>256</v>
      </c>
      <c r="L33" s="93" t="s">
        <v>257</v>
      </c>
      <c r="M33" s="32" t="s">
        <v>258</v>
      </c>
      <c r="N33" s="94">
        <v>42949</v>
      </c>
      <c r="O33" s="95" t="s">
        <v>260</v>
      </c>
      <c r="P33" s="38">
        <v>12135</v>
      </c>
      <c r="Q33" s="23">
        <v>42949</v>
      </c>
      <c r="R33" s="23">
        <v>43313</v>
      </c>
      <c r="S33" s="25" t="s">
        <v>208</v>
      </c>
      <c r="T33" s="25" t="s">
        <v>183</v>
      </c>
      <c r="U33" s="25" t="s">
        <v>183</v>
      </c>
      <c r="V33" s="25" t="s">
        <v>183</v>
      </c>
      <c r="W33" s="96" t="s">
        <v>184</v>
      </c>
      <c r="X33" s="25" t="s">
        <v>183</v>
      </c>
      <c r="Y33" s="25" t="s">
        <v>183</v>
      </c>
      <c r="Z33" s="25" t="s">
        <v>183</v>
      </c>
      <c r="AA33" s="25" t="s">
        <v>183</v>
      </c>
      <c r="AB33" s="25" t="s">
        <v>183</v>
      </c>
      <c r="AC33" s="25" t="s">
        <v>183</v>
      </c>
      <c r="AD33" s="25" t="s">
        <v>183</v>
      </c>
      <c r="AE33" s="25">
        <v>0</v>
      </c>
      <c r="AF33" s="25">
        <v>0</v>
      </c>
      <c r="AG33" s="51">
        <v>0</v>
      </c>
      <c r="AH33" s="51">
        <v>0</v>
      </c>
      <c r="AI33" s="25" t="s">
        <v>183</v>
      </c>
      <c r="AJ33" s="25" t="s">
        <v>183</v>
      </c>
      <c r="AK33" s="25" t="s">
        <v>183</v>
      </c>
      <c r="AL33" s="25" t="s">
        <v>183</v>
      </c>
      <c r="AM33" s="27">
        <v>0</v>
      </c>
      <c r="AN33" s="27">
        <v>177.58</v>
      </c>
      <c r="AO33" s="97">
        <f>(AM33+AN33)</f>
        <v>177.58</v>
      </c>
      <c r="AP33" s="5" t="s">
        <v>183</v>
      </c>
      <c r="AQ33" s="5" t="s">
        <v>183</v>
      </c>
      <c r="AR33" s="5" t="s">
        <v>183</v>
      </c>
      <c r="AS33" s="5" t="s">
        <v>183</v>
      </c>
      <c r="AT33" s="5" t="s">
        <v>183</v>
      </c>
      <c r="AU33" s="61" t="s">
        <v>183</v>
      </c>
      <c r="AV33" s="98" t="s">
        <v>228</v>
      </c>
      <c r="AW33" s="99" t="s">
        <v>259</v>
      </c>
      <c r="AX33" s="100">
        <v>12108</v>
      </c>
      <c r="AY33" s="101">
        <v>42949</v>
      </c>
      <c r="AZ33" s="100">
        <v>12108</v>
      </c>
      <c r="BA33" s="102">
        <v>42949</v>
      </c>
      <c r="BB33" s="103" t="s">
        <v>183</v>
      </c>
      <c r="BC33" s="104" t="s">
        <v>183</v>
      </c>
      <c r="BD33" s="104" t="s">
        <v>183</v>
      </c>
      <c r="BE33" s="104" t="s">
        <v>183</v>
      </c>
      <c r="BF33" s="104" t="s">
        <v>183</v>
      </c>
      <c r="BG33" s="104" t="s">
        <v>183</v>
      </c>
      <c r="BH33" s="104" t="s">
        <v>183</v>
      </c>
      <c r="BI33" s="104" t="s">
        <v>183</v>
      </c>
      <c r="BJ33" s="104" t="s">
        <v>183</v>
      </c>
      <c r="BK33" s="104" t="s">
        <v>183</v>
      </c>
      <c r="BL33" s="104" t="s">
        <v>183</v>
      </c>
      <c r="BM33" s="105" t="s">
        <v>183</v>
      </c>
    </row>
    <row r="34" spans="1:65" ht="64.5" thickBot="1" x14ac:dyDescent="0.25">
      <c r="A34" s="152" t="s">
        <v>261</v>
      </c>
      <c r="B34" s="62" t="s">
        <v>262</v>
      </c>
      <c r="C34" s="106" t="s">
        <v>263</v>
      </c>
      <c r="D34" s="106" t="s">
        <v>264</v>
      </c>
      <c r="E34" s="106" t="s">
        <v>147</v>
      </c>
      <c r="F34" s="107" t="s">
        <v>265</v>
      </c>
      <c r="G34" s="39" t="s">
        <v>170</v>
      </c>
      <c r="H34" s="16" t="s">
        <v>266</v>
      </c>
      <c r="I34" s="17">
        <v>42769</v>
      </c>
      <c r="J34" s="17">
        <v>43133</v>
      </c>
      <c r="K34" s="106" t="s">
        <v>266</v>
      </c>
      <c r="L34" s="108" t="s">
        <v>267</v>
      </c>
      <c r="M34" s="106" t="s">
        <v>268</v>
      </c>
      <c r="N34" s="109" t="s">
        <v>269</v>
      </c>
      <c r="O34" s="110" t="s">
        <v>270</v>
      </c>
      <c r="P34" s="34">
        <v>12123</v>
      </c>
      <c r="Q34" s="23" t="s">
        <v>269</v>
      </c>
      <c r="R34" s="23" t="s">
        <v>271</v>
      </c>
      <c r="S34" s="25" t="s">
        <v>243</v>
      </c>
      <c r="T34" s="25" t="s">
        <v>183</v>
      </c>
      <c r="U34" s="25" t="s">
        <v>183</v>
      </c>
      <c r="V34" s="25" t="s">
        <v>183</v>
      </c>
      <c r="W34" s="96" t="s">
        <v>184</v>
      </c>
      <c r="X34" s="25" t="s">
        <v>183</v>
      </c>
      <c r="Y34" s="25" t="s">
        <v>183</v>
      </c>
      <c r="Z34" s="25" t="s">
        <v>183</v>
      </c>
      <c r="AA34" s="25" t="s">
        <v>183</v>
      </c>
      <c r="AB34" s="25" t="s">
        <v>183</v>
      </c>
      <c r="AC34" s="25" t="s">
        <v>183</v>
      </c>
      <c r="AD34" s="25" t="s">
        <v>183</v>
      </c>
      <c r="AE34" s="25" t="s">
        <v>183</v>
      </c>
      <c r="AF34" s="25" t="s">
        <v>183</v>
      </c>
      <c r="AG34" s="111" t="s">
        <v>183</v>
      </c>
      <c r="AH34" s="111" t="s">
        <v>183</v>
      </c>
      <c r="AI34" s="25" t="s">
        <v>183</v>
      </c>
      <c r="AJ34" s="25" t="s">
        <v>183</v>
      </c>
      <c r="AK34" s="25" t="s">
        <v>183</v>
      </c>
      <c r="AL34" s="18">
        <v>0</v>
      </c>
      <c r="AM34" s="27">
        <v>0</v>
      </c>
      <c r="AN34" s="27">
        <v>0</v>
      </c>
      <c r="AO34" s="97">
        <f>(AM34+AN34)</f>
        <v>0</v>
      </c>
      <c r="AP34" s="5" t="s">
        <v>266</v>
      </c>
      <c r="AQ34" s="112">
        <v>42769</v>
      </c>
      <c r="AR34" s="112">
        <v>43133</v>
      </c>
      <c r="AS34" s="14">
        <v>11992</v>
      </c>
      <c r="AT34" s="25" t="s">
        <v>272</v>
      </c>
      <c r="AU34" s="113" t="s">
        <v>183</v>
      </c>
      <c r="AV34" s="98" t="s">
        <v>183</v>
      </c>
      <c r="AW34" s="99" t="s">
        <v>183</v>
      </c>
      <c r="AX34" s="100" t="s">
        <v>183</v>
      </c>
      <c r="AY34" s="101" t="s">
        <v>183</v>
      </c>
      <c r="AZ34" s="100" t="s">
        <v>183</v>
      </c>
      <c r="BA34" s="102" t="s">
        <v>183</v>
      </c>
      <c r="BB34" s="103" t="s">
        <v>183</v>
      </c>
      <c r="BC34" s="104" t="s">
        <v>183</v>
      </c>
      <c r="BD34" s="104" t="s">
        <v>183</v>
      </c>
      <c r="BE34" s="104" t="s">
        <v>183</v>
      </c>
      <c r="BF34" s="104" t="s">
        <v>183</v>
      </c>
      <c r="BG34" s="104" t="s">
        <v>183</v>
      </c>
      <c r="BH34" s="104" t="s">
        <v>183</v>
      </c>
      <c r="BI34" s="104" t="s">
        <v>183</v>
      </c>
      <c r="BJ34" s="104" t="s">
        <v>183</v>
      </c>
      <c r="BK34" s="104" t="s">
        <v>183</v>
      </c>
      <c r="BL34" s="104" t="s">
        <v>183</v>
      </c>
      <c r="BM34" s="105" t="s">
        <v>183</v>
      </c>
    </row>
    <row r="35" spans="1:65" s="163" customFormat="1" ht="17.25" customHeight="1" thickBot="1" x14ac:dyDescent="0.3">
      <c r="A35" s="248" t="s">
        <v>6</v>
      </c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50"/>
      <c r="O35" s="153">
        <f>SUM(O21:O32)</f>
        <v>140252.06</v>
      </c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>
        <f>SUM(AG20:AG20)</f>
        <v>0</v>
      </c>
      <c r="AH35" s="154">
        <f>SUM(AH20:AH20)</f>
        <v>0</v>
      </c>
      <c r="AI35" s="154"/>
      <c r="AJ35" s="154"/>
      <c r="AK35" s="154"/>
      <c r="AL35" s="153">
        <f>SUM(AL21:AL32)</f>
        <v>24674.76</v>
      </c>
      <c r="AM35" s="153">
        <f>SUM(AM21:AM32)</f>
        <v>1550117.0499999998</v>
      </c>
      <c r="AN35" s="153">
        <f>SUM(AN21:AN32)</f>
        <v>540398.89</v>
      </c>
      <c r="AO35" s="155">
        <f>SUM(AO21:AO32)</f>
        <v>2090515.94</v>
      </c>
      <c r="AP35" s="156"/>
      <c r="AQ35" s="157"/>
      <c r="AR35" s="157"/>
      <c r="AS35" s="154"/>
      <c r="AT35" s="154"/>
      <c r="AU35" s="158"/>
      <c r="AV35" s="156"/>
      <c r="AW35" s="157"/>
      <c r="AX35" s="157"/>
      <c r="AY35" s="157"/>
      <c r="AZ35" s="157"/>
      <c r="BA35" s="159"/>
      <c r="BB35" s="160"/>
      <c r="BC35" s="161"/>
      <c r="BD35" s="161"/>
      <c r="BE35" s="161"/>
      <c r="BF35" s="161"/>
      <c r="BG35" s="161"/>
      <c r="BH35" s="161"/>
      <c r="BI35" s="161"/>
      <c r="BJ35" s="161"/>
      <c r="BK35" s="161"/>
      <c r="BL35" s="161"/>
      <c r="BM35" s="162"/>
    </row>
    <row r="36" spans="1:65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114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116"/>
      <c r="BC36" s="117"/>
      <c r="BD36" s="117"/>
      <c r="BE36" s="117"/>
      <c r="BF36" s="117"/>
      <c r="BG36" s="117"/>
      <c r="BH36" s="117"/>
      <c r="BI36" s="117"/>
      <c r="BJ36" s="117"/>
      <c r="BK36" s="117"/>
      <c r="BL36" s="117"/>
      <c r="BM36" s="117"/>
    </row>
    <row r="37" spans="1:65" s="119" customFormat="1" ht="15" x14ac:dyDescent="0.25">
      <c r="A37" s="118" t="s">
        <v>276</v>
      </c>
      <c r="B37" s="118"/>
      <c r="C37" s="118"/>
      <c r="D37" s="118"/>
    </row>
    <row r="38" spans="1:65" s="119" customFormat="1" ht="14.25" x14ac:dyDescent="0.2">
      <c r="A38" s="118"/>
      <c r="B38" s="118"/>
      <c r="C38" s="118"/>
      <c r="D38" s="118"/>
    </row>
    <row r="39" spans="1:65" s="119" customFormat="1" ht="15" x14ac:dyDescent="0.25">
      <c r="A39" s="118" t="s">
        <v>277</v>
      </c>
      <c r="B39" s="118"/>
      <c r="C39" s="118"/>
      <c r="D39" s="118"/>
      <c r="E39" s="118"/>
      <c r="F39" s="118"/>
      <c r="G39" s="118"/>
      <c r="H39" s="118"/>
      <c r="I39" s="118"/>
      <c r="J39" s="118"/>
    </row>
  </sheetData>
  <mergeCells count="260">
    <mergeCell ref="BL24:BL25"/>
    <mergeCell ref="BM24:BM25"/>
    <mergeCell ref="BC24:BC25"/>
    <mergeCell ref="BD24:BD25"/>
    <mergeCell ref="BE24:BE25"/>
    <mergeCell ref="BF24:BF25"/>
    <mergeCell ref="BG24:BG25"/>
    <mergeCell ref="BH24:BH25"/>
    <mergeCell ref="BI24:BI25"/>
    <mergeCell ref="BJ24:BJ25"/>
    <mergeCell ref="BK24:BK25"/>
    <mergeCell ref="AT24:AT25"/>
    <mergeCell ref="AU24:AU25"/>
    <mergeCell ref="AV24:AV25"/>
    <mergeCell ref="AW24:AW25"/>
    <mergeCell ref="AX24:AX25"/>
    <mergeCell ref="AY24:AY25"/>
    <mergeCell ref="AZ24:AZ25"/>
    <mergeCell ref="BA24:BA25"/>
    <mergeCell ref="BB24:BB25"/>
    <mergeCell ref="X24:X25"/>
    <mergeCell ref="AL24:AL25"/>
    <mergeCell ref="AM24:AM25"/>
    <mergeCell ref="AN24:AN25"/>
    <mergeCell ref="AO24:AO25"/>
    <mergeCell ref="AP24:AP25"/>
    <mergeCell ref="AQ24:AQ25"/>
    <mergeCell ref="AR24:AR25"/>
    <mergeCell ref="AS24:AS25"/>
    <mergeCell ref="J24:J25"/>
    <mergeCell ref="K24:K25"/>
    <mergeCell ref="L24:L25"/>
    <mergeCell ref="M24:M25"/>
    <mergeCell ref="N24:N25"/>
    <mergeCell ref="W24:W25"/>
    <mergeCell ref="V24:V25"/>
    <mergeCell ref="U24:U25"/>
    <mergeCell ref="T24:T25"/>
    <mergeCell ref="S24:S25"/>
    <mergeCell ref="R24:R25"/>
    <mergeCell ref="Q24:Q25"/>
    <mergeCell ref="P24:P25"/>
    <mergeCell ref="O24:O25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BG31:BG32"/>
    <mergeCell ref="BH31:BH32"/>
    <mergeCell ref="BI31:BI32"/>
    <mergeCell ref="BJ31:BJ32"/>
    <mergeCell ref="BK31:BK32"/>
    <mergeCell ref="BL31:BL32"/>
    <mergeCell ref="BM31:BM32"/>
    <mergeCell ref="AX31:AX32"/>
    <mergeCell ref="AY31:AY32"/>
    <mergeCell ref="AZ31:AZ32"/>
    <mergeCell ref="BA31:BA32"/>
    <mergeCell ref="BB31:BB32"/>
    <mergeCell ref="BC31:BC32"/>
    <mergeCell ref="BD31:BD32"/>
    <mergeCell ref="BE31:BE32"/>
    <mergeCell ref="BF31:BF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A31:A32"/>
    <mergeCell ref="B31:B32"/>
    <mergeCell ref="C31:C32"/>
    <mergeCell ref="D31:D32"/>
    <mergeCell ref="E31:E32"/>
    <mergeCell ref="F31:F32"/>
    <mergeCell ref="K31:K32"/>
    <mergeCell ref="L31:L32"/>
    <mergeCell ref="M31:M32"/>
    <mergeCell ref="BM26:BM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AU26:AU27"/>
    <mergeCell ref="AV26:AV27"/>
    <mergeCell ref="AW26:AW27"/>
    <mergeCell ref="AX26:AX27"/>
    <mergeCell ref="AY26:AY27"/>
    <mergeCell ref="AZ26:AZ27"/>
    <mergeCell ref="BA26:BA27"/>
    <mergeCell ref="BB26:BB27"/>
    <mergeCell ref="BC26:BC27"/>
    <mergeCell ref="AL26:AL27"/>
    <mergeCell ref="AM26:AM27"/>
    <mergeCell ref="AN26:AN27"/>
    <mergeCell ref="AO26:AO27"/>
    <mergeCell ref="AP26:AP27"/>
    <mergeCell ref="AQ26:AQ27"/>
    <mergeCell ref="AR26:AR27"/>
    <mergeCell ref="AS26:AS27"/>
    <mergeCell ref="AT26:AT27"/>
    <mergeCell ref="J26:J27"/>
    <mergeCell ref="K26:K27"/>
    <mergeCell ref="L26:L27"/>
    <mergeCell ref="M26:M27"/>
    <mergeCell ref="N26:N27"/>
    <mergeCell ref="O26:O27"/>
    <mergeCell ref="X26:X27"/>
    <mergeCell ref="Q26:Q27"/>
    <mergeCell ref="R26:R27"/>
    <mergeCell ref="S26:S27"/>
    <mergeCell ref="T26:T27"/>
    <mergeCell ref="U26:U27"/>
    <mergeCell ref="V26:V27"/>
    <mergeCell ref="W26:W27"/>
    <mergeCell ref="P26:P27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C18:AD18"/>
    <mergeCell ref="AE18:AH18"/>
    <mergeCell ref="AI17:AK17"/>
    <mergeCell ref="AI18:AK18"/>
    <mergeCell ref="AU17:AU19"/>
    <mergeCell ref="A35:N35"/>
    <mergeCell ref="AP17:AP19"/>
    <mergeCell ref="AS17:AS19"/>
    <mergeCell ref="AT17:AT19"/>
    <mergeCell ref="I18:J18"/>
    <mergeCell ref="H18:H19"/>
    <mergeCell ref="H17:J17"/>
    <mergeCell ref="W21:W23"/>
    <mergeCell ref="X21:X23"/>
    <mergeCell ref="Q21:Q23"/>
    <mergeCell ref="R21:R23"/>
    <mergeCell ref="S21:S23"/>
    <mergeCell ref="T21:T23"/>
    <mergeCell ref="U21:U23"/>
    <mergeCell ref="AM21:AM23"/>
    <mergeCell ref="AN21:AN23"/>
    <mergeCell ref="AL21:AL23"/>
    <mergeCell ref="AO21:AO23"/>
    <mergeCell ref="AP21:AP23"/>
    <mergeCell ref="AW17:AW19"/>
    <mergeCell ref="AX17:AX19"/>
    <mergeCell ref="AY17:AY19"/>
    <mergeCell ref="AZ17:AZ19"/>
    <mergeCell ref="BA17:BA19"/>
    <mergeCell ref="AV17:AV19"/>
    <mergeCell ref="AQ17:AR18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J21:J23"/>
    <mergeCell ref="K21:K23"/>
    <mergeCell ref="L21:L23"/>
    <mergeCell ref="M21:M23"/>
    <mergeCell ref="N21:N23"/>
    <mergeCell ref="O21:O23"/>
    <mergeCell ref="P21:P23"/>
    <mergeCell ref="V21:V23"/>
    <mergeCell ref="A1:AO3"/>
    <mergeCell ref="BI17:BI19"/>
    <mergeCell ref="A15:BM15"/>
    <mergeCell ref="BJ17:BJ19"/>
    <mergeCell ref="BB16:BM16"/>
    <mergeCell ref="BB17:BB19"/>
    <mergeCell ref="BC17:BC19"/>
    <mergeCell ref="A16:A20"/>
    <mergeCell ref="AL17:AO17"/>
    <mergeCell ref="X17:AH17"/>
    <mergeCell ref="AM18:AO18"/>
    <mergeCell ref="B16:G18"/>
    <mergeCell ref="K17:W18"/>
    <mergeCell ref="X18:AB18"/>
    <mergeCell ref="A6:AS6"/>
    <mergeCell ref="A8:J8"/>
    <mergeCell ref="A9:E9"/>
    <mergeCell ref="A11:AE11"/>
    <mergeCell ref="AP16:AU16"/>
    <mergeCell ref="K16:AO16"/>
    <mergeCell ref="AV16:BA16"/>
    <mergeCell ref="BK17:BM18"/>
    <mergeCell ref="BG17:BH18"/>
    <mergeCell ref="BD17:BF18"/>
    <mergeCell ref="AQ21:AQ23"/>
    <mergeCell ref="AR21:AR23"/>
    <mergeCell ref="AS21:AS23"/>
    <mergeCell ref="AT21:AT23"/>
    <mergeCell ref="AU21:AU23"/>
    <mergeCell ref="AV21:AV23"/>
    <mergeCell ref="AW21:AW23"/>
    <mergeCell ref="AX21:AX23"/>
    <mergeCell ref="AY21:AY23"/>
    <mergeCell ref="AZ21:AZ23"/>
    <mergeCell ref="BA21:BA23"/>
    <mergeCell ref="BB21:BB23"/>
    <mergeCell ref="BC21:BC23"/>
    <mergeCell ref="BM21:BM23"/>
    <mergeCell ref="BD21:BD23"/>
    <mergeCell ref="BE21:BE23"/>
    <mergeCell ref="BF21:BF23"/>
    <mergeCell ref="BG21:BG23"/>
    <mergeCell ref="BH21:BH23"/>
    <mergeCell ref="BI21:BI23"/>
    <mergeCell ref="BJ21:BJ23"/>
    <mergeCell ref="BK21:BK23"/>
    <mergeCell ref="BL21:BL23"/>
  </mergeCells>
  <pageMargins left="1.1023622047244095" right="0.51181102362204722" top="0.78740157480314965" bottom="0.78740157480314965" header="0.31496062992125984" footer="0.31496062992125984"/>
  <pageSetup paperSize="9" scale="80" orientation="landscape" r:id="rId1"/>
  <rowBreaks count="2" manualBreakCount="2">
    <brk id="27" max="64" man="1"/>
    <brk id="30" max="64" man="1"/>
  </rowBreaks>
  <colBreaks count="1" manualBreakCount="1">
    <brk id="46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SET 2017</vt:lpstr>
      <vt:lpstr>'SAERB LICITAÇÕES SET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2017-10-10T22:13:07Z</dcterms:modified>
</cp:coreProperties>
</file>