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480" windowHeight="7995" tabRatio="721"/>
  </bookViews>
  <sheets>
    <sheet name="SAERB JAN 2017" sheetId="1" r:id="rId1"/>
  </sheets>
  <definedNames>
    <definedName name="_xlnm.Print_Area" localSheetId="0">'SAERB JAN 2017'!$A$1:$BM$30</definedName>
  </definedNames>
  <calcPr calcId="145621"/>
</workbook>
</file>

<file path=xl/calcChain.xml><?xml version="1.0" encoding="utf-8"?>
<calcChain xmlns="http://schemas.openxmlformats.org/spreadsheetml/2006/main">
  <c r="AN28" i="1" l="1"/>
  <c r="AO28" i="1" s="1"/>
  <c r="AN29" i="1"/>
  <c r="AN27" i="1"/>
  <c r="AN26" i="1"/>
  <c r="AN25" i="1"/>
  <c r="AO25" i="1" s="1"/>
  <c r="AN22" i="1"/>
  <c r="AO22" i="1" s="1"/>
  <c r="AK22" i="1"/>
  <c r="AL22" i="1" s="1"/>
  <c r="AO29" i="1"/>
  <c r="AO27" i="1"/>
  <c r="AO26" i="1"/>
  <c r="O26" i="1"/>
  <c r="AN30" i="1" l="1"/>
  <c r="AM30" i="1"/>
  <c r="AG30" i="1"/>
  <c r="AH30" i="1"/>
  <c r="O30" i="1"/>
  <c r="AO30" i="1" l="1"/>
  <c r="AL30" i="1"/>
</calcChain>
</file>

<file path=xl/sharedStrings.xml><?xml version="1.0" encoding="utf-8"?>
<sst xmlns="http://schemas.openxmlformats.org/spreadsheetml/2006/main" count="502" uniqueCount="240">
  <si>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</si>
  <si>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</si>
  <si>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</si>
  <si>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</si>
  <si>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</si>
  <si>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</si>
  <si>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</si>
  <si>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</si>
  <si>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</si>
  <si>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</si>
  <si>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</si>
  <si>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</si>
  <si>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</si>
  <si>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</si>
  <si>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</si>
  <si>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</si>
  <si>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</si>
  <si>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</si>
  <si>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</si>
  <si>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</si>
  <si>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</si>
  <si>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</si>
  <si>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</si>
  <si>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</si>
  <si>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</si>
  <si>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</si>
  <si>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</si>
  <si>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</si>
  <si>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</si>
  <si>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</si>
  <si>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</si>
  <si>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</si>
  <si>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</si>
  <si>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</si>
  <si>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</si>
  <si>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</si>
  <si>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</si>
  <si>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</si>
  <si>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</si>
  <si>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</si>
  <si>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</si>
  <si>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</si>
  <si>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</si>
  <si>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</si>
  <si>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</si>
  <si>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</si>
  <si>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</si>
  <si>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</si>
  <si>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</si>
  <si>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</si>
  <si>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</si>
  <si>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</si>
  <si>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</si>
  <si>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</si>
  <si>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</si>
  <si>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</si>
  <si>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</si>
  <si>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</si>
  <si>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</si>
  <si>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</si>
  <si>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</si>
  <si>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</si>
  <si>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</si>
  <si>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</si>
  <si>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</si>
  <si>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</si>
  <si>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</si>
  <si>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</si>
  <si>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</si>
  <si>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</si>
  <si>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</si>
  <si>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</si>
  <si>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</si>
  <si>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</si>
  <si>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</si>
  <si>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</si>
  <si>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</si>
  <si>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</si>
  <si>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</si>
  <si>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</si>
  <si>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</si>
  <si>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</si>
  <si>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</si>
  <si>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</si>
  <si>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</si>
  <si>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</si>
  <si>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</si>
  <si>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</si>
  <si>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</si>
  <si>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</si>
  <si>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</si>
  <si>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</si>
  <si>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</si>
  <si>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</si>
  <si>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</si>
  <si>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</si>
  <si>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</si>
  <si>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</si>
  <si>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</si>
  <si>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</si>
  <si>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</si>
  <si>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</si>
  <si>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</si>
  <si>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</si>
  <si>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</si>
  <si>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</si>
  <si>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Data da emissão: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</si>
  <si>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</si>
  <si>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</si>
  <si>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</si>
  <si>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</si>
  <si>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</si>
  <si>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</si>
  <si>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</si>
  <si>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</si>
  <si>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</si>
  <si>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</si>
  <si>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</si>
  <si>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</si>
  <si>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</si>
  <si>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</si>
  <si>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</si>
  <si>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</si>
  <si>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</si>
  <si>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</si>
  <si>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</si>
  <si>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</si>
  <si>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</si>
  <si>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</si>
  <si>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</si>
  <si>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</si>
  <si>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</si>
  <si>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</si>
  <si>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</si>
  <si>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</si>
  <si>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</si>
  <si>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</si>
  <si>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</si>
  <si>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</si>
  <si>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</si>
  <si>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Manual de Referência - Anexos IV, VI, VII e VIII</t>
  </si>
  <si>
    <t>01</t>
  </si>
  <si>
    <t>02</t>
  </si>
  <si>
    <t>03</t>
  </si>
  <si>
    <t>04</t>
  </si>
  <si>
    <t>05</t>
  </si>
  <si>
    <t>06</t>
  </si>
  <si>
    <t xml:space="preserve">Pregão Presencial 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</si>
  <si>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</si>
  <si>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</si>
  <si>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</si>
  <si>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</si>
  <si>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</si>
  <si>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>39501/2014</t>
  </si>
  <si>
    <t>005/2014</t>
  </si>
  <si>
    <t xml:space="preserve">Dispensa de Licitação </t>
  </si>
  <si>
    <t>Prestação de serviços de administração e emissão de Cartão Visa Vale, para os servidores do SAERB, sem custo operacional, conforme proposta encaminhada pelo Banco do Brasil.</t>
  </si>
  <si>
    <t>241/2015 CPL/PMRB</t>
  </si>
  <si>
    <t>009/2015</t>
  </si>
  <si>
    <t>Contratação de empresa especializada para o fornecimento de um sistema que permita fazer a gestão comercial do Serviço de Água e Esgoto de Rio Branco – SAERB.</t>
  </si>
  <si>
    <t>43721/2015</t>
  </si>
  <si>
    <t>017/2014</t>
  </si>
  <si>
    <t>Registro de Preços (61 BIS)</t>
  </si>
  <si>
    <t>Adesão a Ata de Registro de Preços NUP n.º 64123.005688/2014-14 (itens 72, 74, 80, 81, 83, 84, 85, 86, 87, 88, 89, 116 e 117), oriundos do Pregão Eletrônico SRP n.º 017/2014, realizada pelo 61 Batalhão de Infantaria de Selva, que tem como objeto a prestação de serviços de manutenção de ar condicionados, conforme especificações contidas no Termo de referência Anexo I do Edital do citado Pregão.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</si>
  <si>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</si>
  <si>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</si>
  <si>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</si>
  <si>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</si>
  <si>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</si>
  <si>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</si>
  <si>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</si>
  <si>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</si>
  <si>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</si>
  <si>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</si>
  <si>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sem numeração</t>
  </si>
  <si>
    <t>Companhia Brasileira de Soluções e Serviços</t>
  </si>
  <si>
    <t>001/2015</t>
  </si>
  <si>
    <t>Vance Assessoria &amp; Auditoria Contábil Eireli</t>
  </si>
  <si>
    <t>001/2016</t>
  </si>
  <si>
    <t>Set Point</t>
  </si>
  <si>
    <t>TECSERV - Terceirização, Comércio e Serviços Ltda</t>
  </si>
  <si>
    <t>003/2016</t>
  </si>
  <si>
    <t>Banco do Brasil S/A - Setor Público</t>
  </si>
  <si>
    <t>RP (01) /           RPI (10)</t>
  </si>
  <si>
    <t>NADA CONSTA</t>
  </si>
  <si>
    <t>33.90.39.00</t>
  </si>
  <si>
    <t>576.230.822-72</t>
  </si>
  <si>
    <t>10.10.2013</t>
  </si>
  <si>
    <t>09.10.2014</t>
  </si>
  <si>
    <t>RP (01) /    RPI (10)</t>
  </si>
  <si>
    <t>33.90.36.00</t>
  </si>
  <si>
    <t>04.740.876/0001-25</t>
  </si>
  <si>
    <t>21.08.2014</t>
  </si>
  <si>
    <t>21.08.2015</t>
  </si>
  <si>
    <t>RP (01) /       RPI (10) / CONV (07)</t>
  </si>
  <si>
    <t>33.90.46.00</t>
  </si>
  <si>
    <t xml:space="preserve">07.479.826/0001-24 </t>
  </si>
  <si>
    <t>08.09.2015</t>
  </si>
  <si>
    <t>08.09.2016</t>
  </si>
  <si>
    <t xml:space="preserve">RP (01) /       RPI (10) </t>
  </si>
  <si>
    <t>09.613.736/0001-00</t>
  </si>
  <si>
    <t>19.09.2016</t>
  </si>
  <si>
    <t>19.09.2017</t>
  </si>
  <si>
    <t>RP (01) /       RPI (10)</t>
  </si>
  <si>
    <t>14.840.259/0001-55</t>
  </si>
  <si>
    <t>20.09.2016</t>
  </si>
  <si>
    <t>20.09.2017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</si>
  <si>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</si>
  <si>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</si>
  <si>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</si>
  <si>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</si>
  <si>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RPI (10)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</si>
  <si>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</si>
  <si>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</si>
  <si>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</si>
  <si>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</si>
  <si>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</si>
  <si>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</si>
  <si>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</si>
  <si>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</si>
  <si>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</si>
  <si>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</si>
  <si>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</si>
  <si>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</si>
  <si>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07.09.2017</t>
  </si>
  <si>
    <t>003/2013</t>
  </si>
  <si>
    <t>64123.005688/2014-14</t>
  </si>
  <si>
    <t>011/2015</t>
  </si>
  <si>
    <t>Secretaria Municipal de Serviços Urbanos - SEMSUR</t>
  </si>
  <si>
    <t>61 Batalhão de Infantaria de Selva</t>
  </si>
  <si>
    <t>Secretaria Municipal de Esporte e Lazer - SEMEL</t>
  </si>
  <si>
    <t>D</t>
  </si>
  <si>
    <t>II, art. 24</t>
  </si>
  <si>
    <t>Aditivo</t>
  </si>
  <si>
    <t>PRESTAÇÃO DE CONTAS MENSAL - EXERCÍCIO 2017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</si>
  <si>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SERVIÇO DE ÁGUA E ESGOTO DE RIO BRANCO - SAERB</t>
    </r>
  </si>
  <si>
    <r>
      <t>MÊS/ANO:</t>
    </r>
    <r>
      <rPr>
        <b/>
        <sz val="11"/>
        <color theme="1"/>
        <rFont val="Calibri"/>
        <family val="2"/>
        <scheme val="minor"/>
      </rPr>
      <t xml:space="preserve"> JANEIRO/2017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</si>
  <si>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06/02/2017</t>
    </r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</si>
  <si>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Rutileny Cristina de Brito Lima Bastos</t>
    </r>
  </si>
  <si>
    <r>
      <t xml:space="preserve">Nome do titular do Órgão/Entidade/Fundo (no exercício do cargo): </t>
    </r>
    <r>
      <rPr>
        <b/>
        <sz val="11"/>
        <color theme="1"/>
        <rFont val="Calibri"/>
        <family val="2"/>
        <scheme val="minor"/>
      </rPr>
      <t>José Cardoso Ferreira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</si>
</sst>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1D1B1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2" fillId="0" borderId="9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/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horizontal="center" vertical="center" wrapText="1"/>
    </xf>
    <xf numFmtId="3" fontId="0" fillId="0" borderId="8" xfId="0" applyNumberFormat="1" applyFont="1" applyFill="1" applyBorder="1" applyAlignment="1">
      <alignment horizontal="center" vertical="center" wrapText="1"/>
    </xf>
    <xf numFmtId="43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4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4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3" fontId="3" fillId="0" borderId="1" xfId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right" vertical="center" wrapText="1"/>
    </xf>
    <xf numFmtId="43" fontId="0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43" fontId="3" fillId="0" borderId="1" xfId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43" fontId="0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43" fontId="3" fillId="0" borderId="1" xfId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justify" vertical="center" wrapText="1"/>
    </xf>
    <xf numFmtId="43" fontId="0" fillId="0" borderId="1" xfId="1" applyFont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justify"/>
    </xf>
    <xf numFmtId="0" fontId="0" fillId="0" borderId="1" xfId="0" applyFont="1" applyBorder="1" applyAlignment="1">
      <alignment horizontal="left" vertical="center"/>
    </xf>
    <xf numFmtId="43" fontId="0" fillId="0" borderId="1" xfId="1" applyFont="1" applyBorder="1" applyAlignment="1">
      <alignment vertical="center"/>
    </xf>
    <xf numFmtId="43" fontId="3" fillId="0" borderId="1" xfId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justify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43" fontId="3" fillId="0" borderId="8" xfId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justify" vertical="center" wrapText="1"/>
    </xf>
    <xf numFmtId="1" fontId="0" fillId="0" borderId="8" xfId="0" applyNumberFormat="1" applyFont="1" applyFill="1" applyBorder="1" applyAlignment="1">
      <alignment horizontal="center" vertical="center" wrapText="1"/>
    </xf>
    <xf numFmtId="2" fontId="0" fillId="0" borderId="8" xfId="0" applyNumberFormat="1" applyFont="1" applyFill="1" applyBorder="1" applyAlignment="1">
      <alignment horizontal="center" vertical="center" wrapText="1"/>
    </xf>
    <xf numFmtId="2" fontId="0" fillId="0" borderId="8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vertical="center" wrapText="1"/>
    </xf>
    <xf numFmtId="43" fontId="3" fillId="0" borderId="8" xfId="1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43" fontId="0" fillId="0" borderId="8" xfId="1" applyFont="1" applyFill="1" applyBorder="1" applyAlignment="1">
      <alignment horizontal="center" vertical="center" wrapText="1"/>
    </xf>
    <xf numFmtId="43" fontId="3" fillId="0" borderId="8" xfId="1" applyFont="1" applyFill="1" applyBorder="1" applyAlignment="1">
      <alignment horizontal="center" vertical="center" wrapText="1"/>
    </xf>
    <xf numFmtId="43" fontId="0" fillId="0" borderId="8" xfId="0" applyNumberFormat="1" applyFont="1" applyFill="1" applyBorder="1" applyAlignment="1">
      <alignment horizontal="center" vertical="center" wrapText="1"/>
    </xf>
    <xf numFmtId="14" fontId="0" fillId="0" borderId="8" xfId="0" applyNumberFormat="1" applyFont="1" applyFill="1" applyBorder="1" applyAlignment="1">
      <alignment horizontal="center" vertical="center" wrapText="1"/>
    </xf>
    <xf numFmtId="3" fontId="0" fillId="0" borderId="8" xfId="0" applyNumberFormat="1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horizontal="left" vertical="center"/>
    </xf>
    <xf numFmtId="3" fontId="0" fillId="0" borderId="12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>
      <alignment horizontal="justify" vertical="justify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4" fontId="6" fillId="0" borderId="12" xfId="0" applyNumberFormat="1" applyFont="1" applyBorder="1" applyAlignment="1">
      <alignment horizontal="center" vertical="center"/>
    </xf>
    <xf numFmtId="43" fontId="0" fillId="0" borderId="12" xfId="1" applyFont="1" applyBorder="1" applyAlignment="1">
      <alignment horizontal="center" vertical="center"/>
    </xf>
    <xf numFmtId="43" fontId="0" fillId="0" borderId="12" xfId="1" applyFont="1" applyBorder="1" applyAlignment="1">
      <alignment vertical="center"/>
    </xf>
    <xf numFmtId="43" fontId="0" fillId="0" borderId="12" xfId="0" applyNumberFormat="1" applyFont="1" applyFill="1" applyBorder="1" applyAlignment="1">
      <alignment horizontal="center" vertical="center" wrapText="1"/>
    </xf>
    <xf numFmtId="14" fontId="0" fillId="0" borderId="12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4" fontId="2" fillId="0" borderId="17" xfId="0" applyNumberFormat="1" applyFont="1" applyFill="1" applyBorder="1" applyAlignment="1">
      <alignment wrapText="1"/>
    </xf>
    <xf numFmtId="0" fontId="2" fillId="0" borderId="17" xfId="0" applyFont="1" applyFill="1" applyBorder="1" applyAlignment="1">
      <alignment wrapText="1"/>
    </xf>
    <xf numFmtId="2" fontId="2" fillId="0" borderId="17" xfId="0" applyNumberFormat="1" applyFont="1" applyFill="1" applyBorder="1" applyAlignment="1">
      <alignment wrapText="1"/>
    </xf>
    <xf numFmtId="2" fontId="4" fillId="0" borderId="17" xfId="0" applyNumberFormat="1" applyFont="1" applyFill="1" applyBorder="1" applyAlignment="1">
      <alignment wrapText="1"/>
    </xf>
    <xf numFmtId="0" fontId="0" fillId="0" borderId="17" xfId="0" applyFont="1" applyBorder="1" applyAlignment="1">
      <alignment horizontal="center" wrapText="1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152400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4"/>
  <sheetViews>
    <sheetView tabSelected="1" zoomScaleNormal="100" zoomScaleSheetLayoutView="100" workbookViewId="0">
      <selection activeCell="B36" sqref="B36"/>
    </sheetView>
  </sheetViews>
  <sheetFormatPr defaultRowHeight="15" x14ac:dyDescent="0.25"/>
  <cols>
    <col min="1" max="1" width="6.85546875" style="3" customWidth="1"/>
    <col min="2" max="2" width="18.5703125" style="3" customWidth="1"/>
    <col min="3" max="3" width="11.5703125" style="3" customWidth="1"/>
    <col min="4" max="4" width="32.5703125" style="3" customWidth="1"/>
    <col min="5" max="5" width="13.7109375" style="3" customWidth="1"/>
    <col min="6" max="6" width="55.7109375" style="3" customWidth="1"/>
    <col min="7" max="7" width="18.140625" style="3" customWidth="1"/>
    <col min="8" max="10" width="18.140625" style="26" customWidth="1"/>
    <col min="11" max="11" width="12.7109375" style="3" customWidth="1"/>
    <col min="12" max="12" width="50.140625" style="3" customWidth="1"/>
    <col min="13" max="13" width="21.5703125" style="3" customWidth="1"/>
    <col min="14" max="14" width="10.5703125" style="3" customWidth="1"/>
    <col min="15" max="15" width="48.85546875" style="3" customWidth="1"/>
    <col min="16" max="16" width="10.5703125" style="3" customWidth="1"/>
    <col min="17" max="17" width="11.5703125" style="3" customWidth="1"/>
    <col min="18" max="19" width="10.5703125" style="3" customWidth="1"/>
    <col min="20" max="20" width="16.140625" style="3" customWidth="1"/>
    <col min="21" max="21" width="10.5703125" style="3" customWidth="1"/>
    <col min="22" max="22" width="10" style="3" customWidth="1"/>
    <col min="23" max="23" width="13" style="3" customWidth="1"/>
    <col min="24" max="24" width="8.7109375" style="3" customWidth="1"/>
    <col min="25" max="26" width="10.5703125" style="3" customWidth="1"/>
    <col min="27" max="27" width="14.7109375" style="3" customWidth="1"/>
    <col min="28" max="28" width="42.42578125" style="3" customWidth="1"/>
    <col min="29" max="29" width="13.7109375" style="3" customWidth="1"/>
    <col min="30" max="30" width="12" style="3" customWidth="1"/>
    <col min="31" max="32" width="10.5703125" style="3" customWidth="1"/>
    <col min="33" max="33" width="13" style="3" customWidth="1"/>
    <col min="34" max="34" width="11.7109375" style="3" customWidth="1"/>
    <col min="35" max="37" width="10.5703125" style="26" customWidth="1"/>
    <col min="38" max="38" width="21" style="26" customWidth="1"/>
    <col min="39" max="39" width="18.7109375" style="3" customWidth="1"/>
    <col min="40" max="40" width="16.140625" style="3" customWidth="1"/>
    <col min="41" max="41" width="20.85546875" style="3" customWidth="1"/>
    <col min="42" max="44" width="11.5703125" style="3" customWidth="1"/>
    <col min="45" max="45" width="13.85546875" style="3" customWidth="1"/>
    <col min="46" max="46" width="33.140625" style="3" customWidth="1"/>
    <col min="47" max="47" width="13.140625" style="3" customWidth="1"/>
    <col min="48" max="48" width="15.5703125" style="3" customWidth="1"/>
    <col min="49" max="49" width="15" style="3" customWidth="1"/>
    <col min="50" max="50" width="13.85546875" style="3" customWidth="1"/>
    <col min="51" max="51" width="13.7109375" style="3" customWidth="1"/>
    <col min="52" max="52" width="13.28515625" style="3" customWidth="1"/>
    <col min="53" max="53" width="12.28515625" style="3" customWidth="1"/>
    <col min="54" max="54" width="14.5703125" style="3" bestFit="1" customWidth="1"/>
    <col min="55" max="55" width="18.42578125" style="3" bestFit="1" customWidth="1"/>
    <col min="56" max="56" width="15.7109375" style="3" customWidth="1"/>
    <col min="57" max="58" width="16.5703125" style="3" customWidth="1"/>
    <col min="59" max="59" width="15.7109375" style="3" customWidth="1"/>
    <col min="60" max="60" width="16.28515625" style="3" customWidth="1"/>
    <col min="61" max="61" width="26" style="3" customWidth="1"/>
    <col min="62" max="62" width="28.85546875" style="3" customWidth="1"/>
    <col min="63" max="63" width="16" style="3" customWidth="1"/>
    <col min="64" max="64" width="16.5703125" style="3" customWidth="1"/>
    <col min="65" max="65" width="55.28515625" style="3" customWidth="1"/>
    <col min="66" max="16384" width="9.140625" style="3"/>
  </cols>
  <sheetData>
    <row r="1" spans="1:6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</row>
    <row r="2" spans="1:6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6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65" s="48" customFormat="1" x14ac:dyDescent="0.25">
      <c r="A4" s="46" t="s">
        <v>51</v>
      </c>
      <c r="B4" s="46"/>
      <c r="C4" s="46"/>
      <c r="D4" s="46"/>
      <c r="E4" s="46"/>
      <c r="F4" s="46"/>
      <c r="G4" s="46"/>
      <c r="H4" s="47"/>
      <c r="I4" s="47"/>
      <c r="J4" s="47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7"/>
      <c r="AJ4" s="47"/>
      <c r="AK4" s="47"/>
      <c r="AL4" s="47"/>
      <c r="AM4" s="46"/>
      <c r="AN4" s="46"/>
      <c r="AO4" s="46"/>
      <c r="AP4" s="46"/>
      <c r="AQ4" s="46"/>
      <c r="AR4" s="46"/>
      <c r="AT4" s="46"/>
      <c r="AU4" s="46"/>
      <c r="AV4" s="46"/>
      <c r="AW4" s="46"/>
      <c r="AX4" s="46"/>
      <c r="AY4" s="46"/>
      <c r="AZ4" s="46"/>
      <c r="BA4" s="46"/>
    </row>
    <row r="5" spans="1:65" x14ac:dyDescent="0.25">
      <c r="B5" s="6"/>
      <c r="C5" s="6"/>
      <c r="D5" s="6"/>
      <c r="E5" s="6"/>
      <c r="F5" s="6"/>
      <c r="G5" s="6"/>
      <c r="H5" s="7"/>
      <c r="I5" s="7"/>
      <c r="J5" s="7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7"/>
      <c r="AJ5" s="7"/>
      <c r="AK5" s="7"/>
      <c r="AL5" s="7"/>
      <c r="AM5" s="6"/>
      <c r="AN5" s="6"/>
      <c r="AO5" s="6"/>
      <c r="AP5" s="6"/>
      <c r="AQ5" s="6"/>
      <c r="AR5" s="6"/>
      <c r="AT5" s="6"/>
      <c r="AU5" s="6"/>
      <c r="AV5" s="6"/>
      <c r="AW5" s="6"/>
      <c r="AX5" s="6"/>
      <c r="AY5" s="6"/>
      <c r="AZ5" s="6"/>
      <c r="BA5" s="6"/>
    </row>
    <row r="6" spans="1:65" s="48" customFormat="1" x14ac:dyDescent="0.25">
      <c r="A6" s="45" t="s">
        <v>234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6"/>
      <c r="AU6" s="46"/>
      <c r="AV6" s="46"/>
      <c r="AW6" s="46"/>
      <c r="AX6" s="46"/>
      <c r="AY6" s="46"/>
      <c r="AZ6" s="46"/>
      <c r="BA6" s="46"/>
      <c r="BB6" s="46"/>
    </row>
    <row r="7" spans="1:65" x14ac:dyDescent="0.25">
      <c r="A7" s="2"/>
      <c r="B7" s="2"/>
      <c r="C7" s="2"/>
      <c r="D7" s="2"/>
      <c r="E7" s="2"/>
      <c r="F7" s="2"/>
      <c r="G7" s="2"/>
      <c r="H7" s="8"/>
      <c r="I7" s="8"/>
      <c r="J7" s="8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8"/>
      <c r="AJ7" s="8"/>
      <c r="AK7" s="8"/>
      <c r="AL7" s="8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</row>
    <row r="8" spans="1:65" x14ac:dyDescent="0.25">
      <c r="A8" s="1" t="s">
        <v>105</v>
      </c>
      <c r="B8" s="1"/>
      <c r="C8" s="1"/>
      <c r="D8" s="1"/>
      <c r="E8" s="1"/>
      <c r="F8" s="1"/>
      <c r="G8" s="1"/>
      <c r="H8" s="1"/>
      <c r="I8" s="1"/>
      <c r="J8" s="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8"/>
      <c r="AJ8" s="8"/>
      <c r="AK8" s="8"/>
      <c r="AL8" s="8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</row>
    <row r="9" spans="1:65" x14ac:dyDescent="0.25">
      <c r="A9" s="1" t="s">
        <v>140</v>
      </c>
      <c r="B9" s="1"/>
      <c r="C9" s="1"/>
      <c r="D9" s="1"/>
      <c r="E9" s="1"/>
      <c r="F9" s="2"/>
      <c r="G9" s="2"/>
      <c r="H9" s="8"/>
      <c r="I9" s="8"/>
      <c r="J9" s="8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8"/>
      <c r="AJ9" s="8"/>
      <c r="AK9" s="8"/>
      <c r="AL9" s="8"/>
      <c r="AM9" s="2"/>
      <c r="AN9" s="2"/>
      <c r="AO9" s="2"/>
      <c r="AP9" s="2"/>
      <c r="AQ9" s="2"/>
      <c r="AR9" s="2"/>
      <c r="AS9" s="2"/>
      <c r="AT9" s="6"/>
      <c r="AU9" s="6"/>
      <c r="AV9" s="6"/>
      <c r="AW9" s="6"/>
      <c r="AX9" s="6"/>
      <c r="AY9" s="6"/>
      <c r="AZ9" s="6"/>
      <c r="BA9" s="6"/>
      <c r="BB9" s="6"/>
    </row>
    <row r="10" spans="1:65" x14ac:dyDescent="0.25">
      <c r="B10" s="6"/>
      <c r="C10" s="6"/>
      <c r="D10" s="6"/>
      <c r="E10" s="6"/>
      <c r="F10" s="6"/>
      <c r="G10" s="6"/>
      <c r="H10" s="7"/>
      <c r="I10" s="7"/>
      <c r="J10" s="7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7"/>
      <c r="AJ10" s="7"/>
      <c r="AK10" s="7"/>
      <c r="AL10" s="7"/>
      <c r="AM10" s="6"/>
      <c r="AN10" s="6"/>
      <c r="AO10" s="6"/>
      <c r="AP10" s="6"/>
      <c r="AQ10" s="6"/>
      <c r="AR10" s="6"/>
      <c r="AS10" s="6"/>
      <c r="AT10" s="4"/>
      <c r="AU10" s="4"/>
      <c r="AV10" s="4"/>
      <c r="AW10" s="4"/>
      <c r="AX10" s="4"/>
      <c r="AY10" s="4"/>
      <c r="AZ10" s="4"/>
      <c r="BA10" s="4"/>
      <c r="BB10" s="4"/>
    </row>
    <row r="11" spans="1:65" x14ac:dyDescent="0.25">
      <c r="A11" s="1" t="s">
        <v>235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4"/>
      <c r="AG11" s="4"/>
      <c r="AH11" s="4"/>
      <c r="AI11" s="5"/>
      <c r="AJ11" s="5"/>
      <c r="AK11" s="5"/>
      <c r="AL11" s="5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</row>
    <row r="12" spans="1:65" x14ac:dyDescent="0.25">
      <c r="A12" s="1" t="s">
        <v>236</v>
      </c>
      <c r="B12" s="1"/>
      <c r="C12" s="1"/>
      <c r="D12" s="2"/>
      <c r="E12" s="2"/>
      <c r="F12" s="2"/>
      <c r="G12" s="2"/>
      <c r="H12" s="8"/>
      <c r="I12" s="8"/>
      <c r="J12" s="8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4"/>
      <c r="AG12" s="4"/>
      <c r="AH12" s="4"/>
      <c r="AI12" s="5"/>
      <c r="AJ12" s="5"/>
      <c r="AK12" s="5"/>
      <c r="AL12" s="5"/>
      <c r="AM12" s="4"/>
      <c r="AN12" s="4"/>
      <c r="AO12" s="4"/>
      <c r="AP12" s="4"/>
      <c r="AQ12" s="4"/>
      <c r="AR12" s="4"/>
      <c r="AS12" s="4"/>
    </row>
    <row r="13" spans="1:65" x14ac:dyDescent="0.25">
      <c r="A13" s="49" t="s">
        <v>237</v>
      </c>
      <c r="B13" s="49"/>
      <c r="C13" s="49"/>
      <c r="D13" s="49"/>
      <c r="E13" s="2"/>
      <c r="F13" s="2"/>
      <c r="G13" s="2"/>
      <c r="H13" s="8"/>
      <c r="I13" s="8"/>
      <c r="J13" s="8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4"/>
      <c r="AG13" s="4"/>
      <c r="AH13" s="4"/>
      <c r="AI13" s="5"/>
      <c r="AJ13" s="5"/>
      <c r="AK13" s="5"/>
      <c r="AL13" s="5"/>
      <c r="AM13" s="4"/>
      <c r="AN13" s="4"/>
      <c r="AO13" s="4"/>
      <c r="AP13" s="4"/>
      <c r="AQ13" s="4"/>
      <c r="AR13" s="4"/>
      <c r="AS13" s="4"/>
      <c r="AT13" s="6"/>
      <c r="AU13" s="6"/>
      <c r="AV13" s="6"/>
      <c r="AW13" s="6"/>
      <c r="AX13" s="6"/>
      <c r="AY13" s="6"/>
      <c r="AZ13" s="6"/>
      <c r="BA13" s="6"/>
    </row>
    <row r="14" spans="1:65" x14ac:dyDescent="0.25">
      <c r="B14" s="6"/>
      <c r="C14" s="6"/>
      <c r="D14" s="6"/>
      <c r="E14" s="6"/>
      <c r="F14" s="6"/>
      <c r="G14" s="6"/>
      <c r="H14" s="7"/>
      <c r="I14" s="7"/>
      <c r="J14" s="7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7"/>
      <c r="AJ14" s="7"/>
      <c r="AK14" s="7"/>
      <c r="AL14" s="7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</row>
    <row r="15" spans="1:65" x14ac:dyDescent="0.25">
      <c r="B15" s="6"/>
      <c r="C15" s="6"/>
      <c r="D15" s="6"/>
      <c r="E15" s="6"/>
      <c r="F15" s="6"/>
      <c r="G15" s="6"/>
      <c r="H15" s="7"/>
      <c r="I15" s="7"/>
      <c r="J15" s="7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7"/>
      <c r="AJ15" s="7"/>
      <c r="AK15" s="7"/>
      <c r="AL15" s="7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</row>
    <row r="16" spans="1:65" ht="15.75" customHeight="1" thickBot="1" x14ac:dyDescent="0.3">
      <c r="A16" s="9" t="s">
        <v>79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</row>
    <row r="17" spans="1:65" ht="15.75" customHeight="1" x14ac:dyDescent="0.25">
      <c r="A17" s="50" t="s">
        <v>54</v>
      </c>
      <c r="B17" s="125" t="s">
        <v>22</v>
      </c>
      <c r="C17" s="117"/>
      <c r="D17" s="117"/>
      <c r="E17" s="117"/>
      <c r="F17" s="117"/>
      <c r="G17" s="117"/>
      <c r="H17" s="118"/>
      <c r="I17" s="118"/>
      <c r="J17" s="118"/>
      <c r="K17" s="10" t="s">
        <v>80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 t="s">
        <v>84</v>
      </c>
      <c r="AQ17" s="10"/>
      <c r="AR17" s="10"/>
      <c r="AS17" s="10"/>
      <c r="AT17" s="10"/>
      <c r="AU17" s="10"/>
      <c r="AV17" s="10" t="s">
        <v>104</v>
      </c>
      <c r="AW17" s="10"/>
      <c r="AX17" s="10"/>
      <c r="AY17" s="10"/>
      <c r="AZ17" s="10"/>
      <c r="BA17" s="10"/>
      <c r="BB17" s="11" t="s">
        <v>81</v>
      </c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2"/>
    </row>
    <row r="18" spans="1:65" ht="15.75" customHeight="1" x14ac:dyDescent="0.25">
      <c r="A18" s="51"/>
      <c r="B18" s="13"/>
      <c r="C18" s="17"/>
      <c r="D18" s="17"/>
      <c r="E18" s="17"/>
      <c r="F18" s="17"/>
      <c r="G18" s="17"/>
      <c r="H18" s="54" t="s">
        <v>125</v>
      </c>
      <c r="I18" s="54"/>
      <c r="J18" s="54"/>
      <c r="K18" s="17" t="s">
        <v>52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 t="s">
        <v>116</v>
      </c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54" t="s">
        <v>108</v>
      </c>
      <c r="AJ18" s="54"/>
      <c r="AK18" s="54"/>
      <c r="AL18" s="17" t="s">
        <v>53</v>
      </c>
      <c r="AM18" s="17"/>
      <c r="AN18" s="17"/>
      <c r="AO18" s="17"/>
      <c r="AP18" s="17" t="s">
        <v>86</v>
      </c>
      <c r="AQ18" s="17" t="s">
        <v>124</v>
      </c>
      <c r="AR18" s="17"/>
      <c r="AS18" s="17" t="s">
        <v>87</v>
      </c>
      <c r="AT18" s="17" t="s">
        <v>85</v>
      </c>
      <c r="AU18" s="17" t="s">
        <v>88</v>
      </c>
      <c r="AV18" s="17" t="s">
        <v>93</v>
      </c>
      <c r="AW18" s="17" t="s">
        <v>94</v>
      </c>
      <c r="AX18" s="17" t="s">
        <v>95</v>
      </c>
      <c r="AY18" s="17" t="s">
        <v>97</v>
      </c>
      <c r="AZ18" s="17" t="s">
        <v>96</v>
      </c>
      <c r="BA18" s="17" t="s">
        <v>97</v>
      </c>
      <c r="BB18" s="17" t="s">
        <v>1</v>
      </c>
      <c r="BC18" s="52" t="s">
        <v>59</v>
      </c>
      <c r="BD18" s="60" t="s">
        <v>63</v>
      </c>
      <c r="BE18" s="60"/>
      <c r="BF18" s="60"/>
      <c r="BG18" s="60" t="s">
        <v>66</v>
      </c>
      <c r="BH18" s="60"/>
      <c r="BI18" s="52" t="s">
        <v>137</v>
      </c>
      <c r="BJ18" s="17" t="s">
        <v>138</v>
      </c>
      <c r="BK18" s="60" t="s">
        <v>69</v>
      </c>
      <c r="BL18" s="60"/>
      <c r="BM18" s="119"/>
    </row>
    <row r="19" spans="1:65" ht="15.75" customHeight="1" x14ac:dyDescent="0.25">
      <c r="A19" s="51"/>
      <c r="B19" s="13"/>
      <c r="C19" s="17"/>
      <c r="D19" s="17"/>
      <c r="E19" s="17"/>
      <c r="F19" s="17"/>
      <c r="G19" s="17"/>
      <c r="H19" s="54" t="s">
        <v>123</v>
      </c>
      <c r="I19" s="54" t="s">
        <v>124</v>
      </c>
      <c r="J19" s="54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 t="s">
        <v>107</v>
      </c>
      <c r="AD19" s="17"/>
      <c r="AE19" s="17" t="s">
        <v>110</v>
      </c>
      <c r="AF19" s="17"/>
      <c r="AG19" s="17"/>
      <c r="AH19" s="17"/>
      <c r="AI19" s="54" t="s">
        <v>109</v>
      </c>
      <c r="AJ19" s="54"/>
      <c r="AK19" s="54"/>
      <c r="AL19" s="55"/>
      <c r="AM19" s="17" t="s">
        <v>117</v>
      </c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52"/>
      <c r="BD19" s="60"/>
      <c r="BE19" s="60"/>
      <c r="BF19" s="60"/>
      <c r="BG19" s="60"/>
      <c r="BH19" s="60"/>
      <c r="BI19" s="52"/>
      <c r="BJ19" s="17"/>
      <c r="BK19" s="60"/>
      <c r="BL19" s="60"/>
      <c r="BM19" s="119"/>
    </row>
    <row r="20" spans="1:65" ht="47.45" customHeight="1" x14ac:dyDescent="0.25">
      <c r="A20" s="51"/>
      <c r="B20" s="56" t="s">
        <v>7</v>
      </c>
      <c r="C20" s="53" t="s">
        <v>8</v>
      </c>
      <c r="D20" s="53" t="s">
        <v>0</v>
      </c>
      <c r="E20" s="53" t="s">
        <v>1</v>
      </c>
      <c r="F20" s="53" t="s">
        <v>2</v>
      </c>
      <c r="G20" s="53" t="s">
        <v>9</v>
      </c>
      <c r="H20" s="54"/>
      <c r="I20" s="55" t="s">
        <v>60</v>
      </c>
      <c r="J20" s="55" t="s">
        <v>61</v>
      </c>
      <c r="K20" s="61" t="s">
        <v>10</v>
      </c>
      <c r="L20" s="53" t="s">
        <v>3</v>
      </c>
      <c r="M20" s="53" t="s">
        <v>20</v>
      </c>
      <c r="N20" s="53" t="s">
        <v>11</v>
      </c>
      <c r="O20" s="53" t="s">
        <v>49</v>
      </c>
      <c r="P20" s="53" t="s">
        <v>15</v>
      </c>
      <c r="Q20" s="53" t="s">
        <v>14</v>
      </c>
      <c r="R20" s="53" t="s">
        <v>13</v>
      </c>
      <c r="S20" s="53" t="s">
        <v>4</v>
      </c>
      <c r="T20" s="53" t="s">
        <v>83</v>
      </c>
      <c r="U20" s="53" t="s">
        <v>55</v>
      </c>
      <c r="V20" s="53" t="s">
        <v>56</v>
      </c>
      <c r="W20" s="53" t="s">
        <v>5</v>
      </c>
      <c r="X20" s="53" t="s">
        <v>1</v>
      </c>
      <c r="Y20" s="53" t="s">
        <v>120</v>
      </c>
      <c r="Z20" s="53" t="s">
        <v>11</v>
      </c>
      <c r="AA20" s="53" t="s">
        <v>15</v>
      </c>
      <c r="AB20" s="53" t="s">
        <v>12</v>
      </c>
      <c r="AC20" s="53" t="s">
        <v>14</v>
      </c>
      <c r="AD20" s="53" t="s">
        <v>13</v>
      </c>
      <c r="AE20" s="53" t="s">
        <v>16</v>
      </c>
      <c r="AF20" s="53" t="s">
        <v>17</v>
      </c>
      <c r="AG20" s="53" t="s">
        <v>18</v>
      </c>
      <c r="AH20" s="53" t="s">
        <v>19</v>
      </c>
      <c r="AI20" s="55" t="s">
        <v>115</v>
      </c>
      <c r="AJ20" s="55" t="s">
        <v>114</v>
      </c>
      <c r="AK20" s="55" t="s">
        <v>113</v>
      </c>
      <c r="AL20" s="55" t="s">
        <v>23</v>
      </c>
      <c r="AM20" s="53" t="s">
        <v>135</v>
      </c>
      <c r="AN20" s="53" t="s">
        <v>136</v>
      </c>
      <c r="AO20" s="53" t="s">
        <v>21</v>
      </c>
      <c r="AP20" s="17"/>
      <c r="AQ20" s="53" t="s">
        <v>60</v>
      </c>
      <c r="AR20" s="53" t="s">
        <v>61</v>
      </c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52"/>
      <c r="BD20" s="57" t="s">
        <v>60</v>
      </c>
      <c r="BE20" s="57" t="s">
        <v>61</v>
      </c>
      <c r="BF20" s="57" t="s">
        <v>62</v>
      </c>
      <c r="BG20" s="57" t="s">
        <v>64</v>
      </c>
      <c r="BH20" s="58" t="s">
        <v>65</v>
      </c>
      <c r="BI20" s="52"/>
      <c r="BJ20" s="17"/>
      <c r="BK20" s="57" t="s">
        <v>60</v>
      </c>
      <c r="BL20" s="57" t="s">
        <v>68</v>
      </c>
      <c r="BM20" s="59" t="s">
        <v>67</v>
      </c>
    </row>
    <row r="21" spans="1:65" s="26" customFormat="1" ht="30.75" thickBot="1" x14ac:dyDescent="0.3">
      <c r="A21" s="129"/>
      <c r="B21" s="126" t="s">
        <v>24</v>
      </c>
      <c r="C21" s="120" t="s">
        <v>25</v>
      </c>
      <c r="D21" s="121" t="s">
        <v>48</v>
      </c>
      <c r="E21" s="120" t="s">
        <v>26</v>
      </c>
      <c r="F21" s="120" t="s">
        <v>27</v>
      </c>
      <c r="G21" s="120" t="s">
        <v>28</v>
      </c>
      <c r="H21" s="120" t="s">
        <v>29</v>
      </c>
      <c r="I21" s="120" t="s">
        <v>30</v>
      </c>
      <c r="J21" s="120" t="s">
        <v>31</v>
      </c>
      <c r="K21" s="121" t="s">
        <v>32</v>
      </c>
      <c r="L21" s="120" t="s">
        <v>33</v>
      </c>
      <c r="M21" s="120" t="s">
        <v>34</v>
      </c>
      <c r="N21" s="120" t="s">
        <v>35</v>
      </c>
      <c r="O21" s="122" t="s">
        <v>36</v>
      </c>
      <c r="P21" s="120" t="s">
        <v>37</v>
      </c>
      <c r="Q21" s="120" t="s">
        <v>38</v>
      </c>
      <c r="R21" s="120" t="s">
        <v>39</v>
      </c>
      <c r="S21" s="120" t="s">
        <v>50</v>
      </c>
      <c r="T21" s="120" t="s">
        <v>40</v>
      </c>
      <c r="U21" s="120" t="s">
        <v>119</v>
      </c>
      <c r="V21" s="120" t="s">
        <v>41</v>
      </c>
      <c r="W21" s="120" t="s">
        <v>42</v>
      </c>
      <c r="X21" s="120" t="s">
        <v>43</v>
      </c>
      <c r="Y21" s="120" t="s">
        <v>44</v>
      </c>
      <c r="Z21" s="120" t="s">
        <v>45</v>
      </c>
      <c r="AA21" s="120" t="s">
        <v>46</v>
      </c>
      <c r="AB21" s="120" t="s">
        <v>57</v>
      </c>
      <c r="AC21" s="120" t="s">
        <v>47</v>
      </c>
      <c r="AD21" s="120" t="s">
        <v>121</v>
      </c>
      <c r="AE21" s="120" t="s">
        <v>111</v>
      </c>
      <c r="AF21" s="120" t="s">
        <v>58</v>
      </c>
      <c r="AG21" s="120" t="s">
        <v>112</v>
      </c>
      <c r="AH21" s="120" t="s">
        <v>122</v>
      </c>
      <c r="AI21" s="120" t="s">
        <v>70</v>
      </c>
      <c r="AJ21" s="120" t="s">
        <v>71</v>
      </c>
      <c r="AK21" s="120" t="s">
        <v>72</v>
      </c>
      <c r="AL21" s="120" t="s">
        <v>139</v>
      </c>
      <c r="AM21" s="120" t="s">
        <v>73</v>
      </c>
      <c r="AN21" s="120" t="s">
        <v>74</v>
      </c>
      <c r="AO21" s="120" t="s">
        <v>126</v>
      </c>
      <c r="AP21" s="120" t="s">
        <v>75</v>
      </c>
      <c r="AQ21" s="120" t="s">
        <v>76</v>
      </c>
      <c r="AR21" s="120" t="s">
        <v>77</v>
      </c>
      <c r="AS21" s="120" t="s">
        <v>78</v>
      </c>
      <c r="AT21" s="120" t="s">
        <v>82</v>
      </c>
      <c r="AU21" s="123" t="s">
        <v>89</v>
      </c>
      <c r="AV21" s="123" t="s">
        <v>90</v>
      </c>
      <c r="AW21" s="123" t="s">
        <v>91</v>
      </c>
      <c r="AX21" s="123" t="s">
        <v>98</v>
      </c>
      <c r="AY21" s="123" t="s">
        <v>92</v>
      </c>
      <c r="AZ21" s="123" t="s">
        <v>99</v>
      </c>
      <c r="BA21" s="123" t="s">
        <v>100</v>
      </c>
      <c r="BB21" s="123" t="s">
        <v>101</v>
      </c>
      <c r="BC21" s="123" t="s">
        <v>102</v>
      </c>
      <c r="BD21" s="123" t="s">
        <v>103</v>
      </c>
      <c r="BE21" s="123" t="s">
        <v>118</v>
      </c>
      <c r="BF21" s="123" t="s">
        <v>127</v>
      </c>
      <c r="BG21" s="123" t="s">
        <v>128</v>
      </c>
      <c r="BH21" s="123" t="s">
        <v>129</v>
      </c>
      <c r="BI21" s="123" t="s">
        <v>130</v>
      </c>
      <c r="BJ21" s="123" t="s">
        <v>131</v>
      </c>
      <c r="BK21" s="123" t="s">
        <v>132</v>
      </c>
      <c r="BL21" s="123" t="s">
        <v>133</v>
      </c>
      <c r="BM21" s="124" t="s">
        <v>134</v>
      </c>
    </row>
    <row r="22" spans="1:65" ht="42" customHeight="1" x14ac:dyDescent="0.25">
      <c r="A22" s="130" t="s">
        <v>141</v>
      </c>
      <c r="B22" s="18" t="s">
        <v>149</v>
      </c>
      <c r="C22" s="95" t="s">
        <v>150</v>
      </c>
      <c r="D22" s="95" t="s">
        <v>151</v>
      </c>
      <c r="E22" s="22" t="s">
        <v>148</v>
      </c>
      <c r="F22" s="96" t="s">
        <v>152</v>
      </c>
      <c r="G22" s="97" t="s">
        <v>171</v>
      </c>
      <c r="H22" s="16" t="s">
        <v>184</v>
      </c>
      <c r="I22" s="16" t="s">
        <v>184</v>
      </c>
      <c r="J22" s="16" t="s">
        <v>184</v>
      </c>
      <c r="K22" s="98" t="s">
        <v>172</v>
      </c>
      <c r="L22" s="99" t="s">
        <v>173</v>
      </c>
      <c r="M22" s="94" t="s">
        <v>186</v>
      </c>
      <c r="N22" s="22" t="s">
        <v>187</v>
      </c>
      <c r="O22" s="100">
        <v>23400</v>
      </c>
      <c r="P22" s="97">
        <v>11174</v>
      </c>
      <c r="Q22" s="101" t="s">
        <v>187</v>
      </c>
      <c r="R22" s="102" t="s">
        <v>188</v>
      </c>
      <c r="S22" s="98" t="s">
        <v>189</v>
      </c>
      <c r="T22" s="22" t="s">
        <v>184</v>
      </c>
      <c r="U22" s="22" t="s">
        <v>184</v>
      </c>
      <c r="V22" s="22" t="s">
        <v>184</v>
      </c>
      <c r="W22" s="103" t="s">
        <v>190</v>
      </c>
      <c r="X22" s="22" t="s">
        <v>233</v>
      </c>
      <c r="Y22" s="32" t="s">
        <v>212</v>
      </c>
      <c r="Z22" s="32" t="s">
        <v>188</v>
      </c>
      <c r="AA22" s="33">
        <v>11427</v>
      </c>
      <c r="AB22" s="104" t="s">
        <v>218</v>
      </c>
      <c r="AC22" s="32" t="s">
        <v>219</v>
      </c>
      <c r="AD22" s="32" t="s">
        <v>215</v>
      </c>
      <c r="AE22" s="105">
        <v>0</v>
      </c>
      <c r="AF22" s="105">
        <v>0</v>
      </c>
      <c r="AG22" s="106">
        <v>0</v>
      </c>
      <c r="AH22" s="107">
        <v>0</v>
      </c>
      <c r="AI22" s="108" t="s">
        <v>188</v>
      </c>
      <c r="AJ22" s="108">
        <v>5.4478</v>
      </c>
      <c r="AK22" s="109">
        <f>(106.23*12)</f>
        <v>1274.76</v>
      </c>
      <c r="AL22" s="110">
        <f>(O22+AK22)</f>
        <v>24674.76</v>
      </c>
      <c r="AM22" s="111">
        <v>78333.210000000006</v>
      </c>
      <c r="AN22" s="112">
        <f>SUM(2056.23)</f>
        <v>2056.23</v>
      </c>
      <c r="AO22" s="113">
        <f>AM22+AN22</f>
        <v>80389.440000000002</v>
      </c>
      <c r="AP22" s="22" t="s">
        <v>225</v>
      </c>
      <c r="AQ22" s="114">
        <v>41451</v>
      </c>
      <c r="AR22" s="114">
        <v>41815</v>
      </c>
      <c r="AS22" s="115">
        <v>11145</v>
      </c>
      <c r="AT22" s="22" t="s">
        <v>228</v>
      </c>
      <c r="AU22" s="22" t="s">
        <v>184</v>
      </c>
      <c r="AV22" s="116" t="s">
        <v>184</v>
      </c>
      <c r="AW22" s="116" t="s">
        <v>184</v>
      </c>
      <c r="AX22" s="116" t="s">
        <v>184</v>
      </c>
      <c r="AY22" s="116" t="s">
        <v>184</v>
      </c>
      <c r="AZ22" s="116" t="s">
        <v>184</v>
      </c>
      <c r="BA22" s="116" t="s">
        <v>184</v>
      </c>
      <c r="BB22" s="116" t="s">
        <v>184</v>
      </c>
      <c r="BC22" s="94" t="s">
        <v>184</v>
      </c>
      <c r="BD22" s="94" t="s">
        <v>184</v>
      </c>
      <c r="BE22" s="94" t="s">
        <v>184</v>
      </c>
      <c r="BF22" s="94" t="s">
        <v>184</v>
      </c>
      <c r="BG22" s="94" t="s">
        <v>184</v>
      </c>
      <c r="BH22" s="94" t="s">
        <v>184</v>
      </c>
      <c r="BI22" s="94" t="s">
        <v>184</v>
      </c>
      <c r="BJ22" s="94" t="s">
        <v>184</v>
      </c>
      <c r="BK22" s="94" t="s">
        <v>184</v>
      </c>
      <c r="BL22" s="94" t="s">
        <v>184</v>
      </c>
      <c r="BM22" s="94" t="s">
        <v>184</v>
      </c>
    </row>
    <row r="23" spans="1:65" ht="44.25" customHeight="1" x14ac:dyDescent="0.25">
      <c r="A23" s="131"/>
      <c r="B23" s="127"/>
      <c r="C23" s="63"/>
      <c r="D23" s="63"/>
      <c r="E23" s="14"/>
      <c r="F23" s="64"/>
      <c r="G23" s="65"/>
      <c r="H23" s="20"/>
      <c r="I23" s="20"/>
      <c r="J23" s="20"/>
      <c r="K23" s="66"/>
      <c r="L23" s="67"/>
      <c r="M23" s="62"/>
      <c r="N23" s="14"/>
      <c r="O23" s="68"/>
      <c r="P23" s="65"/>
      <c r="Q23" s="69"/>
      <c r="R23" s="70"/>
      <c r="S23" s="66"/>
      <c r="T23" s="14"/>
      <c r="U23" s="14"/>
      <c r="V23" s="14"/>
      <c r="W23" s="71"/>
      <c r="X23" s="14"/>
      <c r="Y23" s="19" t="s">
        <v>213</v>
      </c>
      <c r="Z23" s="19" t="s">
        <v>215</v>
      </c>
      <c r="AA23" s="27">
        <v>11661</v>
      </c>
      <c r="AB23" s="28" t="s">
        <v>217</v>
      </c>
      <c r="AC23" s="19" t="s">
        <v>220</v>
      </c>
      <c r="AD23" s="19" t="s">
        <v>221</v>
      </c>
      <c r="AE23" s="29">
        <v>0</v>
      </c>
      <c r="AF23" s="29">
        <v>0</v>
      </c>
      <c r="AG23" s="30">
        <v>0</v>
      </c>
      <c r="AH23" s="31">
        <v>0</v>
      </c>
      <c r="AI23" s="21" t="s">
        <v>184</v>
      </c>
      <c r="AJ23" s="21" t="s">
        <v>184</v>
      </c>
      <c r="AK23" s="21" t="s">
        <v>184</v>
      </c>
      <c r="AL23" s="72"/>
      <c r="AM23" s="73"/>
      <c r="AN23" s="74"/>
      <c r="AO23" s="14"/>
      <c r="AP23" s="14"/>
      <c r="AQ23" s="14"/>
      <c r="AR23" s="14"/>
      <c r="AS23" s="14"/>
      <c r="AT23" s="14"/>
      <c r="AU23" s="14"/>
      <c r="AV23" s="15"/>
      <c r="AW23" s="15"/>
      <c r="AX23" s="15"/>
      <c r="AY23" s="15"/>
      <c r="AZ23" s="15"/>
      <c r="BA23" s="15"/>
      <c r="BB23" s="15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</row>
    <row r="24" spans="1:65" ht="40.5" customHeight="1" x14ac:dyDescent="0.25">
      <c r="A24" s="131"/>
      <c r="B24" s="127"/>
      <c r="C24" s="63"/>
      <c r="D24" s="63"/>
      <c r="E24" s="14"/>
      <c r="F24" s="64"/>
      <c r="G24" s="65"/>
      <c r="H24" s="20"/>
      <c r="I24" s="20"/>
      <c r="J24" s="20"/>
      <c r="K24" s="66"/>
      <c r="L24" s="67"/>
      <c r="M24" s="62"/>
      <c r="N24" s="14"/>
      <c r="O24" s="68"/>
      <c r="P24" s="65"/>
      <c r="Q24" s="69"/>
      <c r="R24" s="70"/>
      <c r="S24" s="66"/>
      <c r="T24" s="14"/>
      <c r="U24" s="14"/>
      <c r="V24" s="14"/>
      <c r="W24" s="71"/>
      <c r="X24" s="14"/>
      <c r="Y24" s="19" t="s">
        <v>214</v>
      </c>
      <c r="Z24" s="19" t="s">
        <v>216</v>
      </c>
      <c r="AA24" s="27">
        <v>11914</v>
      </c>
      <c r="AB24" s="28" t="s">
        <v>217</v>
      </c>
      <c r="AC24" s="19" t="s">
        <v>222</v>
      </c>
      <c r="AD24" s="19" t="s">
        <v>223</v>
      </c>
      <c r="AE24" s="29">
        <v>0</v>
      </c>
      <c r="AF24" s="29">
        <v>0</v>
      </c>
      <c r="AG24" s="30">
        <v>0</v>
      </c>
      <c r="AH24" s="31">
        <v>0</v>
      </c>
      <c r="AI24" s="21" t="s">
        <v>184</v>
      </c>
      <c r="AJ24" s="21" t="s">
        <v>184</v>
      </c>
      <c r="AK24" s="21" t="s">
        <v>184</v>
      </c>
      <c r="AL24" s="72"/>
      <c r="AM24" s="73"/>
      <c r="AN24" s="74"/>
      <c r="AO24" s="14"/>
      <c r="AP24" s="14"/>
      <c r="AQ24" s="14"/>
      <c r="AR24" s="14"/>
      <c r="AS24" s="14"/>
      <c r="AT24" s="14"/>
      <c r="AU24" s="14"/>
      <c r="AV24" s="15"/>
      <c r="AW24" s="15"/>
      <c r="AX24" s="15"/>
      <c r="AY24" s="15"/>
      <c r="AZ24" s="15"/>
      <c r="BA24" s="15"/>
      <c r="BB24" s="15"/>
      <c r="BC24" s="62"/>
      <c r="BD24" s="62"/>
      <c r="BE24" s="62"/>
      <c r="BF24" s="62"/>
      <c r="BG24" s="62"/>
      <c r="BH24" s="62"/>
      <c r="BI24" s="62"/>
      <c r="BJ24" s="62"/>
      <c r="BK24" s="62"/>
      <c r="BL24" s="62"/>
      <c r="BM24" s="62"/>
    </row>
    <row r="25" spans="1:65" ht="55.5" customHeight="1" x14ac:dyDescent="0.25">
      <c r="A25" s="132" t="s">
        <v>142</v>
      </c>
      <c r="B25" s="128" t="s">
        <v>153</v>
      </c>
      <c r="C25" s="75" t="s">
        <v>154</v>
      </c>
      <c r="D25" s="75" t="s">
        <v>155</v>
      </c>
      <c r="E25" s="19" t="s">
        <v>148</v>
      </c>
      <c r="F25" s="76" t="s">
        <v>156</v>
      </c>
      <c r="G25" s="77">
        <v>11381</v>
      </c>
      <c r="H25" s="21" t="s">
        <v>184</v>
      </c>
      <c r="I25" s="21" t="s">
        <v>184</v>
      </c>
      <c r="J25" s="21" t="s">
        <v>184</v>
      </c>
      <c r="K25" s="78" t="s">
        <v>174</v>
      </c>
      <c r="L25" s="76" t="s">
        <v>175</v>
      </c>
      <c r="M25" s="19" t="s">
        <v>191</v>
      </c>
      <c r="N25" s="19" t="s">
        <v>192</v>
      </c>
      <c r="O25" s="79">
        <v>0</v>
      </c>
      <c r="P25" s="77">
        <v>11429</v>
      </c>
      <c r="Q25" s="75" t="s">
        <v>192</v>
      </c>
      <c r="R25" s="75" t="s">
        <v>193</v>
      </c>
      <c r="S25" s="80" t="s">
        <v>194</v>
      </c>
      <c r="T25" s="19" t="s">
        <v>184</v>
      </c>
      <c r="U25" s="19" t="s">
        <v>184</v>
      </c>
      <c r="V25" s="19" t="s">
        <v>184</v>
      </c>
      <c r="W25" s="81" t="s">
        <v>195</v>
      </c>
      <c r="X25" s="19" t="s">
        <v>184</v>
      </c>
      <c r="Y25" s="19" t="s">
        <v>184</v>
      </c>
      <c r="Z25" s="19" t="s">
        <v>184</v>
      </c>
      <c r="AA25" s="19" t="s">
        <v>184</v>
      </c>
      <c r="AB25" s="19" t="s">
        <v>184</v>
      </c>
      <c r="AC25" s="19" t="s">
        <v>184</v>
      </c>
      <c r="AD25" s="19" t="s">
        <v>184</v>
      </c>
      <c r="AE25" s="19" t="s">
        <v>184</v>
      </c>
      <c r="AF25" s="19" t="s">
        <v>184</v>
      </c>
      <c r="AG25" s="19" t="s">
        <v>184</v>
      </c>
      <c r="AH25" s="19" t="s">
        <v>184</v>
      </c>
      <c r="AI25" s="21" t="s">
        <v>184</v>
      </c>
      <c r="AJ25" s="21" t="s">
        <v>184</v>
      </c>
      <c r="AK25" s="21" t="s">
        <v>184</v>
      </c>
      <c r="AL25" s="21" t="s">
        <v>184</v>
      </c>
      <c r="AM25" s="82">
        <v>1365487</v>
      </c>
      <c r="AN25" s="83">
        <f>SUM(51000)</f>
        <v>51000</v>
      </c>
      <c r="AO25" s="34">
        <f>AM25+AN25</f>
        <v>1416487</v>
      </c>
      <c r="AP25" s="19" t="s">
        <v>184</v>
      </c>
      <c r="AQ25" s="19" t="s">
        <v>184</v>
      </c>
      <c r="AR25" s="19" t="s">
        <v>184</v>
      </c>
      <c r="AS25" s="19" t="s">
        <v>184</v>
      </c>
      <c r="AT25" s="19" t="s">
        <v>184</v>
      </c>
      <c r="AU25" s="19" t="s">
        <v>184</v>
      </c>
      <c r="AV25" s="23" t="s">
        <v>231</v>
      </c>
      <c r="AW25" s="23" t="s">
        <v>232</v>
      </c>
      <c r="AX25" s="35">
        <v>11381</v>
      </c>
      <c r="AY25" s="36">
        <v>41879</v>
      </c>
      <c r="AZ25" s="35">
        <v>11381</v>
      </c>
      <c r="BA25" s="36">
        <v>41879</v>
      </c>
      <c r="BB25" s="24" t="s">
        <v>184</v>
      </c>
      <c r="BC25" s="23" t="s">
        <v>184</v>
      </c>
      <c r="BD25" s="23" t="s">
        <v>184</v>
      </c>
      <c r="BE25" s="23" t="s">
        <v>184</v>
      </c>
      <c r="BF25" s="23" t="s">
        <v>184</v>
      </c>
      <c r="BG25" s="23" t="s">
        <v>184</v>
      </c>
      <c r="BH25" s="23" t="s">
        <v>184</v>
      </c>
      <c r="BI25" s="23" t="s">
        <v>184</v>
      </c>
      <c r="BJ25" s="23" t="s">
        <v>184</v>
      </c>
      <c r="BK25" s="23" t="s">
        <v>184</v>
      </c>
      <c r="BL25" s="23" t="s">
        <v>184</v>
      </c>
      <c r="BM25" s="23" t="s">
        <v>184</v>
      </c>
    </row>
    <row r="26" spans="1:65" ht="42" customHeight="1" x14ac:dyDescent="0.25">
      <c r="A26" s="132" t="s">
        <v>143</v>
      </c>
      <c r="B26" s="128" t="s">
        <v>157</v>
      </c>
      <c r="C26" s="75" t="s">
        <v>158</v>
      </c>
      <c r="D26" s="75" t="s">
        <v>147</v>
      </c>
      <c r="E26" s="19" t="s">
        <v>148</v>
      </c>
      <c r="F26" s="76" t="s">
        <v>159</v>
      </c>
      <c r="G26" s="77">
        <v>11612</v>
      </c>
      <c r="H26" s="21" t="s">
        <v>184</v>
      </c>
      <c r="I26" s="21" t="s">
        <v>184</v>
      </c>
      <c r="J26" s="21" t="s">
        <v>184</v>
      </c>
      <c r="K26" s="75" t="s">
        <v>176</v>
      </c>
      <c r="L26" s="76" t="s">
        <v>177</v>
      </c>
      <c r="M26" s="19" t="s">
        <v>196</v>
      </c>
      <c r="N26" s="19" t="s">
        <v>197</v>
      </c>
      <c r="O26" s="79">
        <f>(6100*12)</f>
        <v>73200</v>
      </c>
      <c r="P26" s="77">
        <v>11637</v>
      </c>
      <c r="Q26" s="75" t="s">
        <v>197</v>
      </c>
      <c r="R26" s="75" t="s">
        <v>198</v>
      </c>
      <c r="S26" s="80" t="s">
        <v>199</v>
      </c>
      <c r="T26" s="19" t="s">
        <v>184</v>
      </c>
      <c r="U26" s="19" t="s">
        <v>184</v>
      </c>
      <c r="V26" s="19" t="s">
        <v>184</v>
      </c>
      <c r="W26" s="81" t="s">
        <v>185</v>
      </c>
      <c r="X26" s="19" t="s">
        <v>233</v>
      </c>
      <c r="Y26" s="19" t="s">
        <v>212</v>
      </c>
      <c r="Z26" s="19" t="s">
        <v>198</v>
      </c>
      <c r="AA26" s="27">
        <v>11901</v>
      </c>
      <c r="AB26" s="84" t="s">
        <v>217</v>
      </c>
      <c r="AC26" s="19" t="s">
        <v>198</v>
      </c>
      <c r="AD26" s="19" t="s">
        <v>224</v>
      </c>
      <c r="AE26" s="19">
        <v>0</v>
      </c>
      <c r="AF26" s="19">
        <v>0</v>
      </c>
      <c r="AG26" s="30">
        <v>0</v>
      </c>
      <c r="AH26" s="31">
        <v>0</v>
      </c>
      <c r="AI26" s="21" t="s">
        <v>184</v>
      </c>
      <c r="AJ26" s="21" t="s">
        <v>184</v>
      </c>
      <c r="AK26" s="21" t="s">
        <v>184</v>
      </c>
      <c r="AL26" s="85">
        <v>0</v>
      </c>
      <c r="AM26" s="82">
        <v>96176.67</v>
      </c>
      <c r="AN26" s="86">
        <f>SUM(0)</f>
        <v>0</v>
      </c>
      <c r="AO26" s="34">
        <f>AM26+AN26</f>
        <v>96176.67</v>
      </c>
      <c r="AP26" s="19" t="s">
        <v>184</v>
      </c>
      <c r="AQ26" s="19" t="s">
        <v>184</v>
      </c>
      <c r="AR26" s="19" t="s">
        <v>184</v>
      </c>
      <c r="AS26" s="19" t="s">
        <v>184</v>
      </c>
      <c r="AT26" s="19" t="s">
        <v>184</v>
      </c>
      <c r="AU26" s="19" t="s">
        <v>184</v>
      </c>
      <c r="AV26" s="24" t="s">
        <v>184</v>
      </c>
      <c r="AW26" s="24" t="s">
        <v>184</v>
      </c>
      <c r="AX26" s="24" t="s">
        <v>184</v>
      </c>
      <c r="AY26" s="24" t="s">
        <v>184</v>
      </c>
      <c r="AZ26" s="24" t="s">
        <v>184</v>
      </c>
      <c r="BA26" s="24" t="s">
        <v>184</v>
      </c>
      <c r="BB26" s="24" t="s">
        <v>184</v>
      </c>
      <c r="BC26" s="23" t="s">
        <v>184</v>
      </c>
      <c r="BD26" s="23" t="s">
        <v>184</v>
      </c>
      <c r="BE26" s="23" t="s">
        <v>184</v>
      </c>
      <c r="BF26" s="23" t="s">
        <v>184</v>
      </c>
      <c r="BG26" s="23" t="s">
        <v>184</v>
      </c>
      <c r="BH26" s="23" t="s">
        <v>184</v>
      </c>
      <c r="BI26" s="23" t="s">
        <v>184</v>
      </c>
      <c r="BJ26" s="23" t="s">
        <v>184</v>
      </c>
      <c r="BK26" s="23" t="s">
        <v>184</v>
      </c>
      <c r="BL26" s="23" t="s">
        <v>184</v>
      </c>
      <c r="BM26" s="23" t="s">
        <v>184</v>
      </c>
    </row>
    <row r="27" spans="1:65" ht="96" customHeight="1" x14ac:dyDescent="0.25">
      <c r="A27" s="132" t="s">
        <v>144</v>
      </c>
      <c r="B27" s="128" t="s">
        <v>160</v>
      </c>
      <c r="C27" s="75" t="s">
        <v>161</v>
      </c>
      <c r="D27" s="75" t="s">
        <v>162</v>
      </c>
      <c r="E27" s="19" t="s">
        <v>148</v>
      </c>
      <c r="F27" s="87" t="s">
        <v>163</v>
      </c>
      <c r="G27" s="77" t="s">
        <v>171</v>
      </c>
      <c r="H27" s="21" t="s">
        <v>184</v>
      </c>
      <c r="I27" s="21" t="s">
        <v>184</v>
      </c>
      <c r="J27" s="21" t="s">
        <v>184</v>
      </c>
      <c r="K27" s="75" t="s">
        <v>178</v>
      </c>
      <c r="L27" s="76" t="s">
        <v>179</v>
      </c>
      <c r="M27" s="19" t="s">
        <v>200</v>
      </c>
      <c r="N27" s="19" t="s">
        <v>201</v>
      </c>
      <c r="O27" s="79">
        <v>15648.7</v>
      </c>
      <c r="P27" s="77">
        <v>11908</v>
      </c>
      <c r="Q27" s="75" t="s">
        <v>201</v>
      </c>
      <c r="R27" s="75" t="s">
        <v>202</v>
      </c>
      <c r="S27" s="80" t="s">
        <v>203</v>
      </c>
      <c r="T27" s="19" t="s">
        <v>184</v>
      </c>
      <c r="U27" s="19" t="s">
        <v>184</v>
      </c>
      <c r="V27" s="19" t="s">
        <v>184</v>
      </c>
      <c r="W27" s="81" t="s">
        <v>185</v>
      </c>
      <c r="X27" s="19" t="s">
        <v>184</v>
      </c>
      <c r="Y27" s="19" t="s">
        <v>184</v>
      </c>
      <c r="Z27" s="19" t="s">
        <v>184</v>
      </c>
      <c r="AA27" s="19" t="s">
        <v>184</v>
      </c>
      <c r="AB27" s="19" t="s">
        <v>184</v>
      </c>
      <c r="AC27" s="19" t="s">
        <v>184</v>
      </c>
      <c r="AD27" s="19" t="s">
        <v>184</v>
      </c>
      <c r="AE27" s="19" t="s">
        <v>184</v>
      </c>
      <c r="AF27" s="19" t="s">
        <v>184</v>
      </c>
      <c r="AG27" s="19" t="s">
        <v>184</v>
      </c>
      <c r="AH27" s="19" t="s">
        <v>184</v>
      </c>
      <c r="AI27" s="21" t="s">
        <v>184</v>
      </c>
      <c r="AJ27" s="21" t="s">
        <v>184</v>
      </c>
      <c r="AK27" s="21" t="s">
        <v>184</v>
      </c>
      <c r="AL27" s="21" t="s">
        <v>184</v>
      </c>
      <c r="AM27" s="88">
        <v>2665.9</v>
      </c>
      <c r="AN27" s="88">
        <f>SUM(0)</f>
        <v>0</v>
      </c>
      <c r="AO27" s="34">
        <f>AM27+AN27</f>
        <v>2665.9</v>
      </c>
      <c r="AP27" s="19" t="s">
        <v>226</v>
      </c>
      <c r="AQ27" s="89">
        <v>42107</v>
      </c>
      <c r="AR27" s="89">
        <v>42472</v>
      </c>
      <c r="AS27" s="21" t="s">
        <v>184</v>
      </c>
      <c r="AT27" s="19" t="s">
        <v>229</v>
      </c>
      <c r="AU27" s="27">
        <v>11749</v>
      </c>
      <c r="AV27" s="24" t="s">
        <v>184</v>
      </c>
      <c r="AW27" s="24" t="s">
        <v>184</v>
      </c>
      <c r="AX27" s="24" t="s">
        <v>184</v>
      </c>
      <c r="AY27" s="24" t="s">
        <v>184</v>
      </c>
      <c r="AZ27" s="24" t="s">
        <v>184</v>
      </c>
      <c r="BA27" s="24" t="s">
        <v>184</v>
      </c>
      <c r="BB27" s="24" t="s">
        <v>184</v>
      </c>
      <c r="BC27" s="23" t="s">
        <v>184</v>
      </c>
      <c r="BD27" s="23" t="s">
        <v>184</v>
      </c>
      <c r="BE27" s="23" t="s">
        <v>184</v>
      </c>
      <c r="BF27" s="23" t="s">
        <v>184</v>
      </c>
      <c r="BG27" s="23" t="s">
        <v>184</v>
      </c>
      <c r="BH27" s="23" t="s">
        <v>184</v>
      </c>
      <c r="BI27" s="23" t="s">
        <v>184</v>
      </c>
      <c r="BJ27" s="23" t="s">
        <v>184</v>
      </c>
      <c r="BK27" s="23" t="s">
        <v>184</v>
      </c>
      <c r="BL27" s="23" t="s">
        <v>184</v>
      </c>
      <c r="BM27" s="23" t="s">
        <v>184</v>
      </c>
    </row>
    <row r="28" spans="1:65" ht="84" customHeight="1" x14ac:dyDescent="0.25">
      <c r="A28" s="132" t="s">
        <v>145</v>
      </c>
      <c r="B28" s="128" t="s">
        <v>164</v>
      </c>
      <c r="C28" s="23" t="s">
        <v>165</v>
      </c>
      <c r="D28" s="23" t="s">
        <v>166</v>
      </c>
      <c r="E28" s="23" t="s">
        <v>148</v>
      </c>
      <c r="F28" s="90" t="s">
        <v>167</v>
      </c>
      <c r="G28" s="23" t="s">
        <v>171</v>
      </c>
      <c r="H28" s="21" t="s">
        <v>184</v>
      </c>
      <c r="I28" s="21" t="s">
        <v>184</v>
      </c>
      <c r="J28" s="21" t="s">
        <v>184</v>
      </c>
      <c r="K28" s="23" t="s">
        <v>169</v>
      </c>
      <c r="L28" s="91" t="s">
        <v>180</v>
      </c>
      <c r="M28" s="23" t="s">
        <v>204</v>
      </c>
      <c r="N28" s="23" t="s">
        <v>205</v>
      </c>
      <c r="O28" s="92">
        <v>25935.360000000001</v>
      </c>
      <c r="P28" s="35">
        <v>11903</v>
      </c>
      <c r="Q28" s="23" t="s">
        <v>205</v>
      </c>
      <c r="R28" s="23" t="s">
        <v>206</v>
      </c>
      <c r="S28" s="80" t="s">
        <v>183</v>
      </c>
      <c r="T28" s="19" t="s">
        <v>184</v>
      </c>
      <c r="U28" s="19" t="s">
        <v>184</v>
      </c>
      <c r="V28" s="19" t="s">
        <v>184</v>
      </c>
      <c r="W28" s="81" t="s">
        <v>185</v>
      </c>
      <c r="X28" s="19" t="s">
        <v>184</v>
      </c>
      <c r="Y28" s="19" t="s">
        <v>184</v>
      </c>
      <c r="Z28" s="19" t="s">
        <v>184</v>
      </c>
      <c r="AA28" s="19" t="s">
        <v>184</v>
      </c>
      <c r="AB28" s="19" t="s">
        <v>184</v>
      </c>
      <c r="AC28" s="19" t="s">
        <v>184</v>
      </c>
      <c r="AD28" s="19" t="s">
        <v>184</v>
      </c>
      <c r="AE28" s="19" t="s">
        <v>184</v>
      </c>
      <c r="AF28" s="19" t="s">
        <v>184</v>
      </c>
      <c r="AG28" s="19" t="s">
        <v>184</v>
      </c>
      <c r="AH28" s="19" t="s">
        <v>184</v>
      </c>
      <c r="AI28" s="21" t="s">
        <v>184</v>
      </c>
      <c r="AJ28" s="21" t="s">
        <v>184</v>
      </c>
      <c r="AK28" s="21" t="s">
        <v>184</v>
      </c>
      <c r="AL28" s="21" t="s">
        <v>184</v>
      </c>
      <c r="AM28" s="88">
        <v>7204.27</v>
      </c>
      <c r="AN28" s="93">
        <f>(0)</f>
        <v>0</v>
      </c>
      <c r="AO28" s="34">
        <f>AM28+AN28</f>
        <v>7204.27</v>
      </c>
      <c r="AP28" s="19" t="s">
        <v>227</v>
      </c>
      <c r="AQ28" s="89">
        <v>42349</v>
      </c>
      <c r="AR28" s="89">
        <v>42714</v>
      </c>
      <c r="AS28" s="27">
        <v>11704</v>
      </c>
      <c r="AT28" s="19" t="s">
        <v>230</v>
      </c>
      <c r="AU28" s="27">
        <v>11900</v>
      </c>
      <c r="AV28" s="24" t="s">
        <v>184</v>
      </c>
      <c r="AW28" s="24" t="s">
        <v>184</v>
      </c>
      <c r="AX28" s="24" t="s">
        <v>184</v>
      </c>
      <c r="AY28" s="24" t="s">
        <v>184</v>
      </c>
      <c r="AZ28" s="24" t="s">
        <v>184</v>
      </c>
      <c r="BA28" s="24" t="s">
        <v>184</v>
      </c>
      <c r="BB28" s="24" t="s">
        <v>184</v>
      </c>
      <c r="BC28" s="23" t="s">
        <v>184</v>
      </c>
      <c r="BD28" s="23" t="s">
        <v>184</v>
      </c>
      <c r="BE28" s="23" t="s">
        <v>184</v>
      </c>
      <c r="BF28" s="23" t="s">
        <v>184</v>
      </c>
      <c r="BG28" s="23" t="s">
        <v>184</v>
      </c>
      <c r="BH28" s="23" t="s">
        <v>184</v>
      </c>
      <c r="BI28" s="23" t="s">
        <v>184</v>
      </c>
      <c r="BJ28" s="23" t="s">
        <v>184</v>
      </c>
      <c r="BK28" s="23" t="s">
        <v>184</v>
      </c>
      <c r="BL28" s="23" t="s">
        <v>184</v>
      </c>
      <c r="BM28" s="23" t="s">
        <v>184</v>
      </c>
    </row>
    <row r="29" spans="1:65" ht="210.75" thickBot="1" x14ac:dyDescent="0.3">
      <c r="A29" s="133" t="s">
        <v>146</v>
      </c>
      <c r="B29" s="134" t="s">
        <v>168</v>
      </c>
      <c r="C29" s="135" t="s">
        <v>169</v>
      </c>
      <c r="D29" s="135" t="s">
        <v>155</v>
      </c>
      <c r="E29" s="135" t="s">
        <v>148</v>
      </c>
      <c r="F29" s="136" t="s">
        <v>170</v>
      </c>
      <c r="G29" s="137">
        <v>11944</v>
      </c>
      <c r="H29" s="25" t="s">
        <v>184</v>
      </c>
      <c r="I29" s="25" t="s">
        <v>184</v>
      </c>
      <c r="J29" s="25" t="s">
        <v>184</v>
      </c>
      <c r="K29" s="135" t="s">
        <v>181</v>
      </c>
      <c r="L29" s="138" t="s">
        <v>182</v>
      </c>
      <c r="M29" s="135" t="s">
        <v>207</v>
      </c>
      <c r="N29" s="135" t="s">
        <v>208</v>
      </c>
      <c r="O29" s="139" t="s">
        <v>209</v>
      </c>
      <c r="P29" s="137">
        <v>11947</v>
      </c>
      <c r="Q29" s="135" t="s">
        <v>208</v>
      </c>
      <c r="R29" s="135" t="s">
        <v>210</v>
      </c>
      <c r="S29" s="140" t="s">
        <v>211</v>
      </c>
      <c r="T29" s="141" t="s">
        <v>184</v>
      </c>
      <c r="U29" s="141" t="s">
        <v>184</v>
      </c>
      <c r="V29" s="141" t="s">
        <v>184</v>
      </c>
      <c r="W29" s="142" t="s">
        <v>185</v>
      </c>
      <c r="X29" s="141" t="s">
        <v>184</v>
      </c>
      <c r="Y29" s="141" t="s">
        <v>184</v>
      </c>
      <c r="Z29" s="141" t="s">
        <v>184</v>
      </c>
      <c r="AA29" s="141" t="s">
        <v>184</v>
      </c>
      <c r="AB29" s="141" t="s">
        <v>184</v>
      </c>
      <c r="AC29" s="141" t="s">
        <v>184</v>
      </c>
      <c r="AD29" s="141" t="s">
        <v>184</v>
      </c>
      <c r="AE29" s="141" t="s">
        <v>184</v>
      </c>
      <c r="AF29" s="141" t="s">
        <v>184</v>
      </c>
      <c r="AG29" s="141" t="s">
        <v>184</v>
      </c>
      <c r="AH29" s="141" t="s">
        <v>184</v>
      </c>
      <c r="AI29" s="25" t="s">
        <v>184</v>
      </c>
      <c r="AJ29" s="25" t="s">
        <v>184</v>
      </c>
      <c r="AK29" s="25" t="s">
        <v>184</v>
      </c>
      <c r="AL29" s="25" t="s">
        <v>184</v>
      </c>
      <c r="AM29" s="143">
        <v>250</v>
      </c>
      <c r="AN29" s="144">
        <f>SUM(30.7)</f>
        <v>30.7</v>
      </c>
      <c r="AO29" s="145">
        <f>AM29+AN29</f>
        <v>280.7</v>
      </c>
      <c r="AP29" s="141" t="s">
        <v>184</v>
      </c>
      <c r="AQ29" s="141" t="s">
        <v>184</v>
      </c>
      <c r="AR29" s="141" t="s">
        <v>184</v>
      </c>
      <c r="AS29" s="141" t="s">
        <v>184</v>
      </c>
      <c r="AT29" s="141" t="s">
        <v>184</v>
      </c>
      <c r="AU29" s="141" t="s">
        <v>184</v>
      </c>
      <c r="AV29" s="135" t="s">
        <v>231</v>
      </c>
      <c r="AW29" s="135" t="s">
        <v>232</v>
      </c>
      <c r="AX29" s="137">
        <v>11944</v>
      </c>
      <c r="AY29" s="146">
        <v>42705</v>
      </c>
      <c r="AZ29" s="137">
        <v>11944</v>
      </c>
      <c r="BA29" s="146">
        <v>42705</v>
      </c>
      <c r="BB29" s="147" t="s">
        <v>184</v>
      </c>
      <c r="BC29" s="135" t="s">
        <v>184</v>
      </c>
      <c r="BD29" s="135" t="s">
        <v>184</v>
      </c>
      <c r="BE29" s="135" t="s">
        <v>184</v>
      </c>
      <c r="BF29" s="135" t="s">
        <v>184</v>
      </c>
      <c r="BG29" s="135" t="s">
        <v>184</v>
      </c>
      <c r="BH29" s="135" t="s">
        <v>184</v>
      </c>
      <c r="BI29" s="135" t="s">
        <v>184</v>
      </c>
      <c r="BJ29" s="135" t="s">
        <v>184</v>
      </c>
      <c r="BK29" s="135" t="s">
        <v>184</v>
      </c>
      <c r="BL29" s="135" t="s">
        <v>184</v>
      </c>
      <c r="BM29" s="135" t="s">
        <v>184</v>
      </c>
    </row>
    <row r="30" spans="1:65" ht="15.75" thickBot="1" x14ac:dyDescent="0.3">
      <c r="A30" s="148" t="s">
        <v>6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50">
        <f>SUM(O21:O21)</f>
        <v>0</v>
      </c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2">
        <f>SUM(AG21:AG21)</f>
        <v>0</v>
      </c>
      <c r="AH30" s="152">
        <f>SUM(AH21:AH21)</f>
        <v>0</v>
      </c>
      <c r="AI30" s="153"/>
      <c r="AJ30" s="153"/>
      <c r="AK30" s="153"/>
      <c r="AL30" s="153">
        <f>SUM(AL21:AL21)</f>
        <v>0</v>
      </c>
      <c r="AM30" s="152">
        <f>SUM(AM21:AM21)</f>
        <v>0</v>
      </c>
      <c r="AN30" s="152">
        <f>SUM(AN21:AN21)</f>
        <v>0</v>
      </c>
      <c r="AO30" s="152">
        <f>SUM(AO21:AO21)</f>
        <v>0</v>
      </c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4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156"/>
    </row>
    <row r="31" spans="1:65" x14ac:dyDescent="0.25">
      <c r="A31" s="37"/>
      <c r="B31" s="37"/>
      <c r="C31" s="37"/>
      <c r="D31" s="37"/>
      <c r="E31" s="37"/>
      <c r="F31" s="37"/>
      <c r="G31" s="37"/>
      <c r="H31" s="38"/>
      <c r="I31" s="38"/>
      <c r="J31" s="38"/>
      <c r="K31" s="37"/>
      <c r="L31" s="37"/>
      <c r="M31" s="37"/>
      <c r="N31" s="37"/>
      <c r="O31" s="39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1"/>
      <c r="AH31" s="41"/>
      <c r="AI31" s="42"/>
      <c r="AJ31" s="42"/>
      <c r="AK31" s="42"/>
      <c r="AL31" s="42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3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</row>
    <row r="32" spans="1:65" x14ac:dyDescent="0.25">
      <c r="A32" s="1" t="s">
        <v>106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</row>
    <row r="33" spans="1:10" x14ac:dyDescent="0.25">
      <c r="A33" s="2" t="s">
        <v>238</v>
      </c>
      <c r="B33" s="2"/>
      <c r="C33" s="2"/>
      <c r="D33" s="2"/>
    </row>
    <row r="34" spans="1:10" x14ac:dyDescent="0.25">
      <c r="A34" s="1" t="s">
        <v>239</v>
      </c>
      <c r="B34" s="1"/>
      <c r="C34" s="1"/>
      <c r="D34" s="1"/>
      <c r="E34" s="1"/>
      <c r="F34" s="1"/>
      <c r="G34" s="1"/>
      <c r="H34" s="8"/>
      <c r="I34" s="8"/>
      <c r="J34" s="8"/>
    </row>
  </sheetData>
  <mergeCells count="99">
    <mergeCell ref="A12:C12"/>
    <mergeCell ref="A13:D13"/>
    <mergeCell ref="A34:G34"/>
    <mergeCell ref="AC19:AD19"/>
    <mergeCell ref="AE19:AH19"/>
    <mergeCell ref="AI18:AK18"/>
    <mergeCell ref="AI19:AK19"/>
    <mergeCell ref="AU18:AU20"/>
    <mergeCell ref="A30:N30"/>
    <mergeCell ref="AP18:AP20"/>
    <mergeCell ref="AS18:AS20"/>
    <mergeCell ref="AT18:AT20"/>
    <mergeCell ref="A32:BB32"/>
    <mergeCell ref="I19:J19"/>
    <mergeCell ref="H19:H20"/>
    <mergeCell ref="H18:J18"/>
    <mergeCell ref="AW18:AW20"/>
    <mergeCell ref="AX18:AX20"/>
    <mergeCell ref="AY18:AY20"/>
    <mergeCell ref="AZ18:AZ20"/>
    <mergeCell ref="BA18:BA20"/>
    <mergeCell ref="AV18:AV20"/>
    <mergeCell ref="AQ18:AR19"/>
    <mergeCell ref="A22:A24"/>
    <mergeCell ref="B22:B24"/>
    <mergeCell ref="C22:C24"/>
    <mergeCell ref="A1:AO3"/>
    <mergeCell ref="BI18:BI20"/>
    <mergeCell ref="A16:BM16"/>
    <mergeCell ref="BJ18:BJ20"/>
    <mergeCell ref="BB17:BM17"/>
    <mergeCell ref="BB18:BB20"/>
    <mergeCell ref="BC18:BC20"/>
    <mergeCell ref="A17:A21"/>
    <mergeCell ref="AL18:AO18"/>
    <mergeCell ref="X18:AH18"/>
    <mergeCell ref="AM19:AO19"/>
    <mergeCell ref="B17:G19"/>
    <mergeCell ref="K18:W19"/>
    <mergeCell ref="X19:AB19"/>
    <mergeCell ref="A6:AS6"/>
    <mergeCell ref="A8:J8"/>
    <mergeCell ref="A9:E9"/>
    <mergeCell ref="A11:AE11"/>
    <mergeCell ref="AP17:AU17"/>
    <mergeCell ref="K17:AO17"/>
    <mergeCell ref="AV17:BA17"/>
    <mergeCell ref="BK18:BM19"/>
    <mergeCell ref="BG18:BH19"/>
    <mergeCell ref="BD18:BF19"/>
    <mergeCell ref="D22:D24"/>
    <mergeCell ref="E22:E24"/>
    <mergeCell ref="F22:F24"/>
    <mergeCell ref="G22:G24"/>
    <mergeCell ref="H22:H24"/>
    <mergeCell ref="I22:I24"/>
    <mergeCell ref="J22:J24"/>
    <mergeCell ref="K22:K24"/>
    <mergeCell ref="L22:L24"/>
    <mergeCell ref="M22:M24"/>
    <mergeCell ref="N22:N24"/>
    <mergeCell ref="O22:O24"/>
    <mergeCell ref="P22:P24"/>
    <mergeCell ref="V22:V24"/>
    <mergeCell ref="W22:W24"/>
    <mergeCell ref="X22:X24"/>
    <mergeCell ref="Q22:Q24"/>
    <mergeCell ref="R22:R24"/>
    <mergeCell ref="S22:S24"/>
    <mergeCell ref="T22:T24"/>
    <mergeCell ref="U22:U24"/>
    <mergeCell ref="AM22:AM24"/>
    <mergeCell ref="AN22:AN24"/>
    <mergeCell ref="AL22:AL24"/>
    <mergeCell ref="AO22:AO24"/>
    <mergeCell ref="AP22:AP24"/>
    <mergeCell ref="AQ22:AQ24"/>
    <mergeCell ref="AR22:AR24"/>
    <mergeCell ref="AS22:AS24"/>
    <mergeCell ref="AT22:AT24"/>
    <mergeCell ref="AU22:AU24"/>
    <mergeCell ref="AV22:AV24"/>
    <mergeCell ref="AW22:AW24"/>
    <mergeCell ref="AX22:AX24"/>
    <mergeCell ref="AY22:AY24"/>
    <mergeCell ref="AZ22:AZ24"/>
    <mergeCell ref="BA22:BA24"/>
    <mergeCell ref="BB22:BB24"/>
    <mergeCell ref="BC22:BC24"/>
    <mergeCell ref="BM22:BM24"/>
    <mergeCell ref="BD22:BD24"/>
    <mergeCell ref="BE22:BE24"/>
    <mergeCell ref="BF22:BF24"/>
    <mergeCell ref="BG22:BG24"/>
    <mergeCell ref="BH22:BH24"/>
    <mergeCell ref="BI22:BI24"/>
    <mergeCell ref="BJ22:BJ24"/>
    <mergeCell ref="BK22:BK24"/>
    <mergeCell ref="BL22:BL24"/>
  </mergeCells>
  <pageMargins left="1.1023622047244095" right="0.51181102362204722" top="0.78740157480314965" bottom="0.78740157480314965" header="0.31496062992125984" footer="0.31496062992125984"/>
  <pageSetup paperSize="9" orientation="landscape" r:id="rId1"/>
  <colBreaks count="1" manualBreakCount="1">
    <brk id="46" max="3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JAN 2017</vt:lpstr>
      <vt:lpstr>'SAERB JAN 2017'!Area_de_impressao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2017-02-13T16:37:49Z</dcterms:modified>
</cp:coreProperties>
</file>