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817"/>
  </bookViews>
  <sheets>
    <sheet name="SAERB LICITAÇÕES OUT 2019" sheetId="1" r:id="rId1"/>
  </sheets>
  <definedNames>
    <definedName name="_xlnm.Print_Area" localSheetId="0">'SAERB LICITAÇÕES OUT 2019'!$A$1:$BM$37</definedName>
  </definedNames>
  <calcPr calcId="145621"/>
</workbook>
</file>

<file path=xl/calcChain.xml><?xml version="1.0" encoding="utf-8"?>
<calcChain xmlns="http://schemas.openxmlformats.org/spreadsheetml/2006/main">
  <c r="AO33" i="1" l="1"/>
  <c r="AN33" i="1"/>
  <c r="AM33" i="1"/>
  <c r="AK33" i="1"/>
  <c r="AH33" i="1"/>
  <c r="AG33" i="1"/>
  <c r="O33" i="1"/>
  <c r="AN31" i="1" l="1"/>
  <c r="AN30" i="1"/>
  <c r="AN29" i="1"/>
  <c r="AN28" i="1"/>
  <c r="AN27" i="1"/>
  <c r="AN25" i="1"/>
  <c r="AN20" i="1"/>
  <c r="AN23" i="1" l="1"/>
  <c r="AN32" i="1" l="1"/>
  <c r="AO31" i="1" l="1"/>
  <c r="AO30" i="1" l="1"/>
  <c r="AO29" i="1" l="1"/>
  <c r="AO28" i="1"/>
  <c r="AO27" i="1" l="1"/>
  <c r="AO25" i="1" l="1"/>
  <c r="AO23" i="1"/>
  <c r="AO32" i="1" l="1"/>
  <c r="AO20" i="1" l="1"/>
  <c r="AL33" i="1" l="1"/>
</calcChain>
</file>

<file path=xl/sharedStrings.xml><?xml version="1.0" encoding="utf-8"?>
<sst xmlns="http://schemas.openxmlformats.org/spreadsheetml/2006/main" count="745" uniqueCount="351">
  <si>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</si>
  <si>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</si>
  <si>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</si>
  <si>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</si>
  <si>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</si>
  <si>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</si>
  <si>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</si>
  <si>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</si>
  <si>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</si>
  <si>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</si>
  <si>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</si>
  <si>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</si>
  <si>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</si>
  <si>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</si>
  <si>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</si>
  <si>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</si>
  <si>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</si>
  <si>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</si>
  <si>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</si>
  <si>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</si>
  <si>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</si>
  <si>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</si>
  <si>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</si>
  <si>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</si>
  <si>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</si>
  <si>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</si>
  <si>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</si>
  <si>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</si>
  <si>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</si>
  <si>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</si>
  <si>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</si>
  <si>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</si>
  <si>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</si>
  <si>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</si>
  <si>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</si>
  <si>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</si>
  <si>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</si>
  <si>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</si>
  <si>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</si>
  <si>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</si>
  <si>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</si>
  <si>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</si>
  <si>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</si>
  <si>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</si>
  <si>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</si>
  <si>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</si>
  <si>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</si>
  <si>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</si>
  <si>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</si>
  <si>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</si>
  <si>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</si>
  <si>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</si>
  <si>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</si>
  <si>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</si>
  <si>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</si>
  <si>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</si>
  <si>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</si>
  <si>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</si>
  <si>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</si>
  <si>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</si>
  <si>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</si>
  <si>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</si>
  <si>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</si>
  <si>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</si>
  <si>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</si>
  <si>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</si>
  <si>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</si>
  <si>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</si>
  <si>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</si>
  <si>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</si>
  <si>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</si>
  <si>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</si>
  <si>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</si>
  <si>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</si>
  <si>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</si>
  <si>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</si>
  <si>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</si>
  <si>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</si>
  <si>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</si>
  <si>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</si>
  <si>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</si>
  <si>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</si>
  <si>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</si>
  <si>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</si>
  <si>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</si>
  <si>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</si>
  <si>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</si>
  <si>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</si>
  <si>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</si>
  <si>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</si>
  <si>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</si>
  <si>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</si>
  <si>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</si>
  <si>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</si>
  <si>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</si>
  <si>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</si>
  <si>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</si>
  <si>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</si>
  <si>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</si>
  <si>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</si>
  <si>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</si>
  <si>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</si>
  <si>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</si>
  <si>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</si>
  <si>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</si>
  <si>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</si>
  <si>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</si>
  <si>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</si>
  <si>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</si>
  <si>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</si>
  <si>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</si>
  <si>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</si>
  <si>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</si>
  <si>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</si>
  <si>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</si>
  <si>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</si>
  <si>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</si>
  <si>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</si>
  <si>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</si>
  <si>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</si>
  <si>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</si>
  <si>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</si>
  <si>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</si>
  <si>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</si>
  <si>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</si>
  <si>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</si>
  <si>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</si>
  <si>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</si>
  <si>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</si>
  <si>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</si>
  <si>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</si>
  <si>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</si>
  <si>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</si>
  <si>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</si>
  <si>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</si>
  <si>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</si>
  <si>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</si>
  <si>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</si>
  <si>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</si>
  <si>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</si>
  <si>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</si>
  <si>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</si>
  <si>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o número do termo aditivo ao contrato, quando for o caso</t>
  </si>
  <si>
    <t>Informar o dia, mês e ano da assinatura do termo aditivo ao contrato, quando for o caso</t>
  </si>
  <si>
    <t>Informar o motivo da alteração do contrato original formalizada no termo aditivo</t>
  </si>
  <si>
    <t>Informar dia, mês e ano do início da vigência e do término quando a alteração se referir a prazo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</si>
  <si>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</si>
  <si>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</si>
  <si>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(ad)</t>
  </si>
  <si>
    <t>informar o valor decorrente da supressão que se fizer na obra, serviço ou compra, quando for o caso</t>
  </si>
  <si>
    <t>(ah)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</si>
  <si>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</si>
  <si>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</si>
  <si>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</si>
  <si>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</si>
  <si>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</si>
  <si>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</si>
  <si>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</si>
  <si>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</si>
  <si>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</si>
  <si>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</si>
  <si>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</si>
  <si>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</si>
  <si>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</si>
  <si>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</si>
  <si>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</si>
  <si>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</si>
  <si>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</si>
  <si>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</si>
  <si>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</si>
  <si>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</si>
  <si>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</si>
  <si>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</si>
  <si>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</si>
  <si>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Instruções de Preenchimento</t>
  </si>
  <si>
    <t>Nº da Ata de Registro de Preços</t>
  </si>
  <si>
    <t>Vigência da Ata</t>
  </si>
  <si>
    <t>Registro de Preços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</si>
  <si>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</si>
  <si>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</si>
  <si>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</si>
  <si>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</si>
  <si>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</si>
  <si>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</si>
  <si>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</si>
  <si>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</si>
  <si>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</si>
  <si>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</si>
  <si>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</si>
  <si>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</si>
  <si>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</si>
  <si>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</si>
  <si>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</si>
  <si>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</si>
  <si>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Informar o número do CNPJ ou do CPF da parte contratada</t>
  </si>
  <si>
    <t xml:space="preserve">(x) </t>
  </si>
  <si>
    <t>Informar o tipo de instrumento utilizado para a alteração contrataul, se termo aditivo ou apostilamento</t>
  </si>
  <si>
    <t>Informar o número do Diário Oficial do Estado em que foi feita a publicação resumida do instrumento de alteração contratual</t>
  </si>
  <si>
    <t>(ae) e (af)</t>
  </si>
  <si>
    <t>Informar a data da concessão do reajuste, quando for o caso</t>
  </si>
  <si>
    <t>Informar o percentual do reajuste, quando for o caso</t>
  </si>
  <si>
    <t>Informar o valor do reajuste, quando for o caso</t>
  </si>
  <si>
    <t>(al) = (n) - (ah) + (ag) + (ak)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</si>
  <si>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</si>
  <si>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</si>
  <si>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</si>
  <si>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Informar a data do início da vigência da Ata</t>
  </si>
  <si>
    <t>informar a data do término da vigência da Ata</t>
  </si>
  <si>
    <t>(be) e (bf)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</si>
  <si>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</si>
  <si>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</si>
  <si>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</si>
  <si>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</si>
  <si>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</si>
  <si>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</si>
  <si>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</si>
  <si>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</si>
  <si>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</si>
  <si>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</si>
  <si>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</si>
  <si>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</si>
  <si>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</si>
  <si>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</si>
  <si>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</si>
  <si>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</si>
  <si>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</si>
  <si>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</si>
  <si>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</si>
  <si>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</si>
  <si>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</si>
  <si>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</si>
  <si>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</si>
  <si>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</si>
  <si>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</si>
  <si>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</si>
  <si>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</si>
  <si>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</si>
  <si>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</si>
  <si>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</si>
  <si>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</si>
  <si>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</si>
  <si>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</si>
  <si>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</si>
  <si>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</si>
  <si>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</si>
  <si>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</si>
  <si>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</si>
  <si>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</si>
  <si>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</si>
  <si>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</si>
  <si>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</si>
  <si>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</si>
  <si>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</si>
  <si>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</si>
  <si>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</si>
  <si>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</si>
  <si>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</si>
  <si>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</si>
  <si>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</si>
  <si>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</si>
  <si>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</si>
  <si>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</si>
  <si>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</si>
  <si>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</si>
  <si>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</si>
  <si>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</si>
  <si>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</si>
  <si>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</si>
  <si>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</si>
  <si>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</si>
  <si>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</si>
  <si>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</si>
  <si>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</si>
  <si>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</si>
  <si>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</si>
  <si>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</si>
  <si>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</si>
  <si>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</si>
  <si>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</si>
  <si>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</si>
  <si>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</si>
  <si>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</si>
  <si>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</si>
  <si>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</si>
  <si>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</si>
  <si>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</si>
  <si>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</si>
  <si>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</si>
  <si>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</si>
  <si>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</si>
  <si>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</si>
  <si>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</si>
  <si>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</si>
  <si>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</si>
  <si>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</si>
  <si>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</si>
  <si>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</si>
  <si>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</si>
  <si>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</si>
  <si>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</si>
  <si>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</si>
  <si>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</si>
  <si>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</si>
  <si>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</si>
  <si>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</si>
  <si>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</si>
  <si>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</si>
  <si>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</si>
  <si>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</si>
  <si>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</si>
  <si>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</si>
  <si>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</si>
  <si>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</si>
  <si>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</si>
  <si>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</si>
  <si>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</si>
  <si>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</si>
  <si>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</si>
  <si>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</si>
  <si>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</si>
  <si>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PRESTAÇÃO DE CONTAS MENSAL - EXERCÍCIO 2019</t>
  </si>
  <si>
    <t>2º</t>
  </si>
  <si>
    <t>20.09.2018</t>
  </si>
  <si>
    <t>19.09.2019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</si>
  <si>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</si>
  <si>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</si>
  <si>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</si>
  <si>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</si>
  <si>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</si>
  <si>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</si>
  <si>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17.10.2018</t>
  </si>
  <si>
    <t>16.10.2019</t>
  </si>
  <si>
    <t>15.03.2019</t>
  </si>
  <si>
    <t>14.03.2020</t>
  </si>
  <si>
    <t>01.03.2019</t>
  </si>
  <si>
    <t>05.03.2019</t>
  </si>
  <si>
    <t>04.03.2020</t>
  </si>
  <si>
    <t>10.06.2019</t>
  </si>
  <si>
    <t>12.06.2019</t>
  </si>
  <si>
    <t>11.06.2020</t>
  </si>
  <si>
    <t>01.08.2019</t>
  </si>
  <si>
    <t>16.07.2019</t>
  </si>
  <si>
    <t>02.08.2019</t>
  </si>
  <si>
    <t>I - R$ 2,90 por documento recebido no Guichê da Agência; II - R$ 2,15 por documento recebido na Rede Lotérica; III - R$ 0,89 por documento recebido no Internet CAIXA; IV - R$ 2,90 por documento recebido no Auto-atendimento; V - R$ 2,15 por documento recebido no Correspondente Caixa Aqui; VI - R$ 0,32 por registro, na redisponibilização de arquivo retorno.</t>
  </si>
  <si>
    <t>19.09.2020</t>
  </si>
  <si>
    <r>
      <t>ÓRGÃO/ENTIDADE/FUNDO:</t>
    </r>
    <r>
      <rPr>
        <b/>
        <sz val="11"/>
        <rFont val="Calibri"/>
        <family val="2"/>
        <scheme val="minor"/>
      </rPr>
      <t xml:space="preserve"> SERVIÇO DE ÁGUA E ESGOTO DE RIO BRANCO - SAERB</t>
    </r>
  </si>
  <si>
    <r>
      <t xml:space="preserve">MÊS/ANO: </t>
    </r>
    <r>
      <rPr>
        <b/>
        <sz val="11"/>
        <rFont val="Calibri"/>
        <family val="2"/>
        <scheme val="minor"/>
      </rPr>
      <t>JANEIRO A OUTUBRO/2019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</si>
  <si>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10/11/2019</t>
    </r>
  </si>
  <si>
    <t>TOTAL</t>
  </si>
  <si>
    <r>
      <t xml:space="preserve">Nome do responsável pela elaboração: </t>
    </r>
    <r>
      <rPr>
        <b/>
        <sz val="10"/>
        <rFont val="Calibri"/>
        <family val="2"/>
        <scheme val="minor"/>
      </rPr>
      <t>Rutileny Cristina de Brito Lima Bastos</t>
    </r>
    <r>
      <rPr>
        <sz val="10"/>
        <rFont val="Calibri"/>
        <family val="2"/>
        <scheme val="minor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</si>
  <si>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0"/>
        <rFont val="Calibri"/>
        <family val="2"/>
        <scheme val="minor"/>
      </rPr>
      <t>Raimundo Correia da Costa</t>
    </r>
    <r>
      <rPr>
        <sz val="10"/>
        <rFont val="Calibri"/>
        <family val="2"/>
        <scheme val="minor"/>
      </rPr>
      <t xml:space="preserve"> - Diretor Presidente - Decreto Municipal n.º 576/2019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</si>
</sst>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3">
    <xf numFmtId="0" fontId="0" fillId="0" borderId="0" xfId="0"/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43" fontId="2" fillId="0" borderId="15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3" fontId="2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3" fontId="3" fillId="0" borderId="1" xfId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justify" vertical="center" wrapText="1"/>
    </xf>
    <xf numFmtId="49" fontId="3" fillId="0" borderId="1" xfId="1" applyNumberFormat="1" applyFont="1" applyFill="1" applyBorder="1" applyAlignment="1">
      <alignment horizontal="right" vertical="center" wrapText="1"/>
    </xf>
    <xf numFmtId="49" fontId="3" fillId="0" borderId="1" xfId="1" applyNumberFormat="1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3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justify" vertical="center"/>
    </xf>
    <xf numFmtId="44" fontId="2" fillId="0" borderId="11" xfId="2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/>
    </xf>
    <xf numFmtId="44" fontId="2" fillId="0" borderId="11" xfId="2" applyFont="1" applyFill="1" applyBorder="1" applyAlignment="1">
      <alignment horizontal="right" vertical="center" wrapText="1"/>
    </xf>
    <xf numFmtId="44" fontId="2" fillId="0" borderId="11" xfId="2" applyFont="1" applyFill="1" applyBorder="1" applyAlignment="1">
      <alignment horizontal="center" vertical="center"/>
    </xf>
    <xf numFmtId="44" fontId="2" fillId="0" borderId="11" xfId="2" applyFont="1" applyFill="1" applyBorder="1" applyAlignment="1">
      <alignment vertical="center"/>
    </xf>
    <xf numFmtId="14" fontId="2" fillId="0" borderId="11" xfId="0" applyNumberFormat="1" applyFont="1" applyFill="1" applyBorder="1" applyAlignment="1">
      <alignment horizontal="center" vertical="center"/>
    </xf>
    <xf numFmtId="43" fontId="3" fillId="0" borderId="14" xfId="1" applyFont="1" applyFill="1" applyBorder="1" applyAlignment="1">
      <alignment horizontal="center" vertical="center" wrapText="1"/>
    </xf>
    <xf numFmtId="43" fontId="3" fillId="0" borderId="15" xfId="1" applyFont="1" applyFill="1" applyBorder="1" applyAlignment="1">
      <alignment horizontal="center" vertical="center" wrapText="1"/>
    </xf>
    <xf numFmtId="44" fontId="3" fillId="0" borderId="15" xfId="2" applyFont="1" applyFill="1" applyBorder="1" applyAlignment="1">
      <alignment vertical="center" wrapText="1"/>
    </xf>
    <xf numFmtId="43" fontId="3" fillId="0" borderId="15" xfId="1" applyFont="1" applyFill="1" applyBorder="1" applyAlignment="1">
      <alignment vertical="center" wrapText="1"/>
    </xf>
    <xf numFmtId="43" fontId="2" fillId="0" borderId="15" xfId="1" applyFont="1" applyFill="1" applyBorder="1" applyAlignment="1">
      <alignment horizontal="center" vertical="center" wrapText="1"/>
    </xf>
    <xf numFmtId="43" fontId="2" fillId="0" borderId="16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justify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3" fontId="3" fillId="0" borderId="7" xfId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44" fontId="2" fillId="0" borderId="7" xfId="2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/>
    </xf>
    <xf numFmtId="44" fontId="2" fillId="0" borderId="7" xfId="2" applyFont="1" applyFill="1" applyBorder="1" applyAlignment="1">
      <alignment horizontal="right" vertical="center" wrapText="1"/>
    </xf>
    <xf numFmtId="44" fontId="2" fillId="0" borderId="7" xfId="2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4" fontId="3" fillId="0" borderId="20" xfId="2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161924</xdr:colOff>
      <xdr:row>0</xdr:row>
      <xdr:rowOff>47625</xdr:rowOff>
    </xdr:from>
    <xdr:to>
      <xdr:col>1</xdr:col>
      <xdr:colOff>628649</xdr:colOff>
      <xdr:row>3</xdr:row>
      <xdr:rowOff>19050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4" y="47625"/>
          <a:ext cx="4667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8"/>
  <sheetViews>
    <sheetView tabSelected="1" zoomScaleNormal="100" zoomScaleSheetLayoutView="100" workbookViewId="0">
      <selection activeCell="D35" sqref="D35"/>
    </sheetView>
  </sheetViews>
  <sheetFormatPr defaultRowHeight="12.75" x14ac:dyDescent="0.25"/>
  <cols>
    <col min="1" max="1" width="6.85546875" style="16" customWidth="1"/>
    <col min="2" max="2" width="12.5703125" style="16" bestFit="1" customWidth="1"/>
    <col min="3" max="3" width="15" style="16" customWidth="1"/>
    <col min="4" max="4" width="44.85546875" style="16" bestFit="1" customWidth="1"/>
    <col min="5" max="5" width="12.85546875" style="16" bestFit="1" customWidth="1"/>
    <col min="6" max="6" width="55.7109375" style="16" customWidth="1"/>
    <col min="7" max="7" width="11.42578125" style="16" bestFit="1" customWidth="1"/>
    <col min="8" max="8" width="15.7109375" style="16" customWidth="1"/>
    <col min="9" max="10" width="11.85546875" style="16" bestFit="1" customWidth="1"/>
    <col min="11" max="11" width="12.7109375" style="50" customWidth="1"/>
    <col min="12" max="12" width="40.28515625" style="50" bestFit="1" customWidth="1"/>
    <col min="13" max="13" width="21.5703125" style="16" customWidth="1"/>
    <col min="14" max="14" width="11.7109375" style="16" customWidth="1"/>
    <col min="15" max="15" width="40.140625" style="50" customWidth="1"/>
    <col min="16" max="16" width="10.5703125" style="16" customWidth="1"/>
    <col min="17" max="17" width="11.5703125" style="16" customWidth="1"/>
    <col min="18" max="18" width="10.85546875" style="16" customWidth="1"/>
    <col min="19" max="19" width="12.85546875" style="16" customWidth="1"/>
    <col min="20" max="20" width="17.42578125" style="16" customWidth="1"/>
    <col min="21" max="21" width="11.5703125" style="16" customWidth="1"/>
    <col min="22" max="22" width="12.85546875" style="75" customWidth="1"/>
    <col min="23" max="23" width="13" style="16" customWidth="1"/>
    <col min="24" max="24" width="9.7109375" style="16" customWidth="1"/>
    <col min="25" max="25" width="10.5703125" style="16" customWidth="1"/>
    <col min="26" max="26" width="11.7109375" style="16" customWidth="1"/>
    <col min="27" max="27" width="14.7109375" style="16" customWidth="1"/>
    <col min="28" max="28" width="42.42578125" style="16" customWidth="1"/>
    <col min="29" max="29" width="13.7109375" style="16" customWidth="1"/>
    <col min="30" max="30" width="12" style="16" customWidth="1"/>
    <col min="31" max="32" width="10.5703125" style="16" customWidth="1"/>
    <col min="33" max="33" width="13" style="75" customWidth="1"/>
    <col min="34" max="34" width="11.7109375" style="75" customWidth="1"/>
    <col min="35" max="35" width="11.7109375" style="16" customWidth="1"/>
    <col min="36" max="36" width="10.5703125" style="16" customWidth="1"/>
    <col min="37" max="37" width="24.5703125" style="16" customWidth="1"/>
    <col min="38" max="38" width="36.85546875" style="16" customWidth="1"/>
    <col min="39" max="39" width="15" style="75" bestFit="1" customWidth="1"/>
    <col min="40" max="40" width="13.5703125" style="75" bestFit="1" customWidth="1"/>
    <col min="41" max="41" width="14.7109375" style="75" bestFit="1" customWidth="1"/>
    <col min="42" max="44" width="11.5703125" style="16" customWidth="1"/>
    <col min="45" max="45" width="13.85546875" style="16" customWidth="1"/>
    <col min="46" max="46" width="33.140625" style="16" customWidth="1"/>
    <col min="47" max="47" width="13.140625" style="16" customWidth="1"/>
    <col min="48" max="48" width="15.5703125" style="16" customWidth="1"/>
    <col min="49" max="49" width="15" style="16" customWidth="1"/>
    <col min="50" max="50" width="13.85546875" style="16" customWidth="1"/>
    <col min="51" max="51" width="13.7109375" style="16" customWidth="1"/>
    <col min="52" max="52" width="11.42578125" style="16" customWidth="1"/>
    <col min="53" max="54" width="11.85546875" style="16" bestFit="1" customWidth="1"/>
    <col min="55" max="55" width="13.7109375" style="16" customWidth="1"/>
    <col min="56" max="60" width="11.85546875" style="16" bestFit="1" customWidth="1"/>
    <col min="61" max="61" width="20.7109375" style="16" customWidth="1"/>
    <col min="62" max="62" width="18.42578125" style="16" customWidth="1"/>
    <col min="63" max="65" width="11.85546875" style="16" bestFit="1" customWidth="1"/>
    <col min="66" max="16384" width="9.140625" style="16"/>
  </cols>
  <sheetData>
    <row r="1" spans="1:65" s="51" customFormat="1" ht="15" x14ac:dyDescent="0.25">
      <c r="K1" s="53"/>
      <c r="L1" s="53"/>
      <c r="O1" s="53"/>
      <c r="V1" s="64"/>
      <c r="AG1" s="64"/>
      <c r="AH1" s="64"/>
      <c r="AM1" s="64"/>
      <c r="AN1" s="64"/>
      <c r="AO1" s="64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</row>
    <row r="2" spans="1:65" s="51" customFormat="1" ht="15" x14ac:dyDescent="0.25">
      <c r="K2" s="53"/>
      <c r="L2" s="53"/>
      <c r="O2" s="53"/>
      <c r="V2" s="64"/>
      <c r="AG2" s="64"/>
      <c r="AH2" s="64"/>
      <c r="AM2" s="64"/>
      <c r="AN2" s="64"/>
      <c r="AO2" s="64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</row>
    <row r="3" spans="1:65" s="51" customFormat="1" ht="15" x14ac:dyDescent="0.25">
      <c r="K3" s="53"/>
      <c r="L3" s="53"/>
      <c r="O3" s="53"/>
      <c r="V3" s="64"/>
      <c r="AG3" s="64"/>
      <c r="AH3" s="64"/>
      <c r="AM3" s="64"/>
      <c r="AN3" s="64"/>
      <c r="AO3" s="64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</row>
    <row r="4" spans="1:65" s="53" customFormat="1" ht="15" x14ac:dyDescent="0.25">
      <c r="A4" s="53" t="s">
        <v>50</v>
      </c>
      <c r="V4" s="65"/>
      <c r="AG4" s="65"/>
      <c r="AH4" s="65"/>
      <c r="AM4" s="65"/>
      <c r="AN4" s="65"/>
      <c r="AO4" s="65"/>
    </row>
    <row r="5" spans="1:65" s="51" customFormat="1" ht="15" x14ac:dyDescent="0.25">
      <c r="B5" s="54"/>
      <c r="C5" s="54"/>
      <c r="D5" s="54"/>
      <c r="E5" s="54"/>
      <c r="F5" s="54"/>
      <c r="G5" s="54"/>
      <c r="H5" s="54"/>
      <c r="I5" s="54"/>
      <c r="J5" s="54"/>
      <c r="K5" s="60"/>
      <c r="L5" s="60"/>
      <c r="M5" s="54"/>
      <c r="N5" s="54"/>
      <c r="O5" s="60"/>
      <c r="P5" s="54"/>
      <c r="Q5" s="54"/>
      <c r="R5" s="54"/>
      <c r="S5" s="54"/>
      <c r="T5" s="54"/>
      <c r="U5" s="54"/>
      <c r="V5" s="66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66"/>
      <c r="AH5" s="66"/>
      <c r="AI5" s="54"/>
      <c r="AJ5" s="54"/>
      <c r="AK5" s="54"/>
      <c r="AL5" s="54"/>
      <c r="AM5" s="66"/>
      <c r="AN5" s="66"/>
      <c r="AO5" s="66"/>
      <c r="AP5" s="54"/>
      <c r="AQ5" s="54"/>
      <c r="AR5" s="54"/>
      <c r="AT5" s="54"/>
      <c r="AU5" s="54"/>
      <c r="AV5" s="54"/>
      <c r="AW5" s="54"/>
      <c r="AX5" s="54"/>
      <c r="AY5" s="54"/>
      <c r="AZ5" s="54"/>
      <c r="BA5" s="54"/>
    </row>
    <row r="6" spans="1:65" s="53" customFormat="1" ht="15" x14ac:dyDescent="0.25">
      <c r="A6" s="53" t="s">
        <v>320</v>
      </c>
      <c r="V6" s="65"/>
      <c r="AG6" s="65"/>
      <c r="AH6" s="65"/>
      <c r="AM6" s="65"/>
      <c r="AN6" s="65"/>
      <c r="AO6" s="65"/>
    </row>
    <row r="7" spans="1:65" s="51" customFormat="1" ht="15" x14ac:dyDescent="0.25">
      <c r="A7" s="51" t="s">
        <v>106</v>
      </c>
      <c r="K7" s="61"/>
      <c r="L7" s="61"/>
      <c r="M7" s="52"/>
      <c r="N7" s="52"/>
      <c r="O7" s="61"/>
      <c r="P7" s="52"/>
      <c r="Q7" s="52"/>
      <c r="R7" s="52"/>
      <c r="S7" s="52"/>
      <c r="T7" s="52"/>
      <c r="U7" s="52"/>
      <c r="V7" s="67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67"/>
      <c r="AH7" s="67"/>
      <c r="AI7" s="52"/>
      <c r="AJ7" s="52"/>
      <c r="AK7" s="52"/>
      <c r="AL7" s="52"/>
      <c r="AM7" s="67"/>
      <c r="AN7" s="67"/>
      <c r="AO7" s="67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</row>
    <row r="8" spans="1:65" s="51" customFormat="1" ht="15" x14ac:dyDescent="0.25">
      <c r="A8" s="51" t="s">
        <v>274</v>
      </c>
      <c r="F8" s="52"/>
      <c r="G8" s="52"/>
      <c r="H8" s="52"/>
      <c r="I8" s="52"/>
      <c r="J8" s="52"/>
      <c r="K8" s="61"/>
      <c r="L8" s="61"/>
      <c r="M8" s="52"/>
      <c r="N8" s="52"/>
      <c r="O8" s="61"/>
      <c r="P8" s="52"/>
      <c r="Q8" s="52"/>
      <c r="R8" s="52"/>
      <c r="S8" s="52"/>
      <c r="T8" s="52"/>
      <c r="U8" s="52"/>
      <c r="V8" s="67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67"/>
      <c r="AH8" s="67"/>
      <c r="AI8" s="52"/>
      <c r="AJ8" s="52"/>
      <c r="AK8" s="52"/>
      <c r="AL8" s="52"/>
      <c r="AM8" s="67"/>
      <c r="AN8" s="67"/>
      <c r="AO8" s="67"/>
      <c r="AP8" s="52"/>
      <c r="AQ8" s="52"/>
      <c r="AR8" s="52"/>
      <c r="AS8" s="52"/>
      <c r="AT8" s="54"/>
      <c r="AU8" s="54"/>
      <c r="AV8" s="54"/>
      <c r="AW8" s="54"/>
      <c r="AX8" s="54"/>
      <c r="AY8" s="54"/>
      <c r="AZ8" s="54"/>
      <c r="BA8" s="54"/>
      <c r="BB8" s="54"/>
    </row>
    <row r="9" spans="1:65" s="51" customFormat="1" ht="15" x14ac:dyDescent="0.25">
      <c r="B9" s="54"/>
      <c r="C9" s="54"/>
      <c r="D9" s="54"/>
      <c r="E9" s="54"/>
      <c r="F9" s="54"/>
      <c r="G9" s="54"/>
      <c r="H9" s="54"/>
      <c r="I9" s="54"/>
      <c r="J9" s="54"/>
      <c r="K9" s="60"/>
      <c r="L9" s="60"/>
      <c r="M9" s="54"/>
      <c r="N9" s="54"/>
      <c r="O9" s="60"/>
      <c r="P9" s="54"/>
      <c r="Q9" s="54"/>
      <c r="R9" s="54"/>
      <c r="S9" s="54"/>
      <c r="T9" s="54"/>
      <c r="U9" s="54"/>
      <c r="V9" s="66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66"/>
      <c r="AH9" s="66"/>
      <c r="AI9" s="54"/>
      <c r="AJ9" s="54"/>
      <c r="AK9" s="54"/>
      <c r="AL9" s="54"/>
      <c r="AM9" s="66"/>
      <c r="AN9" s="66"/>
      <c r="AO9" s="66"/>
      <c r="AP9" s="54"/>
      <c r="AQ9" s="54"/>
      <c r="AR9" s="54"/>
      <c r="AS9" s="54"/>
    </row>
    <row r="10" spans="1:65" s="51" customFormat="1" ht="15" x14ac:dyDescent="0.25">
      <c r="A10" s="51" t="s">
        <v>345</v>
      </c>
      <c r="K10" s="53"/>
      <c r="L10" s="53"/>
      <c r="O10" s="53"/>
      <c r="V10" s="64"/>
      <c r="AG10" s="64"/>
      <c r="AH10" s="64"/>
      <c r="AM10" s="64"/>
      <c r="AN10" s="64"/>
      <c r="AO10" s="64"/>
    </row>
    <row r="11" spans="1:65" s="51" customFormat="1" ht="15" x14ac:dyDescent="0.25">
      <c r="A11" s="52" t="s">
        <v>346</v>
      </c>
      <c r="B11" s="52"/>
      <c r="C11" s="52"/>
      <c r="D11" s="52"/>
      <c r="E11" s="52"/>
      <c r="F11" s="52"/>
      <c r="G11" s="52"/>
      <c r="H11" s="52"/>
      <c r="I11" s="52"/>
      <c r="J11" s="52"/>
      <c r="K11" s="61"/>
      <c r="L11" s="61"/>
      <c r="M11" s="52"/>
      <c r="N11" s="52"/>
      <c r="O11" s="61"/>
      <c r="P11" s="52"/>
      <c r="Q11" s="52"/>
      <c r="R11" s="52"/>
      <c r="S11" s="52"/>
      <c r="T11" s="52"/>
      <c r="U11" s="52"/>
      <c r="V11" s="67"/>
      <c r="W11" s="52"/>
      <c r="X11" s="52"/>
      <c r="Y11" s="52"/>
      <c r="Z11" s="52"/>
      <c r="AA11" s="52"/>
      <c r="AB11" s="52"/>
      <c r="AC11" s="52"/>
      <c r="AD11" s="52"/>
      <c r="AE11" s="52"/>
      <c r="AG11" s="64"/>
      <c r="AH11" s="64"/>
      <c r="AM11" s="64"/>
      <c r="AN11" s="64"/>
      <c r="AO11" s="64"/>
    </row>
    <row r="12" spans="1:65" s="51" customFormat="1" ht="15" x14ac:dyDescent="0.25">
      <c r="A12" s="52" t="s">
        <v>347</v>
      </c>
      <c r="B12" s="52"/>
      <c r="C12" s="52"/>
      <c r="D12" s="52"/>
      <c r="E12" s="52"/>
      <c r="F12" s="52"/>
      <c r="G12" s="52"/>
      <c r="H12" s="52"/>
      <c r="I12" s="52"/>
      <c r="J12" s="52"/>
      <c r="K12" s="61"/>
      <c r="L12" s="61"/>
      <c r="M12" s="52"/>
      <c r="N12" s="52"/>
      <c r="O12" s="61"/>
      <c r="P12" s="52"/>
      <c r="Q12" s="52"/>
      <c r="R12" s="52"/>
      <c r="S12" s="52"/>
      <c r="T12" s="52"/>
      <c r="U12" s="52"/>
      <c r="V12" s="67"/>
      <c r="W12" s="52"/>
      <c r="X12" s="52"/>
      <c r="Y12" s="52"/>
      <c r="Z12" s="52"/>
      <c r="AA12" s="52"/>
      <c r="AB12" s="52"/>
      <c r="AC12" s="52"/>
      <c r="AD12" s="52"/>
      <c r="AE12" s="52"/>
      <c r="AG12" s="64"/>
      <c r="AH12" s="64"/>
      <c r="AM12" s="64"/>
      <c r="AN12" s="64"/>
      <c r="AO12" s="64"/>
    </row>
    <row r="13" spans="1:65" s="51" customFormat="1" ht="15" x14ac:dyDescent="0.25">
      <c r="A13" s="51" t="s">
        <v>242</v>
      </c>
      <c r="B13" s="54"/>
      <c r="C13" s="54"/>
      <c r="D13" s="54"/>
      <c r="E13" s="54"/>
      <c r="F13" s="54"/>
      <c r="G13" s="54"/>
      <c r="H13" s="54"/>
      <c r="I13" s="54"/>
      <c r="J13" s="54"/>
      <c r="K13" s="60"/>
      <c r="L13" s="60"/>
      <c r="M13" s="54"/>
      <c r="N13" s="54"/>
      <c r="O13" s="60"/>
      <c r="P13" s="54"/>
      <c r="Q13" s="54"/>
      <c r="R13" s="54"/>
      <c r="S13" s="54"/>
      <c r="T13" s="54"/>
      <c r="U13" s="54"/>
      <c r="V13" s="66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66"/>
      <c r="AH13" s="66"/>
      <c r="AI13" s="54"/>
      <c r="AJ13" s="54"/>
      <c r="AK13" s="54"/>
      <c r="AL13" s="54"/>
      <c r="AM13" s="66"/>
      <c r="AN13" s="66"/>
      <c r="AO13" s="66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</row>
    <row r="14" spans="1:65" s="51" customFormat="1" ht="13.5" customHeight="1" thickBot="1" x14ac:dyDescent="0.3">
      <c r="A14" s="55" t="s">
        <v>80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68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68"/>
      <c r="AH14" s="68"/>
      <c r="AI14" s="56"/>
      <c r="AJ14" s="56"/>
      <c r="AK14" s="56"/>
      <c r="AL14" s="56"/>
      <c r="AM14" s="68"/>
      <c r="AN14" s="68"/>
      <c r="AO14" s="68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</row>
    <row r="15" spans="1:65" x14ac:dyDescent="0.25">
      <c r="A15" s="121" t="s">
        <v>53</v>
      </c>
      <c r="B15" s="5" t="s">
        <v>21</v>
      </c>
      <c r="C15" s="5"/>
      <c r="D15" s="5"/>
      <c r="E15" s="5"/>
      <c r="F15" s="5"/>
      <c r="G15" s="5"/>
      <c r="H15" s="122"/>
      <c r="I15" s="122"/>
      <c r="J15" s="122"/>
      <c r="K15" s="5" t="s">
        <v>81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 t="s">
        <v>85</v>
      </c>
      <c r="AQ15" s="5"/>
      <c r="AR15" s="5"/>
      <c r="AS15" s="5"/>
      <c r="AT15" s="5"/>
      <c r="AU15" s="5"/>
      <c r="AV15" s="5" t="s">
        <v>105</v>
      </c>
      <c r="AW15" s="5"/>
      <c r="AX15" s="5"/>
      <c r="AY15" s="5"/>
      <c r="AZ15" s="5"/>
      <c r="BA15" s="5"/>
      <c r="BB15" s="5" t="s">
        <v>82</v>
      </c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18"/>
    </row>
    <row r="16" spans="1:65" x14ac:dyDescent="0.25">
      <c r="A16" s="123"/>
      <c r="B16" s="6"/>
      <c r="C16" s="6"/>
      <c r="D16" s="6"/>
      <c r="E16" s="6"/>
      <c r="F16" s="6"/>
      <c r="G16" s="6"/>
      <c r="H16" s="6" t="s">
        <v>177</v>
      </c>
      <c r="I16" s="6"/>
      <c r="J16" s="6"/>
      <c r="K16" s="6" t="s">
        <v>51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 t="s">
        <v>116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 t="s">
        <v>108</v>
      </c>
      <c r="AJ16" s="6"/>
      <c r="AK16" s="6"/>
      <c r="AL16" s="6" t="s">
        <v>52</v>
      </c>
      <c r="AM16" s="6"/>
      <c r="AN16" s="6"/>
      <c r="AO16" s="6"/>
      <c r="AP16" s="6" t="s">
        <v>87</v>
      </c>
      <c r="AQ16" s="6" t="s">
        <v>176</v>
      </c>
      <c r="AR16" s="6"/>
      <c r="AS16" s="6" t="s">
        <v>88</v>
      </c>
      <c r="AT16" s="6" t="s">
        <v>86</v>
      </c>
      <c r="AU16" s="6" t="s">
        <v>89</v>
      </c>
      <c r="AV16" s="6" t="s">
        <v>94</v>
      </c>
      <c r="AW16" s="6" t="s">
        <v>95</v>
      </c>
      <c r="AX16" s="6" t="s">
        <v>96</v>
      </c>
      <c r="AY16" s="6" t="s">
        <v>98</v>
      </c>
      <c r="AZ16" s="6" t="s">
        <v>97</v>
      </c>
      <c r="BA16" s="6" t="s">
        <v>98</v>
      </c>
      <c r="BB16" s="6" t="s">
        <v>1</v>
      </c>
      <c r="BC16" s="6" t="s">
        <v>58</v>
      </c>
      <c r="BD16" s="57" t="s">
        <v>62</v>
      </c>
      <c r="BE16" s="57"/>
      <c r="BF16" s="57"/>
      <c r="BG16" s="57" t="s">
        <v>65</v>
      </c>
      <c r="BH16" s="57"/>
      <c r="BI16" s="6" t="s">
        <v>192</v>
      </c>
      <c r="BJ16" s="6" t="s">
        <v>193</v>
      </c>
      <c r="BK16" s="57" t="s">
        <v>68</v>
      </c>
      <c r="BL16" s="57"/>
      <c r="BM16" s="124"/>
    </row>
    <row r="17" spans="1:65" x14ac:dyDescent="0.25">
      <c r="A17" s="123"/>
      <c r="B17" s="6"/>
      <c r="C17" s="6"/>
      <c r="D17" s="6"/>
      <c r="E17" s="6"/>
      <c r="F17" s="6"/>
      <c r="G17" s="6"/>
      <c r="H17" s="6" t="s">
        <v>175</v>
      </c>
      <c r="I17" s="6" t="s">
        <v>176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 t="s">
        <v>107</v>
      </c>
      <c r="AD17" s="6"/>
      <c r="AE17" s="6" t="s">
        <v>110</v>
      </c>
      <c r="AF17" s="6"/>
      <c r="AG17" s="6"/>
      <c r="AH17" s="6"/>
      <c r="AI17" s="6" t="s">
        <v>109</v>
      </c>
      <c r="AJ17" s="6"/>
      <c r="AK17" s="6"/>
      <c r="AL17" s="35"/>
      <c r="AM17" s="82" t="s">
        <v>117</v>
      </c>
      <c r="AN17" s="82"/>
      <c r="AO17" s="82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57"/>
      <c r="BE17" s="57"/>
      <c r="BF17" s="57"/>
      <c r="BG17" s="57"/>
      <c r="BH17" s="57"/>
      <c r="BI17" s="6"/>
      <c r="BJ17" s="6"/>
      <c r="BK17" s="57"/>
      <c r="BL17" s="57"/>
      <c r="BM17" s="124"/>
    </row>
    <row r="18" spans="1:65" ht="38.25" x14ac:dyDescent="0.25">
      <c r="A18" s="123"/>
      <c r="B18" s="35" t="s">
        <v>6</v>
      </c>
      <c r="C18" s="35" t="s">
        <v>7</v>
      </c>
      <c r="D18" s="35" t="s">
        <v>0</v>
      </c>
      <c r="E18" s="35" t="s">
        <v>1</v>
      </c>
      <c r="F18" s="35" t="s">
        <v>2</v>
      </c>
      <c r="G18" s="35" t="s">
        <v>8</v>
      </c>
      <c r="H18" s="6"/>
      <c r="I18" s="35" t="s">
        <v>59</v>
      </c>
      <c r="J18" s="35" t="s">
        <v>60</v>
      </c>
      <c r="K18" s="58" t="s">
        <v>9</v>
      </c>
      <c r="L18" s="35" t="s">
        <v>3</v>
      </c>
      <c r="M18" s="35" t="s">
        <v>19</v>
      </c>
      <c r="N18" s="35" t="s">
        <v>10</v>
      </c>
      <c r="O18" s="35" t="s">
        <v>48</v>
      </c>
      <c r="P18" s="35" t="s">
        <v>14</v>
      </c>
      <c r="Q18" s="35" t="s">
        <v>13</v>
      </c>
      <c r="R18" s="35" t="s">
        <v>12</v>
      </c>
      <c r="S18" s="35" t="s">
        <v>4</v>
      </c>
      <c r="T18" s="35" t="s">
        <v>84</v>
      </c>
      <c r="U18" s="35" t="s">
        <v>54</v>
      </c>
      <c r="V18" s="69" t="s">
        <v>55</v>
      </c>
      <c r="W18" s="35" t="s">
        <v>5</v>
      </c>
      <c r="X18" s="35" t="s">
        <v>1</v>
      </c>
      <c r="Y18" s="35" t="s">
        <v>120</v>
      </c>
      <c r="Z18" s="35" t="s">
        <v>10</v>
      </c>
      <c r="AA18" s="35" t="s">
        <v>14</v>
      </c>
      <c r="AB18" s="35" t="s">
        <v>11</v>
      </c>
      <c r="AC18" s="35" t="s">
        <v>13</v>
      </c>
      <c r="AD18" s="35" t="s">
        <v>12</v>
      </c>
      <c r="AE18" s="35" t="s">
        <v>15</v>
      </c>
      <c r="AF18" s="35" t="s">
        <v>16</v>
      </c>
      <c r="AG18" s="69" t="s">
        <v>17</v>
      </c>
      <c r="AH18" s="69" t="s">
        <v>18</v>
      </c>
      <c r="AI18" s="35" t="s">
        <v>115</v>
      </c>
      <c r="AJ18" s="35" t="s">
        <v>114</v>
      </c>
      <c r="AK18" s="35" t="s">
        <v>113</v>
      </c>
      <c r="AL18" s="35" t="s">
        <v>22</v>
      </c>
      <c r="AM18" s="69" t="s">
        <v>190</v>
      </c>
      <c r="AN18" s="69" t="s">
        <v>191</v>
      </c>
      <c r="AO18" s="69" t="s">
        <v>20</v>
      </c>
      <c r="AP18" s="6"/>
      <c r="AQ18" s="35" t="s">
        <v>59</v>
      </c>
      <c r="AR18" s="35" t="s">
        <v>60</v>
      </c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59" t="s">
        <v>59</v>
      </c>
      <c r="BE18" s="59" t="s">
        <v>60</v>
      </c>
      <c r="BF18" s="59" t="s">
        <v>61</v>
      </c>
      <c r="BG18" s="59" t="s">
        <v>63</v>
      </c>
      <c r="BH18" s="35" t="s">
        <v>64</v>
      </c>
      <c r="BI18" s="6"/>
      <c r="BJ18" s="6"/>
      <c r="BK18" s="59" t="s">
        <v>59</v>
      </c>
      <c r="BL18" s="59" t="s">
        <v>67</v>
      </c>
      <c r="BM18" s="125" t="s">
        <v>66</v>
      </c>
    </row>
    <row r="19" spans="1:65" ht="13.5" thickBot="1" x14ac:dyDescent="0.3">
      <c r="A19" s="126"/>
      <c r="B19" s="127" t="s">
        <v>23</v>
      </c>
      <c r="C19" s="127" t="s">
        <v>24</v>
      </c>
      <c r="D19" s="128" t="s">
        <v>47</v>
      </c>
      <c r="E19" s="127" t="s">
        <v>25</v>
      </c>
      <c r="F19" s="127" t="s">
        <v>26</v>
      </c>
      <c r="G19" s="127" t="s">
        <v>27</v>
      </c>
      <c r="H19" s="127" t="s">
        <v>28</v>
      </c>
      <c r="I19" s="127" t="s">
        <v>29</v>
      </c>
      <c r="J19" s="127" t="s">
        <v>30</v>
      </c>
      <c r="K19" s="128" t="s">
        <v>31</v>
      </c>
      <c r="L19" s="127" t="s">
        <v>32</v>
      </c>
      <c r="M19" s="127" t="s">
        <v>33</v>
      </c>
      <c r="N19" s="127" t="s">
        <v>34</v>
      </c>
      <c r="O19" s="129" t="s">
        <v>35</v>
      </c>
      <c r="P19" s="127" t="s">
        <v>36</v>
      </c>
      <c r="Q19" s="127" t="s">
        <v>37</v>
      </c>
      <c r="R19" s="127" t="s">
        <v>38</v>
      </c>
      <c r="S19" s="127" t="s">
        <v>49</v>
      </c>
      <c r="T19" s="127" t="s">
        <v>39</v>
      </c>
      <c r="U19" s="127" t="s">
        <v>119</v>
      </c>
      <c r="V19" s="130" t="s">
        <v>40</v>
      </c>
      <c r="W19" s="127" t="s">
        <v>41</v>
      </c>
      <c r="X19" s="127" t="s">
        <v>42</v>
      </c>
      <c r="Y19" s="127" t="s">
        <v>43</v>
      </c>
      <c r="Z19" s="127" t="s">
        <v>44</v>
      </c>
      <c r="AA19" s="127" t="s">
        <v>45</v>
      </c>
      <c r="AB19" s="127" t="s">
        <v>56</v>
      </c>
      <c r="AC19" s="127" t="s">
        <v>46</v>
      </c>
      <c r="AD19" s="127" t="s">
        <v>148</v>
      </c>
      <c r="AE19" s="127" t="s">
        <v>111</v>
      </c>
      <c r="AF19" s="127" t="s">
        <v>57</v>
      </c>
      <c r="AG19" s="130" t="s">
        <v>112</v>
      </c>
      <c r="AH19" s="130" t="s">
        <v>150</v>
      </c>
      <c r="AI19" s="127" t="s">
        <v>69</v>
      </c>
      <c r="AJ19" s="127" t="s">
        <v>70</v>
      </c>
      <c r="AK19" s="127" t="s">
        <v>71</v>
      </c>
      <c r="AL19" s="127" t="s">
        <v>202</v>
      </c>
      <c r="AM19" s="130" t="s">
        <v>73</v>
      </c>
      <c r="AN19" s="130" t="s">
        <v>74</v>
      </c>
      <c r="AO19" s="130" t="s">
        <v>181</v>
      </c>
      <c r="AP19" s="127" t="s">
        <v>76</v>
      </c>
      <c r="AQ19" s="127" t="s">
        <v>77</v>
      </c>
      <c r="AR19" s="127" t="s">
        <v>78</v>
      </c>
      <c r="AS19" s="127" t="s">
        <v>79</v>
      </c>
      <c r="AT19" s="127" t="s">
        <v>83</v>
      </c>
      <c r="AU19" s="131" t="s">
        <v>90</v>
      </c>
      <c r="AV19" s="131" t="s">
        <v>91</v>
      </c>
      <c r="AW19" s="131" t="s">
        <v>92</v>
      </c>
      <c r="AX19" s="131" t="s">
        <v>99</v>
      </c>
      <c r="AY19" s="131" t="s">
        <v>93</v>
      </c>
      <c r="AZ19" s="131" t="s">
        <v>100</v>
      </c>
      <c r="BA19" s="131" t="s">
        <v>101</v>
      </c>
      <c r="BB19" s="131" t="s">
        <v>102</v>
      </c>
      <c r="BC19" s="131" t="s">
        <v>103</v>
      </c>
      <c r="BD19" s="131" t="s">
        <v>104</v>
      </c>
      <c r="BE19" s="131" t="s">
        <v>118</v>
      </c>
      <c r="BF19" s="131" t="s">
        <v>182</v>
      </c>
      <c r="BG19" s="131" t="s">
        <v>183</v>
      </c>
      <c r="BH19" s="131" t="s">
        <v>184</v>
      </c>
      <c r="BI19" s="131" t="s">
        <v>185</v>
      </c>
      <c r="BJ19" s="131" t="s">
        <v>186</v>
      </c>
      <c r="BK19" s="131" t="s">
        <v>187</v>
      </c>
      <c r="BL19" s="131" t="s">
        <v>188</v>
      </c>
      <c r="BM19" s="132" t="s">
        <v>189</v>
      </c>
    </row>
    <row r="20" spans="1:65" x14ac:dyDescent="0.25">
      <c r="A20" s="109" t="s">
        <v>211</v>
      </c>
      <c r="B20" s="19" t="s">
        <v>218</v>
      </c>
      <c r="C20" s="110" t="s">
        <v>219</v>
      </c>
      <c r="D20" s="110" t="s">
        <v>220</v>
      </c>
      <c r="E20" s="110" t="s">
        <v>216</v>
      </c>
      <c r="F20" s="111" t="s">
        <v>221</v>
      </c>
      <c r="G20" s="110" t="s">
        <v>224</v>
      </c>
      <c r="H20" s="1" t="s">
        <v>236</v>
      </c>
      <c r="I20" s="112">
        <v>42349</v>
      </c>
      <c r="J20" s="112">
        <v>42714</v>
      </c>
      <c r="K20" s="113" t="s">
        <v>222</v>
      </c>
      <c r="L20" s="113" t="s">
        <v>225</v>
      </c>
      <c r="M20" s="110" t="s">
        <v>231</v>
      </c>
      <c r="N20" s="110" t="s">
        <v>232</v>
      </c>
      <c r="O20" s="114">
        <v>25935.360000000001</v>
      </c>
      <c r="P20" s="115">
        <v>11903</v>
      </c>
      <c r="Q20" s="110" t="s">
        <v>232</v>
      </c>
      <c r="R20" s="110" t="s">
        <v>230</v>
      </c>
      <c r="S20" s="1" t="s">
        <v>299</v>
      </c>
      <c r="T20" s="1" t="s">
        <v>227</v>
      </c>
      <c r="U20" s="1" t="s">
        <v>227</v>
      </c>
      <c r="V20" s="116" t="s">
        <v>227</v>
      </c>
      <c r="W20" s="117" t="s">
        <v>228</v>
      </c>
      <c r="X20" s="1" t="s">
        <v>240</v>
      </c>
      <c r="Y20" s="9" t="s">
        <v>234</v>
      </c>
      <c r="Z20" s="9" t="s">
        <v>243</v>
      </c>
      <c r="AA20" s="10">
        <v>12142</v>
      </c>
      <c r="AB20" s="11" t="s">
        <v>235</v>
      </c>
      <c r="AC20" s="9" t="s">
        <v>262</v>
      </c>
      <c r="AD20" s="9" t="s">
        <v>263</v>
      </c>
      <c r="AE20" s="9">
        <v>0</v>
      </c>
      <c r="AF20" s="9">
        <v>0</v>
      </c>
      <c r="AG20" s="118">
        <v>0</v>
      </c>
      <c r="AH20" s="118">
        <v>0</v>
      </c>
      <c r="AI20" s="1" t="s">
        <v>227</v>
      </c>
      <c r="AJ20" s="1" t="s">
        <v>227</v>
      </c>
      <c r="AK20" s="1" t="s">
        <v>227</v>
      </c>
      <c r="AL20" s="1" t="s">
        <v>227</v>
      </c>
      <c r="AM20" s="119">
        <v>59074.99</v>
      </c>
      <c r="AN20" s="119">
        <f>(0+4322.56+0+2161.28+2161.28+2161.28+2161.28+2161.28+2161.28+2161.28)</f>
        <v>19451.52</v>
      </c>
      <c r="AO20" s="116">
        <f>AM20+AN20</f>
        <v>78526.509999999995</v>
      </c>
      <c r="AP20" s="1" t="s">
        <v>236</v>
      </c>
      <c r="AQ20" s="112">
        <v>42349</v>
      </c>
      <c r="AR20" s="112">
        <v>42714</v>
      </c>
      <c r="AS20" s="120">
        <v>11704</v>
      </c>
      <c r="AT20" s="1" t="s">
        <v>237</v>
      </c>
      <c r="AU20" s="120">
        <v>11900</v>
      </c>
      <c r="AV20" s="1" t="s">
        <v>227</v>
      </c>
      <c r="AW20" s="1" t="s">
        <v>227</v>
      </c>
      <c r="AX20" s="1" t="s">
        <v>227</v>
      </c>
      <c r="AY20" s="1" t="s">
        <v>227</v>
      </c>
      <c r="AZ20" s="1" t="s">
        <v>227</v>
      </c>
      <c r="BA20" s="1" t="s">
        <v>227</v>
      </c>
      <c r="BB20" s="1" t="s">
        <v>227</v>
      </c>
      <c r="BC20" s="110" t="s">
        <v>227</v>
      </c>
      <c r="BD20" s="110" t="s">
        <v>227</v>
      </c>
      <c r="BE20" s="110" t="s">
        <v>227</v>
      </c>
      <c r="BF20" s="110" t="s">
        <v>227</v>
      </c>
      <c r="BG20" s="110" t="s">
        <v>227</v>
      </c>
      <c r="BH20" s="110" t="s">
        <v>227</v>
      </c>
      <c r="BI20" s="110" t="s">
        <v>227</v>
      </c>
      <c r="BJ20" s="110" t="s">
        <v>227</v>
      </c>
      <c r="BK20" s="110" t="s">
        <v>227</v>
      </c>
      <c r="BL20" s="110" t="s">
        <v>227</v>
      </c>
      <c r="BM20" s="110" t="s">
        <v>227</v>
      </c>
    </row>
    <row r="21" spans="1:65" s="21" customFormat="1" x14ac:dyDescent="0.25">
      <c r="A21" s="106"/>
      <c r="B21" s="103"/>
      <c r="C21" s="34"/>
      <c r="D21" s="34"/>
      <c r="E21" s="34"/>
      <c r="F21" s="36"/>
      <c r="G21" s="34"/>
      <c r="H21" s="2"/>
      <c r="I21" s="37"/>
      <c r="J21" s="37"/>
      <c r="K21" s="57"/>
      <c r="L21" s="57"/>
      <c r="M21" s="34"/>
      <c r="N21" s="34"/>
      <c r="O21" s="76"/>
      <c r="P21" s="38"/>
      <c r="Q21" s="34"/>
      <c r="R21" s="34"/>
      <c r="S21" s="2"/>
      <c r="T21" s="2"/>
      <c r="U21" s="2"/>
      <c r="V21" s="71"/>
      <c r="W21" s="39"/>
      <c r="X21" s="2"/>
      <c r="Y21" s="3" t="s">
        <v>321</v>
      </c>
      <c r="Z21" s="3" t="s">
        <v>263</v>
      </c>
      <c r="AA21" s="7">
        <v>12410</v>
      </c>
      <c r="AB21" s="8" t="s">
        <v>235</v>
      </c>
      <c r="AC21" s="3" t="s">
        <v>322</v>
      </c>
      <c r="AD21" s="3" t="s">
        <v>323</v>
      </c>
      <c r="AE21" s="3">
        <v>0</v>
      </c>
      <c r="AF21" s="3">
        <v>0</v>
      </c>
      <c r="AG21" s="83">
        <v>0</v>
      </c>
      <c r="AH21" s="83">
        <v>0</v>
      </c>
      <c r="AI21" s="2"/>
      <c r="AJ21" s="2"/>
      <c r="AK21" s="2"/>
      <c r="AL21" s="2"/>
      <c r="AM21" s="70"/>
      <c r="AN21" s="70"/>
      <c r="AO21" s="71"/>
      <c r="AP21" s="2"/>
      <c r="AQ21" s="37"/>
      <c r="AR21" s="37"/>
      <c r="AS21" s="40"/>
      <c r="AT21" s="2"/>
      <c r="AU21" s="40"/>
      <c r="AV21" s="2"/>
      <c r="AW21" s="2"/>
      <c r="AX21" s="2"/>
      <c r="AY21" s="2"/>
      <c r="AZ21" s="2"/>
      <c r="BA21" s="2"/>
      <c r="BB21" s="2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</row>
    <row r="22" spans="1:65" x14ac:dyDescent="0.25">
      <c r="A22" s="106"/>
      <c r="B22" s="103"/>
      <c r="C22" s="34"/>
      <c r="D22" s="34"/>
      <c r="E22" s="34"/>
      <c r="F22" s="36"/>
      <c r="G22" s="34"/>
      <c r="H22" s="2"/>
      <c r="I22" s="37"/>
      <c r="J22" s="37"/>
      <c r="K22" s="57"/>
      <c r="L22" s="57"/>
      <c r="M22" s="20"/>
      <c r="N22" s="20"/>
      <c r="O22" s="77"/>
      <c r="P22" s="41"/>
      <c r="Q22" s="20"/>
      <c r="R22" s="20"/>
      <c r="S22" s="3"/>
      <c r="T22" s="3"/>
      <c r="U22" s="3"/>
      <c r="V22" s="73"/>
      <c r="W22" s="42"/>
      <c r="X22" s="3"/>
      <c r="Y22" s="3"/>
      <c r="Z22" s="3"/>
      <c r="AA22" s="7"/>
      <c r="AB22" s="8"/>
      <c r="AC22" s="3"/>
      <c r="AD22" s="3" t="s">
        <v>344</v>
      </c>
      <c r="AE22" s="3"/>
      <c r="AF22" s="3"/>
      <c r="AG22" s="83"/>
      <c r="AH22" s="83"/>
      <c r="AI22" s="3"/>
      <c r="AJ22" s="3"/>
      <c r="AK22" s="3"/>
      <c r="AL22" s="3"/>
      <c r="AM22" s="72"/>
      <c r="AN22" s="70"/>
      <c r="AO22" s="71"/>
      <c r="AP22" s="2"/>
      <c r="AQ22" s="37"/>
      <c r="AR22" s="37"/>
      <c r="AS22" s="40"/>
      <c r="AT22" s="2"/>
      <c r="AU22" s="40"/>
      <c r="AV22" s="2"/>
      <c r="AW22" s="2"/>
      <c r="AX22" s="2"/>
      <c r="AY22" s="2"/>
      <c r="AZ22" s="2"/>
      <c r="BA22" s="2"/>
      <c r="BB22" s="2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</row>
    <row r="23" spans="1:65" ht="114.75" x14ac:dyDescent="0.25">
      <c r="A23" s="106" t="s">
        <v>324</v>
      </c>
      <c r="B23" s="103" t="s">
        <v>244</v>
      </c>
      <c r="C23" s="34" t="s">
        <v>245</v>
      </c>
      <c r="D23" s="34" t="s">
        <v>217</v>
      </c>
      <c r="E23" s="34" t="s">
        <v>216</v>
      </c>
      <c r="F23" s="34" t="s">
        <v>223</v>
      </c>
      <c r="G23" s="38">
        <v>12108</v>
      </c>
      <c r="H23" s="2" t="s">
        <v>227</v>
      </c>
      <c r="I23" s="37" t="s">
        <v>227</v>
      </c>
      <c r="J23" s="37" t="s">
        <v>227</v>
      </c>
      <c r="K23" s="57" t="s">
        <v>245</v>
      </c>
      <c r="L23" s="62" t="s">
        <v>246</v>
      </c>
      <c r="M23" s="34" t="s">
        <v>247</v>
      </c>
      <c r="N23" s="43">
        <v>42949</v>
      </c>
      <c r="O23" s="78" t="s">
        <v>249</v>
      </c>
      <c r="P23" s="38">
        <v>12135</v>
      </c>
      <c r="Q23" s="43">
        <v>42949</v>
      </c>
      <c r="R23" s="43">
        <v>43313</v>
      </c>
      <c r="S23" s="2" t="s">
        <v>301</v>
      </c>
      <c r="T23" s="2" t="s">
        <v>227</v>
      </c>
      <c r="U23" s="2" t="s">
        <v>227</v>
      </c>
      <c r="V23" s="71" t="s">
        <v>227</v>
      </c>
      <c r="W23" s="39" t="s">
        <v>228</v>
      </c>
      <c r="X23" s="2" t="s">
        <v>240</v>
      </c>
      <c r="Y23" s="3" t="s">
        <v>234</v>
      </c>
      <c r="Z23" s="3" t="s">
        <v>304</v>
      </c>
      <c r="AA23" s="7">
        <v>12371</v>
      </c>
      <c r="AB23" s="3" t="s">
        <v>305</v>
      </c>
      <c r="AC23" s="44">
        <v>43314</v>
      </c>
      <c r="AD23" s="44">
        <v>43678</v>
      </c>
      <c r="AE23" s="3">
        <v>0</v>
      </c>
      <c r="AF23" s="3">
        <v>0</v>
      </c>
      <c r="AG23" s="83">
        <v>0</v>
      </c>
      <c r="AH23" s="83">
        <v>0</v>
      </c>
      <c r="AI23" s="3" t="s">
        <v>307</v>
      </c>
      <c r="AJ23" s="45" t="s">
        <v>308</v>
      </c>
      <c r="AK23" s="45" t="s">
        <v>309</v>
      </c>
      <c r="AL23" s="45" t="s">
        <v>306</v>
      </c>
      <c r="AM23" s="70">
        <v>2034.44</v>
      </c>
      <c r="AN23" s="70">
        <f>(42+143.21+100.14+72.02+120.5+84+84+84+0)</f>
        <v>729.87</v>
      </c>
      <c r="AO23" s="71">
        <f t="shared" ref="AO23:AO30" si="0">(AM23+AN23)</f>
        <v>2764.31</v>
      </c>
      <c r="AP23" s="2" t="s">
        <v>227</v>
      </c>
      <c r="AQ23" s="2" t="s">
        <v>227</v>
      </c>
      <c r="AR23" s="2" t="s">
        <v>227</v>
      </c>
      <c r="AS23" s="2" t="s">
        <v>227</v>
      </c>
      <c r="AT23" s="2" t="s">
        <v>227</v>
      </c>
      <c r="AU23" s="2" t="s">
        <v>227</v>
      </c>
      <c r="AV23" s="34" t="s">
        <v>238</v>
      </c>
      <c r="AW23" s="34" t="s">
        <v>248</v>
      </c>
      <c r="AX23" s="38">
        <v>12108</v>
      </c>
      <c r="AY23" s="43">
        <v>42949</v>
      </c>
      <c r="AZ23" s="38">
        <v>12108</v>
      </c>
      <c r="BA23" s="43">
        <v>42949</v>
      </c>
      <c r="BB23" s="2" t="s">
        <v>227</v>
      </c>
      <c r="BC23" s="34" t="s">
        <v>227</v>
      </c>
      <c r="BD23" s="34" t="s">
        <v>227</v>
      </c>
      <c r="BE23" s="34" t="s">
        <v>227</v>
      </c>
      <c r="BF23" s="34" t="s">
        <v>227</v>
      </c>
      <c r="BG23" s="34" t="s">
        <v>227</v>
      </c>
      <c r="BH23" s="34" t="s">
        <v>227</v>
      </c>
      <c r="BI23" s="34" t="s">
        <v>227</v>
      </c>
      <c r="BJ23" s="34" t="s">
        <v>227</v>
      </c>
      <c r="BK23" s="34" t="s">
        <v>227</v>
      </c>
      <c r="BL23" s="34" t="s">
        <v>227</v>
      </c>
      <c r="BM23" s="34" t="s">
        <v>227</v>
      </c>
    </row>
    <row r="24" spans="1:65" ht="114.75" x14ac:dyDescent="0.25">
      <c r="A24" s="106"/>
      <c r="B24" s="103"/>
      <c r="C24" s="34"/>
      <c r="D24" s="34"/>
      <c r="E24" s="34"/>
      <c r="F24" s="34"/>
      <c r="G24" s="38"/>
      <c r="H24" s="2"/>
      <c r="I24" s="37"/>
      <c r="J24" s="37"/>
      <c r="K24" s="57"/>
      <c r="L24" s="62"/>
      <c r="M24" s="34"/>
      <c r="N24" s="43"/>
      <c r="O24" s="78"/>
      <c r="P24" s="38"/>
      <c r="Q24" s="43"/>
      <c r="R24" s="43"/>
      <c r="S24" s="2"/>
      <c r="T24" s="2"/>
      <c r="U24" s="2"/>
      <c r="V24" s="71"/>
      <c r="W24" s="39"/>
      <c r="X24" s="2"/>
      <c r="Y24" s="3" t="s">
        <v>321</v>
      </c>
      <c r="Z24" s="3" t="s">
        <v>341</v>
      </c>
      <c r="AA24" s="7">
        <v>12596</v>
      </c>
      <c r="AB24" s="3" t="s">
        <v>305</v>
      </c>
      <c r="AC24" s="44">
        <v>43679</v>
      </c>
      <c r="AD24" s="44">
        <v>44044</v>
      </c>
      <c r="AE24" s="3">
        <v>0</v>
      </c>
      <c r="AF24" s="3">
        <v>0</v>
      </c>
      <c r="AG24" s="83">
        <v>0</v>
      </c>
      <c r="AH24" s="83">
        <v>0</v>
      </c>
      <c r="AI24" s="3" t="s">
        <v>342</v>
      </c>
      <c r="AJ24" s="45" t="s">
        <v>308</v>
      </c>
      <c r="AK24" s="46">
        <v>3.3148299999999999E-2</v>
      </c>
      <c r="AL24" s="45" t="s">
        <v>343</v>
      </c>
      <c r="AM24" s="70"/>
      <c r="AN24" s="70"/>
      <c r="AO24" s="71"/>
      <c r="AP24" s="2"/>
      <c r="AQ24" s="2"/>
      <c r="AR24" s="2"/>
      <c r="AS24" s="2"/>
      <c r="AT24" s="2"/>
      <c r="AU24" s="2"/>
      <c r="AV24" s="34"/>
      <c r="AW24" s="34"/>
      <c r="AX24" s="38"/>
      <c r="AY24" s="43"/>
      <c r="AZ24" s="38"/>
      <c r="BA24" s="43"/>
      <c r="BB24" s="2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</row>
    <row r="25" spans="1:65" ht="25.5" x14ac:dyDescent="0.25">
      <c r="A25" s="106" t="s">
        <v>212</v>
      </c>
      <c r="B25" s="103" t="s">
        <v>250</v>
      </c>
      <c r="C25" s="34" t="s">
        <v>251</v>
      </c>
      <c r="D25" s="34" t="s">
        <v>252</v>
      </c>
      <c r="E25" s="34" t="s">
        <v>216</v>
      </c>
      <c r="F25" s="36" t="s">
        <v>253</v>
      </c>
      <c r="G25" s="38">
        <v>11907</v>
      </c>
      <c r="H25" s="2" t="s">
        <v>254</v>
      </c>
      <c r="I25" s="37">
        <v>42769</v>
      </c>
      <c r="J25" s="37">
        <v>43133</v>
      </c>
      <c r="K25" s="57" t="s">
        <v>254</v>
      </c>
      <c r="L25" s="62" t="s">
        <v>255</v>
      </c>
      <c r="M25" s="34" t="s">
        <v>256</v>
      </c>
      <c r="N25" s="43" t="s">
        <v>257</v>
      </c>
      <c r="O25" s="79" t="s">
        <v>258</v>
      </c>
      <c r="P25" s="38">
        <v>12123</v>
      </c>
      <c r="Q25" s="43" t="s">
        <v>257</v>
      </c>
      <c r="R25" s="43" t="s">
        <v>259</v>
      </c>
      <c r="S25" s="2" t="s">
        <v>299</v>
      </c>
      <c r="T25" s="2" t="s">
        <v>227</v>
      </c>
      <c r="U25" s="2" t="s">
        <v>227</v>
      </c>
      <c r="V25" s="71" t="s">
        <v>227</v>
      </c>
      <c r="W25" s="39" t="s">
        <v>228</v>
      </c>
      <c r="X25" s="2" t="s">
        <v>240</v>
      </c>
      <c r="Y25" s="3" t="s">
        <v>234</v>
      </c>
      <c r="Z25" s="3" t="s">
        <v>259</v>
      </c>
      <c r="AA25" s="7">
        <v>12387</v>
      </c>
      <c r="AB25" s="3" t="s">
        <v>303</v>
      </c>
      <c r="AC25" s="44">
        <v>43320</v>
      </c>
      <c r="AD25" s="44">
        <v>43684</v>
      </c>
      <c r="AE25" s="3">
        <v>0</v>
      </c>
      <c r="AF25" s="3">
        <v>0</v>
      </c>
      <c r="AG25" s="83">
        <v>0</v>
      </c>
      <c r="AH25" s="83">
        <v>0</v>
      </c>
      <c r="AI25" s="3" t="s">
        <v>227</v>
      </c>
      <c r="AJ25" s="3" t="s">
        <v>227</v>
      </c>
      <c r="AK25" s="3" t="s">
        <v>227</v>
      </c>
      <c r="AL25" s="47">
        <v>0</v>
      </c>
      <c r="AM25" s="70">
        <v>21000</v>
      </c>
      <c r="AN25" s="70">
        <f>(0+1400+2800+0+2800+1400+0+2800+1400+1400)</f>
        <v>14000</v>
      </c>
      <c r="AO25" s="71">
        <f t="shared" si="0"/>
        <v>35000</v>
      </c>
      <c r="AP25" s="2" t="s">
        <v>254</v>
      </c>
      <c r="AQ25" s="37">
        <v>42769</v>
      </c>
      <c r="AR25" s="37">
        <v>43133</v>
      </c>
      <c r="AS25" s="40">
        <v>11992</v>
      </c>
      <c r="AT25" s="2" t="s">
        <v>260</v>
      </c>
      <c r="AU25" s="2" t="s">
        <v>227</v>
      </c>
      <c r="AV25" s="34" t="s">
        <v>227</v>
      </c>
      <c r="AW25" s="34" t="s">
        <v>227</v>
      </c>
      <c r="AX25" s="38" t="s">
        <v>227</v>
      </c>
      <c r="AY25" s="43" t="s">
        <v>227</v>
      </c>
      <c r="AZ25" s="38" t="s">
        <v>227</v>
      </c>
      <c r="BA25" s="43" t="s">
        <v>227</v>
      </c>
      <c r="BB25" s="2" t="s">
        <v>227</v>
      </c>
      <c r="BC25" s="34" t="s">
        <v>227</v>
      </c>
      <c r="BD25" s="34" t="s">
        <v>227</v>
      </c>
      <c r="BE25" s="34" t="s">
        <v>227</v>
      </c>
      <c r="BF25" s="34" t="s">
        <v>227</v>
      </c>
      <c r="BG25" s="34" t="s">
        <v>227</v>
      </c>
      <c r="BH25" s="34" t="s">
        <v>227</v>
      </c>
      <c r="BI25" s="34" t="s">
        <v>227</v>
      </c>
      <c r="BJ25" s="34" t="s">
        <v>227</v>
      </c>
      <c r="BK25" s="34" t="s">
        <v>227</v>
      </c>
      <c r="BL25" s="34" t="s">
        <v>227</v>
      </c>
      <c r="BM25" s="34" t="s">
        <v>227</v>
      </c>
    </row>
    <row r="26" spans="1:65" ht="25.5" x14ac:dyDescent="0.25">
      <c r="A26" s="106"/>
      <c r="B26" s="103"/>
      <c r="C26" s="34"/>
      <c r="D26" s="34"/>
      <c r="E26" s="34"/>
      <c r="F26" s="36"/>
      <c r="G26" s="38"/>
      <c r="H26" s="2"/>
      <c r="I26" s="37"/>
      <c r="J26" s="37"/>
      <c r="K26" s="57"/>
      <c r="L26" s="62"/>
      <c r="M26" s="34"/>
      <c r="N26" s="43"/>
      <c r="O26" s="79"/>
      <c r="P26" s="38"/>
      <c r="Q26" s="43"/>
      <c r="R26" s="43"/>
      <c r="S26" s="2"/>
      <c r="T26" s="2"/>
      <c r="U26" s="2"/>
      <c r="V26" s="71"/>
      <c r="W26" s="39"/>
      <c r="X26" s="2"/>
      <c r="Y26" s="3" t="s">
        <v>321</v>
      </c>
      <c r="Z26" s="3" t="s">
        <v>340</v>
      </c>
      <c r="AA26" s="3"/>
      <c r="AB26" s="3" t="s">
        <v>303</v>
      </c>
      <c r="AC26" s="44">
        <v>43685</v>
      </c>
      <c r="AD26" s="44">
        <v>44050</v>
      </c>
      <c r="AE26" s="3">
        <v>0</v>
      </c>
      <c r="AF26" s="3">
        <v>0</v>
      </c>
      <c r="AG26" s="83">
        <v>0</v>
      </c>
      <c r="AH26" s="83">
        <v>0</v>
      </c>
      <c r="AI26" s="3" t="s">
        <v>227</v>
      </c>
      <c r="AJ26" s="3" t="s">
        <v>227</v>
      </c>
      <c r="AK26" s="3" t="s">
        <v>227</v>
      </c>
      <c r="AL26" s="47">
        <v>0</v>
      </c>
      <c r="AM26" s="70"/>
      <c r="AN26" s="70"/>
      <c r="AO26" s="71"/>
      <c r="AP26" s="2"/>
      <c r="AQ26" s="37"/>
      <c r="AR26" s="37"/>
      <c r="AS26" s="40"/>
      <c r="AT26" s="2"/>
      <c r="AU26" s="2"/>
      <c r="AV26" s="34"/>
      <c r="AW26" s="34"/>
      <c r="AX26" s="38"/>
      <c r="AY26" s="43"/>
      <c r="AZ26" s="38"/>
      <c r="BA26" s="43"/>
      <c r="BB26" s="2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</row>
    <row r="27" spans="1:65" ht="38.25" x14ac:dyDescent="0.25">
      <c r="A27" s="107" t="s">
        <v>213</v>
      </c>
      <c r="B27" s="104" t="s">
        <v>264</v>
      </c>
      <c r="C27" s="20" t="s">
        <v>265</v>
      </c>
      <c r="D27" s="20" t="s">
        <v>266</v>
      </c>
      <c r="E27" s="20" t="s">
        <v>216</v>
      </c>
      <c r="F27" s="45" t="s">
        <v>267</v>
      </c>
      <c r="G27" s="41">
        <v>12138</v>
      </c>
      <c r="H27" s="3" t="s">
        <v>241</v>
      </c>
      <c r="I27" s="44">
        <v>43018</v>
      </c>
      <c r="J27" s="44">
        <v>43017</v>
      </c>
      <c r="K27" s="59" t="s">
        <v>268</v>
      </c>
      <c r="L27" s="63" t="s">
        <v>269</v>
      </c>
      <c r="M27" s="20" t="s">
        <v>270</v>
      </c>
      <c r="N27" s="48">
        <v>43025</v>
      </c>
      <c r="O27" s="80" t="s">
        <v>271</v>
      </c>
      <c r="P27" s="41">
        <v>12168</v>
      </c>
      <c r="Q27" s="48" t="s">
        <v>261</v>
      </c>
      <c r="R27" s="48" t="s">
        <v>272</v>
      </c>
      <c r="S27" s="3" t="s">
        <v>302</v>
      </c>
      <c r="T27" s="3" t="s">
        <v>227</v>
      </c>
      <c r="U27" s="3" t="s">
        <v>227</v>
      </c>
      <c r="V27" s="73" t="s">
        <v>227</v>
      </c>
      <c r="W27" s="42" t="s">
        <v>229</v>
      </c>
      <c r="X27" s="3" t="s">
        <v>240</v>
      </c>
      <c r="Y27" s="3" t="s">
        <v>234</v>
      </c>
      <c r="Z27" s="3" t="s">
        <v>272</v>
      </c>
      <c r="AA27" s="7">
        <v>12423</v>
      </c>
      <c r="AB27" s="3" t="s">
        <v>235</v>
      </c>
      <c r="AC27" s="3" t="s">
        <v>330</v>
      </c>
      <c r="AD27" s="3" t="s">
        <v>331</v>
      </c>
      <c r="AE27" s="3">
        <v>0</v>
      </c>
      <c r="AF27" s="3">
        <v>0</v>
      </c>
      <c r="AG27" s="83">
        <v>0</v>
      </c>
      <c r="AH27" s="83">
        <v>0</v>
      </c>
      <c r="AI27" s="3" t="s">
        <v>227</v>
      </c>
      <c r="AJ27" s="3" t="s">
        <v>227</v>
      </c>
      <c r="AK27" s="3" t="s">
        <v>227</v>
      </c>
      <c r="AL27" s="49">
        <v>0</v>
      </c>
      <c r="AM27" s="72">
        <v>1135760</v>
      </c>
      <c r="AN27" s="72">
        <f>(0+148500+0+144600+74700+4800+144600+4800+75900+149700)</f>
        <v>747600</v>
      </c>
      <c r="AO27" s="73">
        <f t="shared" si="0"/>
        <v>1883360</v>
      </c>
      <c r="AP27" s="3" t="s">
        <v>241</v>
      </c>
      <c r="AQ27" s="44">
        <v>43018</v>
      </c>
      <c r="AR27" s="44">
        <v>43017</v>
      </c>
      <c r="AS27" s="7">
        <v>12161</v>
      </c>
      <c r="AT27" s="3" t="s">
        <v>269</v>
      </c>
      <c r="AU27" s="3" t="s">
        <v>227</v>
      </c>
      <c r="AV27" s="20" t="s">
        <v>227</v>
      </c>
      <c r="AW27" s="20" t="s">
        <v>227</v>
      </c>
      <c r="AX27" s="41" t="s">
        <v>227</v>
      </c>
      <c r="AY27" s="48" t="s">
        <v>227</v>
      </c>
      <c r="AZ27" s="41" t="s">
        <v>227</v>
      </c>
      <c r="BA27" s="48" t="s">
        <v>227</v>
      </c>
      <c r="BB27" s="3" t="s">
        <v>227</v>
      </c>
      <c r="BC27" s="20" t="s">
        <v>227</v>
      </c>
      <c r="BD27" s="20" t="s">
        <v>227</v>
      </c>
      <c r="BE27" s="20" t="s">
        <v>227</v>
      </c>
      <c r="BF27" s="20" t="s">
        <v>227</v>
      </c>
      <c r="BG27" s="20" t="s">
        <v>227</v>
      </c>
      <c r="BH27" s="20" t="s">
        <v>227</v>
      </c>
      <c r="BI27" s="20" t="s">
        <v>227</v>
      </c>
      <c r="BJ27" s="20" t="s">
        <v>227</v>
      </c>
      <c r="BK27" s="20" t="s">
        <v>227</v>
      </c>
      <c r="BL27" s="20" t="s">
        <v>227</v>
      </c>
      <c r="BM27" s="20" t="s">
        <v>227</v>
      </c>
    </row>
    <row r="28" spans="1:65" ht="76.5" x14ac:dyDescent="0.25">
      <c r="A28" s="107" t="s">
        <v>214</v>
      </c>
      <c r="B28" s="104" t="s">
        <v>277</v>
      </c>
      <c r="C28" s="20" t="s">
        <v>278</v>
      </c>
      <c r="D28" s="20" t="s">
        <v>279</v>
      </c>
      <c r="E28" s="20" t="s">
        <v>280</v>
      </c>
      <c r="F28" s="45" t="s">
        <v>281</v>
      </c>
      <c r="G28" s="41">
        <v>12190</v>
      </c>
      <c r="H28" s="3" t="s">
        <v>227</v>
      </c>
      <c r="I28" s="44" t="s">
        <v>227</v>
      </c>
      <c r="J28" s="44" t="s">
        <v>227</v>
      </c>
      <c r="K28" s="59" t="s">
        <v>282</v>
      </c>
      <c r="L28" s="63" t="s">
        <v>283</v>
      </c>
      <c r="M28" s="20" t="s">
        <v>284</v>
      </c>
      <c r="N28" s="48" t="s">
        <v>285</v>
      </c>
      <c r="O28" s="81">
        <v>54000</v>
      </c>
      <c r="P28" s="41">
        <v>12258</v>
      </c>
      <c r="Q28" s="48" t="s">
        <v>286</v>
      </c>
      <c r="R28" s="48" t="s">
        <v>287</v>
      </c>
      <c r="S28" s="3" t="s">
        <v>299</v>
      </c>
      <c r="T28" s="3" t="s">
        <v>227</v>
      </c>
      <c r="U28" s="3" t="s">
        <v>227</v>
      </c>
      <c r="V28" s="73" t="s">
        <v>227</v>
      </c>
      <c r="W28" s="42" t="s">
        <v>228</v>
      </c>
      <c r="X28" s="3" t="s">
        <v>240</v>
      </c>
      <c r="Y28" s="3" t="s">
        <v>234</v>
      </c>
      <c r="Z28" s="3" t="s">
        <v>334</v>
      </c>
      <c r="AA28" s="7">
        <v>12530</v>
      </c>
      <c r="AB28" s="3" t="s">
        <v>235</v>
      </c>
      <c r="AC28" s="3" t="s">
        <v>335</v>
      </c>
      <c r="AD28" s="3" t="s">
        <v>336</v>
      </c>
      <c r="AE28" s="3">
        <v>0</v>
      </c>
      <c r="AF28" s="3">
        <v>0</v>
      </c>
      <c r="AG28" s="83">
        <v>0</v>
      </c>
      <c r="AH28" s="83">
        <v>0</v>
      </c>
      <c r="AI28" s="3" t="s">
        <v>227</v>
      </c>
      <c r="AJ28" s="3" t="s">
        <v>227</v>
      </c>
      <c r="AK28" s="3" t="s">
        <v>227</v>
      </c>
      <c r="AL28" s="49">
        <v>0</v>
      </c>
      <c r="AM28" s="72">
        <v>9000</v>
      </c>
      <c r="AN28" s="72">
        <f>(0+9000+0+0+9000+4500+4500+4500+0+4500)</f>
        <v>36000</v>
      </c>
      <c r="AO28" s="73">
        <f t="shared" si="0"/>
        <v>45000</v>
      </c>
      <c r="AP28" s="3" t="s">
        <v>227</v>
      </c>
      <c r="AQ28" s="44" t="s">
        <v>227</v>
      </c>
      <c r="AR28" s="44" t="s">
        <v>227</v>
      </c>
      <c r="AS28" s="7" t="s">
        <v>227</v>
      </c>
      <c r="AT28" s="3" t="s">
        <v>227</v>
      </c>
      <c r="AU28" s="3" t="s">
        <v>227</v>
      </c>
      <c r="AV28" s="20" t="s">
        <v>227</v>
      </c>
      <c r="AW28" s="20" t="s">
        <v>227</v>
      </c>
      <c r="AX28" s="41" t="s">
        <v>227</v>
      </c>
      <c r="AY28" s="48" t="s">
        <v>227</v>
      </c>
      <c r="AZ28" s="41" t="s">
        <v>227</v>
      </c>
      <c r="BA28" s="48" t="s">
        <v>227</v>
      </c>
      <c r="BB28" s="3" t="s">
        <v>227</v>
      </c>
      <c r="BC28" s="20" t="s">
        <v>227</v>
      </c>
      <c r="BD28" s="20" t="s">
        <v>227</v>
      </c>
      <c r="BE28" s="20" t="s">
        <v>227</v>
      </c>
      <c r="BF28" s="20" t="s">
        <v>227</v>
      </c>
      <c r="BG28" s="20" t="s">
        <v>227</v>
      </c>
      <c r="BH28" s="20" t="s">
        <v>227</v>
      </c>
      <c r="BI28" s="20" t="s">
        <v>227</v>
      </c>
      <c r="BJ28" s="20" t="s">
        <v>227</v>
      </c>
      <c r="BK28" s="20" t="s">
        <v>227</v>
      </c>
      <c r="BL28" s="20" t="s">
        <v>227</v>
      </c>
      <c r="BM28" s="20" t="s">
        <v>227</v>
      </c>
    </row>
    <row r="29" spans="1:65" ht="51" x14ac:dyDescent="0.25">
      <c r="A29" s="107" t="s">
        <v>215</v>
      </c>
      <c r="B29" s="104" t="s">
        <v>288</v>
      </c>
      <c r="C29" s="20" t="s">
        <v>278</v>
      </c>
      <c r="D29" s="20" t="s">
        <v>289</v>
      </c>
      <c r="E29" s="20" t="s">
        <v>216</v>
      </c>
      <c r="F29" s="45" t="s">
        <v>290</v>
      </c>
      <c r="G29" s="41">
        <v>12007</v>
      </c>
      <c r="H29" s="3" t="s">
        <v>241</v>
      </c>
      <c r="I29" s="44">
        <v>42828</v>
      </c>
      <c r="J29" s="44">
        <v>43192</v>
      </c>
      <c r="K29" s="59" t="s">
        <v>291</v>
      </c>
      <c r="L29" s="63" t="s">
        <v>255</v>
      </c>
      <c r="M29" s="20" t="s">
        <v>256</v>
      </c>
      <c r="N29" s="48" t="s">
        <v>292</v>
      </c>
      <c r="O29" s="81">
        <v>1560</v>
      </c>
      <c r="P29" s="41">
        <v>12264</v>
      </c>
      <c r="Q29" s="48" t="s">
        <v>292</v>
      </c>
      <c r="R29" s="48" t="s">
        <v>293</v>
      </c>
      <c r="S29" s="3" t="s">
        <v>299</v>
      </c>
      <c r="T29" s="3" t="s">
        <v>227</v>
      </c>
      <c r="U29" s="3" t="s">
        <v>227</v>
      </c>
      <c r="V29" s="73" t="s">
        <v>227</v>
      </c>
      <c r="W29" s="42" t="s">
        <v>228</v>
      </c>
      <c r="X29" s="3" t="s">
        <v>240</v>
      </c>
      <c r="Y29" s="3" t="s">
        <v>234</v>
      </c>
      <c r="Z29" s="3" t="s">
        <v>293</v>
      </c>
      <c r="AA29" s="7">
        <v>12534</v>
      </c>
      <c r="AB29" s="3" t="s">
        <v>235</v>
      </c>
      <c r="AC29" s="3" t="s">
        <v>332</v>
      </c>
      <c r="AD29" s="3" t="s">
        <v>333</v>
      </c>
      <c r="AE29" s="3">
        <v>0</v>
      </c>
      <c r="AF29" s="3">
        <v>0</v>
      </c>
      <c r="AG29" s="83">
        <v>0</v>
      </c>
      <c r="AH29" s="83">
        <v>0</v>
      </c>
      <c r="AI29" s="3" t="s">
        <v>227</v>
      </c>
      <c r="AJ29" s="3" t="s">
        <v>227</v>
      </c>
      <c r="AK29" s="3" t="s">
        <v>227</v>
      </c>
      <c r="AL29" s="47">
        <v>0</v>
      </c>
      <c r="AM29" s="72">
        <v>1040</v>
      </c>
      <c r="AN29" s="72">
        <f>(0+130+0+0+520+130+0+260+130+130)</f>
        <v>1300</v>
      </c>
      <c r="AO29" s="73">
        <f t="shared" si="0"/>
        <v>2340</v>
      </c>
      <c r="AP29" s="3" t="s">
        <v>241</v>
      </c>
      <c r="AQ29" s="44">
        <v>42828</v>
      </c>
      <c r="AR29" s="44">
        <v>43192</v>
      </c>
      <c r="AS29" s="7">
        <v>12031</v>
      </c>
      <c r="AT29" s="3" t="s">
        <v>294</v>
      </c>
      <c r="AU29" s="3" t="s">
        <v>227</v>
      </c>
      <c r="AV29" s="20" t="s">
        <v>227</v>
      </c>
      <c r="AW29" s="20" t="s">
        <v>227</v>
      </c>
      <c r="AX29" s="41" t="s">
        <v>227</v>
      </c>
      <c r="AY29" s="48" t="s">
        <v>227</v>
      </c>
      <c r="AZ29" s="41" t="s">
        <v>227</v>
      </c>
      <c r="BA29" s="48" t="s">
        <v>227</v>
      </c>
      <c r="BB29" s="3" t="s">
        <v>227</v>
      </c>
      <c r="BC29" s="20" t="s">
        <v>227</v>
      </c>
      <c r="BD29" s="20" t="s">
        <v>227</v>
      </c>
      <c r="BE29" s="20" t="s">
        <v>227</v>
      </c>
      <c r="BF29" s="20" t="s">
        <v>227</v>
      </c>
      <c r="BG29" s="20" t="s">
        <v>227</v>
      </c>
      <c r="BH29" s="20" t="s">
        <v>227</v>
      </c>
      <c r="BI29" s="20" t="s">
        <v>227</v>
      </c>
      <c r="BJ29" s="20" t="s">
        <v>227</v>
      </c>
      <c r="BK29" s="20" t="s">
        <v>227</v>
      </c>
      <c r="BL29" s="20" t="s">
        <v>227</v>
      </c>
      <c r="BM29" s="20" t="s">
        <v>227</v>
      </c>
    </row>
    <row r="30" spans="1:65" ht="63.75" x14ac:dyDescent="0.25">
      <c r="A30" s="107" t="s">
        <v>275</v>
      </c>
      <c r="B30" s="104" t="s">
        <v>250</v>
      </c>
      <c r="C30" s="20" t="s">
        <v>251</v>
      </c>
      <c r="D30" s="20" t="s">
        <v>252</v>
      </c>
      <c r="E30" s="20" t="s">
        <v>216</v>
      </c>
      <c r="F30" s="45" t="s">
        <v>253</v>
      </c>
      <c r="G30" s="41">
        <v>11907</v>
      </c>
      <c r="H30" s="3" t="s">
        <v>254</v>
      </c>
      <c r="I30" s="44">
        <v>42769</v>
      </c>
      <c r="J30" s="44">
        <v>43133</v>
      </c>
      <c r="K30" s="59" t="s">
        <v>296</v>
      </c>
      <c r="L30" s="63" t="s">
        <v>255</v>
      </c>
      <c r="M30" s="20" t="s">
        <v>256</v>
      </c>
      <c r="N30" s="48" t="s">
        <v>297</v>
      </c>
      <c r="O30" s="80" t="s">
        <v>258</v>
      </c>
      <c r="P30" s="41">
        <v>12333</v>
      </c>
      <c r="Q30" s="48" t="s">
        <v>297</v>
      </c>
      <c r="R30" s="48" t="s">
        <v>298</v>
      </c>
      <c r="S30" s="3" t="s">
        <v>299</v>
      </c>
      <c r="T30" s="3" t="s">
        <v>227</v>
      </c>
      <c r="U30" s="3" t="s">
        <v>227</v>
      </c>
      <c r="V30" s="73" t="s">
        <v>227</v>
      </c>
      <c r="W30" s="42" t="s">
        <v>228</v>
      </c>
      <c r="X30" s="3" t="s">
        <v>227</v>
      </c>
      <c r="Y30" s="3" t="s">
        <v>234</v>
      </c>
      <c r="Z30" s="3" t="s">
        <v>337</v>
      </c>
      <c r="AA30" s="7">
        <v>12570</v>
      </c>
      <c r="AB30" s="3" t="s">
        <v>235</v>
      </c>
      <c r="AC30" s="3" t="s">
        <v>338</v>
      </c>
      <c r="AD30" s="3" t="s">
        <v>339</v>
      </c>
      <c r="AE30" s="3">
        <v>0</v>
      </c>
      <c r="AF30" s="3">
        <v>0</v>
      </c>
      <c r="AG30" s="83">
        <v>0</v>
      </c>
      <c r="AH30" s="83">
        <v>0</v>
      </c>
      <c r="AI30" s="3" t="s">
        <v>227</v>
      </c>
      <c r="AJ30" s="3" t="s">
        <v>227</v>
      </c>
      <c r="AK30" s="3" t="s">
        <v>227</v>
      </c>
      <c r="AL30" s="47">
        <v>0</v>
      </c>
      <c r="AM30" s="72">
        <v>1680</v>
      </c>
      <c r="AN30" s="72">
        <f>(0+840+0+1680+1680+840+0+1680+840+840)</f>
        <v>8400</v>
      </c>
      <c r="AO30" s="73">
        <f t="shared" si="0"/>
        <v>10080</v>
      </c>
      <c r="AP30" s="3" t="s">
        <v>254</v>
      </c>
      <c r="AQ30" s="44">
        <v>42769</v>
      </c>
      <c r="AR30" s="44">
        <v>43133</v>
      </c>
      <c r="AS30" s="7">
        <v>11992</v>
      </c>
      <c r="AT30" s="3" t="s">
        <v>260</v>
      </c>
      <c r="AU30" s="3" t="s">
        <v>227</v>
      </c>
      <c r="AV30" s="20" t="s">
        <v>227</v>
      </c>
      <c r="AW30" s="20" t="s">
        <v>227</v>
      </c>
      <c r="AX30" s="41" t="s">
        <v>227</v>
      </c>
      <c r="AY30" s="48" t="s">
        <v>227</v>
      </c>
      <c r="AZ30" s="41" t="s">
        <v>227</v>
      </c>
      <c r="BA30" s="48" t="s">
        <v>227</v>
      </c>
      <c r="BB30" s="3" t="s">
        <v>227</v>
      </c>
      <c r="BC30" s="20" t="s">
        <v>227</v>
      </c>
      <c r="BD30" s="20" t="s">
        <v>227</v>
      </c>
      <c r="BE30" s="20" t="s">
        <v>227</v>
      </c>
      <c r="BF30" s="20" t="s">
        <v>227</v>
      </c>
      <c r="BG30" s="20" t="s">
        <v>227</v>
      </c>
      <c r="BH30" s="20" t="s">
        <v>227</v>
      </c>
      <c r="BI30" s="20" t="s">
        <v>227</v>
      </c>
      <c r="BJ30" s="20" t="s">
        <v>227</v>
      </c>
      <c r="BK30" s="20" t="s">
        <v>227</v>
      </c>
      <c r="BL30" s="20" t="s">
        <v>227</v>
      </c>
      <c r="BM30" s="20" t="s">
        <v>227</v>
      </c>
    </row>
    <row r="31" spans="1:65" ht="89.25" x14ac:dyDescent="0.25">
      <c r="A31" s="107" t="s">
        <v>276</v>
      </c>
      <c r="B31" s="104" t="s">
        <v>310</v>
      </c>
      <c r="C31" s="20" t="s">
        <v>311</v>
      </c>
      <c r="D31" s="20" t="s">
        <v>312</v>
      </c>
      <c r="E31" s="20" t="s">
        <v>216</v>
      </c>
      <c r="F31" s="45" t="s">
        <v>313</v>
      </c>
      <c r="G31" s="41">
        <v>12181</v>
      </c>
      <c r="H31" s="3" t="s">
        <v>291</v>
      </c>
      <c r="I31" s="44">
        <v>43154</v>
      </c>
      <c r="J31" s="44">
        <v>43518</v>
      </c>
      <c r="K31" s="59" t="s">
        <v>314</v>
      </c>
      <c r="L31" s="63" t="s">
        <v>315</v>
      </c>
      <c r="M31" s="20" t="s">
        <v>316</v>
      </c>
      <c r="N31" s="48" t="s">
        <v>317</v>
      </c>
      <c r="O31" s="80" t="s">
        <v>318</v>
      </c>
      <c r="P31" s="41">
        <v>12404</v>
      </c>
      <c r="Q31" s="48">
        <v>43383</v>
      </c>
      <c r="R31" s="48">
        <v>43747</v>
      </c>
      <c r="S31" s="3" t="s">
        <v>299</v>
      </c>
      <c r="T31" s="3" t="s">
        <v>227</v>
      </c>
      <c r="U31" s="3" t="s">
        <v>227</v>
      </c>
      <c r="V31" s="73" t="s">
        <v>227</v>
      </c>
      <c r="W31" s="42" t="s">
        <v>228</v>
      </c>
      <c r="X31" s="3" t="s">
        <v>227</v>
      </c>
      <c r="Y31" s="3" t="s">
        <v>227</v>
      </c>
      <c r="Z31" s="3" t="s">
        <v>227</v>
      </c>
      <c r="AA31" s="3" t="s">
        <v>227</v>
      </c>
      <c r="AB31" s="3" t="s">
        <v>227</v>
      </c>
      <c r="AC31" s="3" t="s">
        <v>227</v>
      </c>
      <c r="AD31" s="3" t="s">
        <v>227</v>
      </c>
      <c r="AE31" s="3">
        <v>0</v>
      </c>
      <c r="AF31" s="3">
        <v>0</v>
      </c>
      <c r="AG31" s="83">
        <v>0</v>
      </c>
      <c r="AH31" s="83">
        <v>0</v>
      </c>
      <c r="AI31" s="3" t="s">
        <v>227</v>
      </c>
      <c r="AJ31" s="3" t="s">
        <v>227</v>
      </c>
      <c r="AK31" s="3" t="s">
        <v>227</v>
      </c>
      <c r="AL31" s="47">
        <v>0</v>
      </c>
      <c r="AM31" s="72">
        <v>6477.3</v>
      </c>
      <c r="AN31" s="72">
        <f>(0+4798+0+2399+2399+2399+2399+2399+2399+2399)</f>
        <v>21591</v>
      </c>
      <c r="AO31" s="73">
        <f t="shared" ref="AO31" si="1">(AM31+AN31)</f>
        <v>28068.3</v>
      </c>
      <c r="AP31" s="3" t="s">
        <v>291</v>
      </c>
      <c r="AQ31" s="44">
        <v>43154</v>
      </c>
      <c r="AR31" s="44">
        <v>43518</v>
      </c>
      <c r="AS31" s="7">
        <v>12248</v>
      </c>
      <c r="AT31" s="3" t="s">
        <v>319</v>
      </c>
      <c r="AU31" s="7">
        <v>12248</v>
      </c>
      <c r="AV31" s="20" t="s">
        <v>227</v>
      </c>
      <c r="AW31" s="20" t="s">
        <v>227</v>
      </c>
      <c r="AX31" s="41" t="s">
        <v>227</v>
      </c>
      <c r="AY31" s="48" t="s">
        <v>227</v>
      </c>
      <c r="AZ31" s="41" t="s">
        <v>227</v>
      </c>
      <c r="BA31" s="48" t="s">
        <v>227</v>
      </c>
      <c r="BB31" s="3" t="s">
        <v>227</v>
      </c>
      <c r="BC31" s="20" t="s">
        <v>227</v>
      </c>
      <c r="BD31" s="20" t="s">
        <v>227</v>
      </c>
      <c r="BE31" s="20" t="s">
        <v>227</v>
      </c>
      <c r="BF31" s="20" t="s">
        <v>227</v>
      </c>
      <c r="BG31" s="20" t="s">
        <v>227</v>
      </c>
      <c r="BH31" s="20" t="s">
        <v>227</v>
      </c>
      <c r="BI31" s="20" t="s">
        <v>227</v>
      </c>
      <c r="BJ31" s="20" t="s">
        <v>227</v>
      </c>
      <c r="BK31" s="20" t="s">
        <v>227</v>
      </c>
      <c r="BL31" s="20" t="s">
        <v>227</v>
      </c>
      <c r="BM31" s="20" t="s">
        <v>227</v>
      </c>
    </row>
    <row r="32" spans="1:65" s="23" customFormat="1" ht="102.75" thickBot="1" x14ac:dyDescent="0.3">
      <c r="A32" s="108" t="s">
        <v>295</v>
      </c>
      <c r="B32" s="105" t="s">
        <v>325</v>
      </c>
      <c r="C32" s="84" t="s">
        <v>326</v>
      </c>
      <c r="D32" s="84" t="s">
        <v>217</v>
      </c>
      <c r="E32" s="84" t="s">
        <v>216</v>
      </c>
      <c r="F32" s="85" t="s">
        <v>223</v>
      </c>
      <c r="G32" s="86">
        <v>12451</v>
      </c>
      <c r="H32" s="87" t="s">
        <v>227</v>
      </c>
      <c r="I32" s="87" t="s">
        <v>227</v>
      </c>
      <c r="J32" s="87" t="s">
        <v>227</v>
      </c>
      <c r="K32" s="88" t="s">
        <v>327</v>
      </c>
      <c r="L32" s="89" t="s">
        <v>226</v>
      </c>
      <c r="M32" s="84" t="s">
        <v>233</v>
      </c>
      <c r="N32" s="84" t="s">
        <v>273</v>
      </c>
      <c r="O32" s="90" t="s">
        <v>328</v>
      </c>
      <c r="P32" s="86">
        <v>12451</v>
      </c>
      <c r="Q32" s="84" t="s">
        <v>273</v>
      </c>
      <c r="R32" s="84" t="s">
        <v>329</v>
      </c>
      <c r="S32" s="87" t="s">
        <v>300</v>
      </c>
      <c r="T32" s="87" t="s">
        <v>227</v>
      </c>
      <c r="U32" s="87" t="s">
        <v>227</v>
      </c>
      <c r="V32" s="91" t="s">
        <v>227</v>
      </c>
      <c r="W32" s="92" t="s">
        <v>228</v>
      </c>
      <c r="X32" s="87" t="s">
        <v>227</v>
      </c>
      <c r="Y32" s="87" t="s">
        <v>227</v>
      </c>
      <c r="Z32" s="87" t="s">
        <v>227</v>
      </c>
      <c r="AA32" s="87" t="s">
        <v>227</v>
      </c>
      <c r="AB32" s="87" t="s">
        <v>227</v>
      </c>
      <c r="AC32" s="87" t="s">
        <v>227</v>
      </c>
      <c r="AD32" s="87" t="s">
        <v>227</v>
      </c>
      <c r="AE32" s="87">
        <v>0</v>
      </c>
      <c r="AF32" s="87">
        <v>0</v>
      </c>
      <c r="AG32" s="93">
        <v>0</v>
      </c>
      <c r="AH32" s="93">
        <v>0</v>
      </c>
      <c r="AI32" s="87" t="s">
        <v>227</v>
      </c>
      <c r="AJ32" s="87" t="s">
        <v>227</v>
      </c>
      <c r="AK32" s="87" t="s">
        <v>227</v>
      </c>
      <c r="AL32" s="87" t="s">
        <v>227</v>
      </c>
      <c r="AM32" s="94">
        <v>832.4</v>
      </c>
      <c r="AN32" s="95">
        <f>(0+3.8+0+0+0+0)</f>
        <v>3.8</v>
      </c>
      <c r="AO32" s="91">
        <f>AM32+AN32</f>
        <v>836.19999999999993</v>
      </c>
      <c r="AP32" s="87" t="s">
        <v>227</v>
      </c>
      <c r="AQ32" s="87" t="s">
        <v>227</v>
      </c>
      <c r="AR32" s="87" t="s">
        <v>227</v>
      </c>
      <c r="AS32" s="87" t="s">
        <v>227</v>
      </c>
      <c r="AT32" s="87" t="s">
        <v>227</v>
      </c>
      <c r="AU32" s="87" t="s">
        <v>227</v>
      </c>
      <c r="AV32" s="84" t="s">
        <v>238</v>
      </c>
      <c r="AW32" s="84" t="s">
        <v>239</v>
      </c>
      <c r="AX32" s="86">
        <v>12451</v>
      </c>
      <c r="AY32" s="96">
        <v>43448</v>
      </c>
      <c r="AZ32" s="86">
        <v>12451</v>
      </c>
      <c r="BA32" s="96">
        <v>43448</v>
      </c>
      <c r="BB32" s="87" t="s">
        <v>227</v>
      </c>
      <c r="BC32" s="84" t="s">
        <v>227</v>
      </c>
      <c r="BD32" s="84" t="s">
        <v>227</v>
      </c>
      <c r="BE32" s="84" t="s">
        <v>227</v>
      </c>
      <c r="BF32" s="84" t="s">
        <v>227</v>
      </c>
      <c r="BG32" s="84" t="s">
        <v>227</v>
      </c>
      <c r="BH32" s="84" t="s">
        <v>227</v>
      </c>
      <c r="BI32" s="84" t="s">
        <v>227</v>
      </c>
      <c r="BJ32" s="84" t="s">
        <v>227</v>
      </c>
      <c r="BK32" s="84" t="s">
        <v>227</v>
      </c>
      <c r="BL32" s="84" t="s">
        <v>227</v>
      </c>
      <c r="BM32" s="84" t="s">
        <v>227</v>
      </c>
    </row>
    <row r="33" spans="1:65" s="24" customFormat="1" ht="13.5" thickBot="1" x14ac:dyDescent="0.3">
      <c r="A33" s="97" t="s">
        <v>348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9">
        <f>SUM(O20:O32)</f>
        <v>81495.360000000001</v>
      </c>
      <c r="P33" s="100"/>
      <c r="Q33" s="100"/>
      <c r="R33" s="100"/>
      <c r="S33" s="100"/>
      <c r="T33" s="100"/>
      <c r="U33" s="100"/>
      <c r="V33" s="99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99">
        <f>SUM(AG20:AG32)</f>
        <v>0</v>
      </c>
      <c r="AH33" s="99">
        <f>SUM(AH20:AH32)</f>
        <v>0</v>
      </c>
      <c r="AI33" s="100"/>
      <c r="AJ33" s="100"/>
      <c r="AK33" s="99">
        <f>SUM(AK20:AK32)</f>
        <v>3.3148299999999999E-2</v>
      </c>
      <c r="AL33" s="100">
        <f>SUM(AL20:AL31)</f>
        <v>0</v>
      </c>
      <c r="AM33" s="99">
        <f>SUM(AM20:AM32)</f>
        <v>1236899.1299999999</v>
      </c>
      <c r="AN33" s="99">
        <f>SUM(AN20:AN32)</f>
        <v>849076.19000000006</v>
      </c>
      <c r="AO33" s="99">
        <f>SUM(AO20:AO32)</f>
        <v>2085975.32</v>
      </c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1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102"/>
    </row>
    <row r="34" spans="1:65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12"/>
      <c r="P34" s="13"/>
      <c r="Q34" s="13"/>
      <c r="R34" s="13"/>
      <c r="S34" s="13"/>
      <c r="T34" s="13"/>
      <c r="U34" s="13"/>
      <c r="V34" s="74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74"/>
      <c r="AH34" s="74"/>
      <c r="AI34" s="4"/>
      <c r="AJ34" s="4"/>
      <c r="AK34" s="4"/>
      <c r="AL34" s="4"/>
      <c r="AM34" s="74"/>
      <c r="AN34" s="74"/>
      <c r="AO34" s="7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26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</row>
    <row r="35" spans="1:65" x14ac:dyDescent="0.25">
      <c r="A35" s="15" t="s">
        <v>349</v>
      </c>
      <c r="B35" s="15"/>
      <c r="C35" s="15"/>
      <c r="D35" s="15"/>
    </row>
    <row r="36" spans="1:65" x14ac:dyDescent="0.25">
      <c r="A36" s="15"/>
      <c r="B36" s="15"/>
      <c r="C36" s="15"/>
      <c r="D36" s="15"/>
    </row>
    <row r="37" spans="1:65" x14ac:dyDescent="0.25">
      <c r="A37" s="15" t="s">
        <v>350</v>
      </c>
      <c r="B37" s="15"/>
      <c r="C37" s="15"/>
      <c r="D37" s="15"/>
      <c r="E37" s="15"/>
      <c r="F37" s="15"/>
      <c r="G37" s="15"/>
      <c r="H37" s="15"/>
      <c r="I37" s="15"/>
      <c r="J37" s="15"/>
    </row>
    <row r="41" spans="1:65" x14ac:dyDescent="0.25">
      <c r="B41" s="28" t="s">
        <v>174</v>
      </c>
      <c r="C41" s="28"/>
    </row>
    <row r="42" spans="1:65" x14ac:dyDescent="0.25">
      <c r="B42" s="17" t="s">
        <v>121</v>
      </c>
      <c r="C42" s="28" t="s">
        <v>122</v>
      </c>
      <c r="D42" s="28"/>
      <c r="E42" s="28"/>
      <c r="F42" s="28"/>
      <c r="G42" s="28"/>
      <c r="H42" s="17"/>
      <c r="I42" s="17"/>
      <c r="J42" s="17"/>
    </row>
    <row r="43" spans="1:65" x14ac:dyDescent="0.25">
      <c r="B43" s="17" t="s">
        <v>23</v>
      </c>
      <c r="C43" s="14" t="s">
        <v>123</v>
      </c>
      <c r="D43" s="14"/>
      <c r="E43" s="14"/>
      <c r="F43" s="14"/>
      <c r="G43" s="14"/>
      <c r="H43" s="15"/>
      <c r="I43" s="15"/>
      <c r="J43" s="15"/>
    </row>
    <row r="44" spans="1:65" x14ac:dyDescent="0.25">
      <c r="B44" s="17" t="s">
        <v>24</v>
      </c>
      <c r="C44" s="14" t="s">
        <v>124</v>
      </c>
      <c r="D44" s="14"/>
      <c r="E44" s="14"/>
      <c r="F44" s="14"/>
      <c r="G44" s="14"/>
      <c r="H44" s="15"/>
      <c r="I44" s="15"/>
      <c r="J44" s="15"/>
    </row>
    <row r="45" spans="1:65" x14ac:dyDescent="0.25">
      <c r="B45" s="17" t="s">
        <v>47</v>
      </c>
      <c r="C45" s="14" t="s">
        <v>125</v>
      </c>
      <c r="D45" s="14"/>
      <c r="E45" s="14"/>
      <c r="F45" s="14"/>
      <c r="G45" s="14"/>
      <c r="H45" s="15"/>
      <c r="I45" s="15"/>
      <c r="J45" s="15"/>
    </row>
    <row r="46" spans="1:65" x14ac:dyDescent="0.25">
      <c r="B46" s="28" t="s">
        <v>126</v>
      </c>
      <c r="C46" s="29" t="s">
        <v>127</v>
      </c>
      <c r="D46" s="29"/>
      <c r="E46" s="29"/>
      <c r="F46" s="29"/>
      <c r="G46" s="29"/>
      <c r="H46" s="30"/>
      <c r="I46" s="30"/>
      <c r="J46" s="30"/>
    </row>
    <row r="47" spans="1:65" x14ac:dyDescent="0.25">
      <c r="B47" s="28"/>
      <c r="C47" s="29"/>
      <c r="D47" s="29"/>
      <c r="E47" s="29"/>
      <c r="F47" s="29"/>
      <c r="G47" s="29"/>
      <c r="H47" s="30"/>
      <c r="I47" s="30"/>
      <c r="J47" s="30"/>
    </row>
    <row r="48" spans="1:65" x14ac:dyDescent="0.25">
      <c r="B48" s="17" t="s">
        <v>26</v>
      </c>
      <c r="C48" s="29" t="s">
        <v>128</v>
      </c>
      <c r="D48" s="29"/>
      <c r="E48" s="29"/>
      <c r="F48" s="29"/>
      <c r="G48" s="29"/>
      <c r="H48" s="30"/>
      <c r="I48" s="30"/>
      <c r="J48" s="30"/>
    </row>
    <row r="49" spans="2:10" x14ac:dyDescent="0.25">
      <c r="B49" s="17" t="s">
        <v>27</v>
      </c>
      <c r="C49" s="29" t="s">
        <v>129</v>
      </c>
      <c r="D49" s="29"/>
      <c r="E49" s="29"/>
      <c r="F49" s="29"/>
      <c r="G49" s="29"/>
      <c r="H49" s="30"/>
      <c r="I49" s="30"/>
      <c r="J49" s="30"/>
    </row>
    <row r="50" spans="2:10" x14ac:dyDescent="0.25">
      <c r="B50" s="17" t="s">
        <v>28</v>
      </c>
      <c r="C50" s="29" t="s">
        <v>178</v>
      </c>
      <c r="D50" s="29"/>
      <c r="E50" s="29"/>
      <c r="F50" s="29"/>
      <c r="G50" s="30"/>
      <c r="H50" s="30"/>
      <c r="I50" s="30"/>
      <c r="J50" s="30"/>
    </row>
    <row r="51" spans="2:10" x14ac:dyDescent="0.25">
      <c r="B51" s="17" t="s">
        <v>29</v>
      </c>
      <c r="C51" s="29" t="s">
        <v>179</v>
      </c>
      <c r="D51" s="29"/>
      <c r="E51" s="29"/>
      <c r="F51" s="29"/>
      <c r="G51" s="30"/>
      <c r="H51" s="30"/>
      <c r="I51" s="30"/>
      <c r="J51" s="30"/>
    </row>
    <row r="52" spans="2:10" x14ac:dyDescent="0.25">
      <c r="B52" s="17" t="s">
        <v>30</v>
      </c>
      <c r="C52" s="29" t="s">
        <v>180</v>
      </c>
      <c r="D52" s="29"/>
      <c r="E52" s="29"/>
      <c r="F52" s="29"/>
      <c r="G52" s="30"/>
      <c r="H52" s="30"/>
      <c r="I52" s="30"/>
      <c r="J52" s="30"/>
    </row>
    <row r="53" spans="2:10" x14ac:dyDescent="0.25">
      <c r="B53" s="17" t="s">
        <v>31</v>
      </c>
      <c r="C53" s="14" t="s">
        <v>130</v>
      </c>
      <c r="D53" s="14"/>
      <c r="E53" s="14"/>
      <c r="F53" s="14"/>
      <c r="G53" s="14"/>
      <c r="H53" s="15"/>
      <c r="I53" s="15"/>
      <c r="J53" s="15"/>
    </row>
    <row r="54" spans="2:10" x14ac:dyDescent="0.25">
      <c r="B54" s="17" t="s">
        <v>32</v>
      </c>
      <c r="C54" s="29" t="s">
        <v>131</v>
      </c>
      <c r="D54" s="29"/>
      <c r="E54" s="29"/>
      <c r="F54" s="29"/>
      <c r="G54" s="29"/>
      <c r="H54" s="30"/>
      <c r="I54" s="30"/>
      <c r="J54" s="30"/>
    </row>
    <row r="55" spans="2:10" x14ac:dyDescent="0.25">
      <c r="B55" s="17" t="s">
        <v>33</v>
      </c>
      <c r="C55" s="29" t="s">
        <v>194</v>
      </c>
      <c r="D55" s="29"/>
      <c r="E55" s="29"/>
      <c r="F55" s="29"/>
      <c r="G55" s="30"/>
      <c r="H55" s="30"/>
      <c r="I55" s="30"/>
      <c r="J55" s="30"/>
    </row>
    <row r="56" spans="2:10" x14ac:dyDescent="0.25">
      <c r="B56" s="17" t="s">
        <v>34</v>
      </c>
      <c r="C56" s="14" t="s">
        <v>132</v>
      </c>
      <c r="D56" s="14"/>
      <c r="E56" s="14"/>
      <c r="F56" s="14"/>
      <c r="G56" s="14"/>
      <c r="H56" s="15"/>
      <c r="I56" s="15"/>
      <c r="J56" s="15"/>
    </row>
    <row r="57" spans="2:10" x14ac:dyDescent="0.25">
      <c r="B57" s="17" t="s">
        <v>35</v>
      </c>
      <c r="C57" s="14" t="s">
        <v>133</v>
      </c>
      <c r="D57" s="14"/>
      <c r="E57" s="14"/>
      <c r="F57" s="14"/>
      <c r="G57" s="14"/>
      <c r="H57" s="15"/>
      <c r="I57" s="15"/>
      <c r="J57" s="15"/>
    </row>
    <row r="58" spans="2:10" x14ac:dyDescent="0.25">
      <c r="B58" s="17" t="s">
        <v>36</v>
      </c>
      <c r="C58" s="29" t="s">
        <v>134</v>
      </c>
      <c r="D58" s="29"/>
      <c r="E58" s="29"/>
      <c r="F58" s="29"/>
      <c r="G58" s="29"/>
      <c r="H58" s="30"/>
      <c r="I58" s="30"/>
      <c r="J58" s="30"/>
    </row>
    <row r="59" spans="2:10" x14ac:dyDescent="0.25">
      <c r="B59" s="17" t="s">
        <v>37</v>
      </c>
      <c r="C59" s="14" t="s">
        <v>135</v>
      </c>
      <c r="D59" s="14"/>
      <c r="E59" s="14"/>
      <c r="F59" s="14"/>
      <c r="G59" s="14"/>
      <c r="H59" s="15"/>
      <c r="I59" s="15"/>
      <c r="J59" s="15"/>
    </row>
    <row r="60" spans="2:10" x14ac:dyDescent="0.25">
      <c r="B60" s="17" t="s">
        <v>38</v>
      </c>
      <c r="C60" s="14" t="s">
        <v>136</v>
      </c>
      <c r="D60" s="14"/>
      <c r="E60" s="14"/>
      <c r="F60" s="14"/>
      <c r="G60" s="14"/>
      <c r="H60" s="15"/>
      <c r="I60" s="15"/>
      <c r="J60" s="15"/>
    </row>
    <row r="61" spans="2:10" x14ac:dyDescent="0.25">
      <c r="B61" s="17" t="s">
        <v>49</v>
      </c>
      <c r="C61" s="14" t="s">
        <v>137</v>
      </c>
      <c r="D61" s="14"/>
      <c r="E61" s="14"/>
      <c r="F61" s="14"/>
      <c r="G61" s="14"/>
      <c r="H61" s="15"/>
      <c r="I61" s="15"/>
      <c r="J61" s="15"/>
    </row>
    <row r="62" spans="2:10" x14ac:dyDescent="0.25">
      <c r="B62" s="28" t="s">
        <v>39</v>
      </c>
      <c r="C62" s="29" t="s">
        <v>138</v>
      </c>
      <c r="D62" s="29"/>
      <c r="E62" s="29"/>
      <c r="F62" s="29"/>
      <c r="G62" s="29"/>
      <c r="H62" s="30"/>
      <c r="I62" s="30"/>
      <c r="J62" s="30"/>
    </row>
    <row r="63" spans="2:10" x14ac:dyDescent="0.25">
      <c r="B63" s="28"/>
      <c r="C63" s="29"/>
      <c r="D63" s="29"/>
      <c r="E63" s="29"/>
      <c r="F63" s="29"/>
      <c r="G63" s="29"/>
      <c r="H63" s="30"/>
      <c r="I63" s="30"/>
      <c r="J63" s="30"/>
    </row>
    <row r="64" spans="2:10" x14ac:dyDescent="0.25">
      <c r="B64" s="17" t="s">
        <v>119</v>
      </c>
      <c r="C64" s="29" t="s">
        <v>139</v>
      </c>
      <c r="D64" s="29"/>
      <c r="E64" s="29"/>
      <c r="F64" s="29"/>
      <c r="G64" s="29"/>
      <c r="H64" s="30"/>
      <c r="I64" s="30"/>
      <c r="J64" s="30"/>
    </row>
    <row r="65" spans="2:10" x14ac:dyDescent="0.25">
      <c r="B65" s="17" t="s">
        <v>40</v>
      </c>
      <c r="C65" s="29" t="s">
        <v>140</v>
      </c>
      <c r="D65" s="29"/>
      <c r="E65" s="29"/>
      <c r="F65" s="29"/>
      <c r="G65" s="29"/>
      <c r="H65" s="30"/>
      <c r="I65" s="30"/>
      <c r="J65" s="30"/>
    </row>
    <row r="66" spans="2:10" x14ac:dyDescent="0.25">
      <c r="B66" s="17" t="s">
        <v>41</v>
      </c>
      <c r="C66" s="16" t="s">
        <v>141</v>
      </c>
    </row>
    <row r="67" spans="2:10" x14ac:dyDescent="0.25">
      <c r="B67" s="17" t="s">
        <v>195</v>
      </c>
      <c r="C67" s="14" t="s">
        <v>196</v>
      </c>
      <c r="D67" s="14"/>
      <c r="E67" s="14"/>
      <c r="F67" s="14"/>
    </row>
    <row r="68" spans="2:10" x14ac:dyDescent="0.25">
      <c r="B68" s="17" t="s">
        <v>43</v>
      </c>
      <c r="C68" s="14" t="s">
        <v>142</v>
      </c>
      <c r="D68" s="14"/>
      <c r="E68" s="14"/>
      <c r="F68" s="14"/>
      <c r="G68" s="14"/>
      <c r="H68" s="15"/>
      <c r="I68" s="15"/>
      <c r="J68" s="15"/>
    </row>
    <row r="69" spans="2:10" x14ac:dyDescent="0.25">
      <c r="B69" s="17" t="s">
        <v>44</v>
      </c>
      <c r="C69" s="14" t="s">
        <v>143</v>
      </c>
      <c r="D69" s="14"/>
      <c r="E69" s="14"/>
      <c r="F69" s="14"/>
      <c r="G69" s="14"/>
      <c r="H69" s="15"/>
      <c r="I69" s="15"/>
      <c r="J69" s="15"/>
    </row>
    <row r="70" spans="2:10" x14ac:dyDescent="0.25">
      <c r="B70" s="17" t="s">
        <v>45</v>
      </c>
      <c r="C70" s="14" t="s">
        <v>197</v>
      </c>
      <c r="D70" s="14"/>
      <c r="E70" s="14"/>
      <c r="F70" s="14"/>
      <c r="G70" s="14"/>
      <c r="H70" s="15"/>
      <c r="I70" s="15"/>
      <c r="J70" s="15"/>
    </row>
    <row r="71" spans="2:10" x14ac:dyDescent="0.25">
      <c r="B71" s="17" t="s">
        <v>56</v>
      </c>
      <c r="C71" s="14" t="s">
        <v>144</v>
      </c>
      <c r="D71" s="14"/>
      <c r="E71" s="14"/>
      <c r="F71" s="14"/>
      <c r="G71" s="14"/>
      <c r="H71" s="15"/>
      <c r="I71" s="15"/>
      <c r="J71" s="15"/>
    </row>
    <row r="72" spans="2:10" x14ac:dyDescent="0.25">
      <c r="B72" s="17" t="s">
        <v>93</v>
      </c>
      <c r="C72" s="14" t="s">
        <v>145</v>
      </c>
      <c r="D72" s="14"/>
      <c r="E72" s="14"/>
      <c r="F72" s="14"/>
      <c r="G72" s="14"/>
      <c r="H72" s="15"/>
      <c r="I72" s="15"/>
      <c r="J72" s="15"/>
    </row>
    <row r="73" spans="2:10" x14ac:dyDescent="0.25">
      <c r="B73" s="17" t="s">
        <v>198</v>
      </c>
      <c r="C73" s="14" t="s">
        <v>146</v>
      </c>
      <c r="D73" s="14"/>
      <c r="E73" s="14"/>
      <c r="F73" s="14"/>
      <c r="G73" s="14"/>
      <c r="H73" s="15"/>
      <c r="I73" s="15"/>
      <c r="J73" s="15"/>
    </row>
    <row r="74" spans="2:10" x14ac:dyDescent="0.25">
      <c r="B74" s="17" t="s">
        <v>112</v>
      </c>
      <c r="C74" s="14" t="s">
        <v>147</v>
      </c>
      <c r="D74" s="14"/>
      <c r="E74" s="14"/>
      <c r="F74" s="14"/>
      <c r="G74" s="14"/>
      <c r="H74" s="15"/>
      <c r="I74" s="15"/>
      <c r="J74" s="15"/>
    </row>
    <row r="75" spans="2:10" x14ac:dyDescent="0.25">
      <c r="B75" s="17" t="s">
        <v>150</v>
      </c>
      <c r="C75" s="14" t="s">
        <v>149</v>
      </c>
      <c r="D75" s="14"/>
      <c r="E75" s="14"/>
      <c r="F75" s="14"/>
      <c r="G75" s="14"/>
      <c r="H75" s="15"/>
      <c r="I75" s="15"/>
      <c r="J75" s="15"/>
    </row>
    <row r="76" spans="2:10" x14ac:dyDescent="0.25">
      <c r="B76" s="17" t="s">
        <v>69</v>
      </c>
      <c r="C76" s="14" t="s">
        <v>199</v>
      </c>
      <c r="D76" s="14"/>
      <c r="E76" s="14"/>
      <c r="F76" s="14"/>
      <c r="G76" s="15"/>
      <c r="H76" s="15"/>
      <c r="I76" s="15"/>
      <c r="J76" s="15"/>
    </row>
    <row r="77" spans="2:10" x14ac:dyDescent="0.25">
      <c r="B77" s="17" t="s">
        <v>70</v>
      </c>
      <c r="C77" s="14" t="s">
        <v>200</v>
      </c>
      <c r="D77" s="14"/>
      <c r="E77" s="14"/>
      <c r="F77" s="14"/>
      <c r="G77" s="15"/>
      <c r="H77" s="15"/>
      <c r="I77" s="15"/>
      <c r="J77" s="15"/>
    </row>
    <row r="78" spans="2:10" x14ac:dyDescent="0.25">
      <c r="B78" s="17" t="s">
        <v>71</v>
      </c>
      <c r="C78" s="14" t="s">
        <v>201</v>
      </c>
      <c r="D78" s="14"/>
      <c r="E78" s="14"/>
      <c r="F78" s="14"/>
      <c r="G78" s="15"/>
      <c r="H78" s="15"/>
      <c r="I78" s="15"/>
      <c r="J78" s="15"/>
    </row>
    <row r="79" spans="2:10" x14ac:dyDescent="0.25">
      <c r="B79" s="17" t="s">
        <v>72</v>
      </c>
      <c r="C79" s="14" t="s">
        <v>203</v>
      </c>
      <c r="D79" s="14"/>
      <c r="E79" s="14"/>
      <c r="F79" s="14"/>
      <c r="G79" s="14"/>
      <c r="H79" s="15"/>
      <c r="I79" s="15"/>
      <c r="J79" s="15"/>
    </row>
    <row r="80" spans="2:10" x14ac:dyDescent="0.25">
      <c r="B80" s="17" t="s">
        <v>73</v>
      </c>
      <c r="C80" s="29" t="s">
        <v>204</v>
      </c>
      <c r="D80" s="29"/>
      <c r="E80" s="29"/>
      <c r="F80" s="29"/>
      <c r="G80" s="29"/>
      <c r="H80" s="30"/>
      <c r="I80" s="30"/>
      <c r="J80" s="30"/>
    </row>
    <row r="81" spans="2:10" x14ac:dyDescent="0.25">
      <c r="B81" s="17" t="s">
        <v>74</v>
      </c>
      <c r="C81" s="14" t="s">
        <v>205</v>
      </c>
      <c r="D81" s="14"/>
      <c r="E81" s="14"/>
      <c r="F81" s="14"/>
      <c r="G81" s="14"/>
      <c r="H81" s="15"/>
      <c r="I81" s="15"/>
      <c r="J81" s="15"/>
    </row>
    <row r="82" spans="2:10" x14ac:dyDescent="0.25">
      <c r="B82" s="17" t="s">
        <v>75</v>
      </c>
      <c r="C82" s="14" t="s">
        <v>151</v>
      </c>
      <c r="D82" s="14"/>
      <c r="E82" s="14"/>
      <c r="F82" s="14"/>
      <c r="G82" s="14"/>
      <c r="H82" s="15"/>
      <c r="I82" s="15"/>
      <c r="J82" s="15"/>
    </row>
    <row r="83" spans="2:10" x14ac:dyDescent="0.25">
      <c r="B83" s="31"/>
      <c r="C83" s="32" t="s">
        <v>152</v>
      </c>
      <c r="D83" s="32"/>
      <c r="E83" s="32"/>
      <c r="F83" s="32"/>
      <c r="G83" s="32"/>
      <c r="H83" s="33"/>
      <c r="I83" s="33"/>
      <c r="J83" s="33"/>
    </row>
    <row r="84" spans="2:10" x14ac:dyDescent="0.25">
      <c r="B84" s="17" t="s">
        <v>76</v>
      </c>
      <c r="C84" s="14" t="s">
        <v>153</v>
      </c>
      <c r="D84" s="14"/>
      <c r="E84" s="14"/>
      <c r="F84" s="14"/>
      <c r="G84" s="14"/>
      <c r="H84" s="15"/>
      <c r="I84" s="15"/>
      <c r="J84" s="15"/>
    </row>
    <row r="85" spans="2:10" x14ac:dyDescent="0.25">
      <c r="B85" s="17" t="s">
        <v>77</v>
      </c>
      <c r="C85" s="14" t="s">
        <v>206</v>
      </c>
      <c r="D85" s="14"/>
      <c r="E85" s="14"/>
      <c r="F85" s="14"/>
      <c r="G85" s="15"/>
      <c r="H85" s="15"/>
      <c r="I85" s="15"/>
      <c r="J85" s="15"/>
    </row>
    <row r="86" spans="2:10" x14ac:dyDescent="0.25">
      <c r="B86" s="17" t="s">
        <v>78</v>
      </c>
      <c r="C86" s="14" t="s">
        <v>207</v>
      </c>
      <c r="D86" s="14"/>
      <c r="E86" s="14"/>
      <c r="F86" s="14"/>
      <c r="G86" s="15"/>
      <c r="H86" s="15"/>
      <c r="I86" s="15"/>
      <c r="J86" s="15"/>
    </row>
    <row r="87" spans="2:10" x14ac:dyDescent="0.25">
      <c r="B87" s="17" t="s">
        <v>79</v>
      </c>
      <c r="C87" s="14" t="s">
        <v>154</v>
      </c>
      <c r="D87" s="14"/>
      <c r="E87" s="14"/>
      <c r="F87" s="14"/>
      <c r="G87" s="14"/>
      <c r="H87" s="15"/>
      <c r="I87" s="15"/>
      <c r="J87" s="15"/>
    </row>
    <row r="88" spans="2:10" x14ac:dyDescent="0.25">
      <c r="B88" s="17" t="s">
        <v>83</v>
      </c>
      <c r="C88" s="14" t="s">
        <v>155</v>
      </c>
      <c r="D88" s="14"/>
      <c r="E88" s="14"/>
      <c r="F88" s="14"/>
      <c r="G88" s="14"/>
      <c r="H88" s="15"/>
      <c r="I88" s="15"/>
      <c r="J88" s="15"/>
    </row>
    <row r="89" spans="2:10" x14ac:dyDescent="0.25">
      <c r="B89" s="17" t="s">
        <v>90</v>
      </c>
      <c r="C89" s="14" t="s">
        <v>156</v>
      </c>
      <c r="D89" s="14"/>
      <c r="E89" s="14"/>
      <c r="F89" s="14"/>
      <c r="G89" s="14"/>
      <c r="H89" s="15"/>
      <c r="I89" s="15"/>
      <c r="J89" s="15"/>
    </row>
    <row r="90" spans="2:10" x14ac:dyDescent="0.25">
      <c r="B90" s="31"/>
      <c r="C90" s="32" t="s">
        <v>157</v>
      </c>
      <c r="D90" s="32"/>
      <c r="E90" s="32"/>
      <c r="F90" s="32"/>
      <c r="G90" s="32"/>
      <c r="H90" s="33"/>
      <c r="I90" s="33"/>
      <c r="J90" s="33"/>
    </row>
    <row r="91" spans="2:10" x14ac:dyDescent="0.25">
      <c r="B91" s="17" t="s">
        <v>91</v>
      </c>
      <c r="C91" s="14" t="s">
        <v>158</v>
      </c>
      <c r="D91" s="14"/>
      <c r="E91" s="14"/>
      <c r="F91" s="14"/>
      <c r="G91" s="14"/>
      <c r="H91" s="15"/>
      <c r="I91" s="15"/>
      <c r="J91" s="15"/>
    </row>
    <row r="92" spans="2:10" x14ac:dyDescent="0.25">
      <c r="B92" s="17" t="s">
        <v>92</v>
      </c>
      <c r="C92" s="14" t="s">
        <v>159</v>
      </c>
      <c r="D92" s="14"/>
      <c r="E92" s="14"/>
      <c r="F92" s="14"/>
      <c r="G92" s="14"/>
      <c r="H92" s="15"/>
      <c r="I92" s="15"/>
      <c r="J92" s="15"/>
    </row>
    <row r="93" spans="2:10" x14ac:dyDescent="0.25">
      <c r="B93" s="17" t="s">
        <v>99</v>
      </c>
      <c r="C93" s="14" t="s">
        <v>160</v>
      </c>
      <c r="D93" s="14"/>
      <c r="E93" s="14"/>
      <c r="F93" s="14"/>
      <c r="G93" s="14"/>
      <c r="H93" s="15"/>
      <c r="I93" s="15"/>
      <c r="J93" s="15"/>
    </row>
    <row r="94" spans="2:10" x14ac:dyDescent="0.25">
      <c r="B94" s="17" t="s">
        <v>93</v>
      </c>
      <c r="C94" s="14" t="s">
        <v>161</v>
      </c>
      <c r="D94" s="14"/>
      <c r="E94" s="14"/>
      <c r="F94" s="14"/>
      <c r="G94" s="14"/>
      <c r="H94" s="15"/>
      <c r="I94" s="15"/>
      <c r="J94" s="15"/>
    </row>
    <row r="95" spans="2:10" x14ac:dyDescent="0.25">
      <c r="B95" s="17" t="s">
        <v>100</v>
      </c>
      <c r="C95" s="14" t="s">
        <v>162</v>
      </c>
      <c r="D95" s="14"/>
      <c r="E95" s="14"/>
      <c r="F95" s="14"/>
      <c r="G95" s="14"/>
      <c r="H95" s="15"/>
      <c r="I95" s="15"/>
      <c r="J95" s="15"/>
    </row>
    <row r="96" spans="2:10" x14ac:dyDescent="0.25">
      <c r="B96" s="17" t="s">
        <v>101</v>
      </c>
      <c r="C96" s="14" t="s">
        <v>163</v>
      </c>
      <c r="D96" s="14"/>
      <c r="E96" s="14"/>
      <c r="F96" s="14"/>
      <c r="G96" s="14"/>
      <c r="H96" s="15"/>
      <c r="I96" s="15"/>
      <c r="J96" s="15"/>
    </row>
    <row r="97" spans="2:10" x14ac:dyDescent="0.25">
      <c r="B97" s="31"/>
      <c r="C97" s="32" t="s">
        <v>164</v>
      </c>
      <c r="D97" s="32"/>
      <c r="E97" s="32"/>
      <c r="F97" s="32"/>
      <c r="G97" s="32"/>
      <c r="H97" s="33"/>
      <c r="I97" s="33"/>
      <c r="J97" s="33"/>
    </row>
    <row r="98" spans="2:10" x14ac:dyDescent="0.25">
      <c r="B98" s="17" t="s">
        <v>102</v>
      </c>
      <c r="C98" s="29" t="s">
        <v>165</v>
      </c>
      <c r="D98" s="29"/>
      <c r="E98" s="29"/>
      <c r="F98" s="29"/>
      <c r="G98" s="29"/>
      <c r="H98" s="30"/>
      <c r="I98" s="30"/>
      <c r="J98" s="30"/>
    </row>
    <row r="99" spans="2:10" x14ac:dyDescent="0.25">
      <c r="B99" s="17" t="s">
        <v>103</v>
      </c>
      <c r="C99" s="14" t="s">
        <v>166</v>
      </c>
      <c r="D99" s="14"/>
      <c r="E99" s="14"/>
      <c r="F99" s="14"/>
      <c r="G99" s="14"/>
      <c r="H99" s="15"/>
      <c r="I99" s="15"/>
      <c r="J99" s="15"/>
    </row>
    <row r="100" spans="2:10" x14ac:dyDescent="0.25">
      <c r="B100" s="17" t="s">
        <v>208</v>
      </c>
      <c r="C100" s="14" t="s">
        <v>167</v>
      </c>
      <c r="D100" s="14"/>
      <c r="E100" s="14"/>
      <c r="F100" s="14"/>
      <c r="G100" s="14"/>
      <c r="H100" s="15"/>
      <c r="I100" s="15"/>
      <c r="J100" s="15"/>
    </row>
    <row r="101" spans="2:10" x14ac:dyDescent="0.25">
      <c r="B101" s="17" t="s">
        <v>182</v>
      </c>
      <c r="C101" s="14" t="s">
        <v>168</v>
      </c>
      <c r="D101" s="14"/>
      <c r="E101" s="14"/>
      <c r="F101" s="14"/>
      <c r="G101" s="14"/>
      <c r="H101" s="15"/>
      <c r="I101" s="15"/>
      <c r="J101" s="15"/>
    </row>
    <row r="102" spans="2:10" x14ac:dyDescent="0.25">
      <c r="B102" s="17" t="s">
        <v>183</v>
      </c>
      <c r="C102" s="14" t="s">
        <v>169</v>
      </c>
      <c r="D102" s="14"/>
      <c r="E102" s="14"/>
      <c r="F102" s="14"/>
      <c r="G102" s="14"/>
      <c r="H102" s="15"/>
      <c r="I102" s="15"/>
      <c r="J102" s="15"/>
    </row>
    <row r="103" spans="2:10" x14ac:dyDescent="0.25">
      <c r="B103" s="17" t="s">
        <v>184</v>
      </c>
      <c r="C103" s="14" t="s">
        <v>170</v>
      </c>
      <c r="D103" s="14"/>
      <c r="E103" s="14"/>
      <c r="F103" s="14"/>
      <c r="G103" s="14"/>
      <c r="H103" s="15"/>
      <c r="I103" s="15"/>
      <c r="J103" s="15"/>
    </row>
    <row r="104" spans="2:10" x14ac:dyDescent="0.25">
      <c r="B104" s="17" t="s">
        <v>185</v>
      </c>
      <c r="C104" s="14" t="s">
        <v>209</v>
      </c>
      <c r="D104" s="14"/>
      <c r="E104" s="14"/>
      <c r="F104" s="14"/>
      <c r="G104" s="14"/>
      <c r="H104" s="15"/>
      <c r="I104" s="15"/>
      <c r="J104" s="15"/>
    </row>
    <row r="105" spans="2:10" x14ac:dyDescent="0.25">
      <c r="B105" s="17" t="s">
        <v>186</v>
      </c>
      <c r="C105" s="14" t="s">
        <v>210</v>
      </c>
      <c r="D105" s="14"/>
      <c r="E105" s="14"/>
      <c r="F105" s="14"/>
      <c r="G105" s="14"/>
      <c r="H105" s="15"/>
      <c r="I105" s="15"/>
      <c r="J105" s="15"/>
    </row>
    <row r="106" spans="2:10" x14ac:dyDescent="0.25">
      <c r="B106" s="17" t="s">
        <v>187</v>
      </c>
      <c r="C106" s="16" t="s">
        <v>171</v>
      </c>
    </row>
    <row r="107" spans="2:10" x14ac:dyDescent="0.25">
      <c r="B107" s="17" t="s">
        <v>188</v>
      </c>
      <c r="C107" s="29" t="s">
        <v>172</v>
      </c>
      <c r="D107" s="29"/>
      <c r="E107" s="29"/>
      <c r="F107" s="29"/>
      <c r="G107" s="29"/>
      <c r="H107" s="30"/>
      <c r="I107" s="30"/>
      <c r="J107" s="30"/>
    </row>
    <row r="108" spans="2:10" x14ac:dyDescent="0.25">
      <c r="B108" s="17" t="s">
        <v>189</v>
      </c>
      <c r="C108" s="14" t="s">
        <v>173</v>
      </c>
      <c r="D108" s="14"/>
      <c r="E108" s="14"/>
      <c r="F108" s="14"/>
      <c r="G108" s="14"/>
      <c r="H108" s="15"/>
      <c r="I108" s="15"/>
      <c r="J108" s="15"/>
    </row>
  </sheetData>
  <mergeCells count="260">
    <mergeCell ref="BI23:BI24"/>
    <mergeCell ref="BJ23:BJ24"/>
    <mergeCell ref="BK23:BK24"/>
    <mergeCell ref="BL23:BL24"/>
    <mergeCell ref="BM23:BM24"/>
    <mergeCell ref="BM25:BM26"/>
    <mergeCell ref="BL25:BL26"/>
    <mergeCell ref="BK25:BK26"/>
    <mergeCell ref="BJ25:BJ26"/>
    <mergeCell ref="BI25:BI26"/>
    <mergeCell ref="BC25:BC26"/>
    <mergeCell ref="BD25:BD26"/>
    <mergeCell ref="BE25:BE26"/>
    <mergeCell ref="BF25:BF26"/>
    <mergeCell ref="BG25:BG26"/>
    <mergeCell ref="BH25:BH26"/>
    <mergeCell ref="BC23:BC24"/>
    <mergeCell ref="BD23:BD24"/>
    <mergeCell ref="BE23:BE24"/>
    <mergeCell ref="BF23:BF24"/>
    <mergeCell ref="BG23:BG24"/>
    <mergeCell ref="BH23:BH24"/>
    <mergeCell ref="AV25:AV26"/>
    <mergeCell ref="AV23:AV24"/>
    <mergeCell ref="AW23:AW24"/>
    <mergeCell ref="AX23:AX24"/>
    <mergeCell ref="AY23:AY24"/>
    <mergeCell ref="AZ23:AZ24"/>
    <mergeCell ref="BA23:BA24"/>
    <mergeCell ref="BB23:BB24"/>
    <mergeCell ref="AW25:AW26"/>
    <mergeCell ref="AX25:AX26"/>
    <mergeCell ref="AY25:AY26"/>
    <mergeCell ref="AZ25:AZ26"/>
    <mergeCell ref="BA25:BA26"/>
    <mergeCell ref="BB25:BB26"/>
    <mergeCell ref="AO25:AO26"/>
    <mergeCell ref="AP23:AP24"/>
    <mergeCell ref="AQ23:AQ24"/>
    <mergeCell ref="AR23:AR24"/>
    <mergeCell ref="AS23:AS24"/>
    <mergeCell ref="AT23:AT24"/>
    <mergeCell ref="AU23:AU24"/>
    <mergeCell ref="AP25:AP26"/>
    <mergeCell ref="AQ25:AQ26"/>
    <mergeCell ref="AR25:AR26"/>
    <mergeCell ref="AS25:AS26"/>
    <mergeCell ref="AT25:AT26"/>
    <mergeCell ref="AU25:AU26"/>
    <mergeCell ref="J23:J24"/>
    <mergeCell ref="I23:I24"/>
    <mergeCell ref="O25:O26"/>
    <mergeCell ref="O23:O24"/>
    <mergeCell ref="P25:P26"/>
    <mergeCell ref="P23:P24"/>
    <mergeCell ref="Q23:Q24"/>
    <mergeCell ref="R23:R24"/>
    <mergeCell ref="S23:S24"/>
    <mergeCell ref="S25:S26"/>
    <mergeCell ref="R25:R26"/>
    <mergeCell ref="Q25:Q26"/>
    <mergeCell ref="A25:A26"/>
    <mergeCell ref="B25:B26"/>
    <mergeCell ref="C25:C26"/>
    <mergeCell ref="D25:D26"/>
    <mergeCell ref="E25:E26"/>
    <mergeCell ref="F25:F26"/>
    <mergeCell ref="F23:F24"/>
    <mergeCell ref="G23:G24"/>
    <mergeCell ref="G25:G26"/>
    <mergeCell ref="L25:L26"/>
    <mergeCell ref="M25:M26"/>
    <mergeCell ref="N25:N26"/>
    <mergeCell ref="N23:N24"/>
    <mergeCell ref="M23:M24"/>
    <mergeCell ref="L23:L24"/>
    <mergeCell ref="K23:K24"/>
    <mergeCell ref="BC20:BC22"/>
    <mergeCell ref="BD20:BD22"/>
    <mergeCell ref="T23:T24"/>
    <mergeCell ref="U23:U24"/>
    <mergeCell ref="V23:V24"/>
    <mergeCell ref="W23:W24"/>
    <mergeCell ref="X23:X24"/>
    <mergeCell ref="X25:X26"/>
    <mergeCell ref="W25:W26"/>
    <mergeCell ref="V25:V26"/>
    <mergeCell ref="U25:U26"/>
    <mergeCell ref="T25:T26"/>
    <mergeCell ref="AM23:AM24"/>
    <mergeCell ref="AN23:AN24"/>
    <mergeCell ref="AO23:AO24"/>
    <mergeCell ref="AM25:AM26"/>
    <mergeCell ref="AN25:AN26"/>
    <mergeCell ref="C45:G45"/>
    <mergeCell ref="C58:G58"/>
    <mergeCell ref="C59:G59"/>
    <mergeCell ref="C60:G60"/>
    <mergeCell ref="C61:G61"/>
    <mergeCell ref="C72:G72"/>
    <mergeCell ref="AC17:AD17"/>
    <mergeCell ref="AE17:AH17"/>
    <mergeCell ref="AI16:AK16"/>
    <mergeCell ref="AI17:AK17"/>
    <mergeCell ref="C49:G49"/>
    <mergeCell ref="C53:G53"/>
    <mergeCell ref="C54:G54"/>
    <mergeCell ref="C56:G56"/>
    <mergeCell ref="C57:G57"/>
    <mergeCell ref="C50:F50"/>
    <mergeCell ref="C51:F51"/>
    <mergeCell ref="C52:F52"/>
    <mergeCell ref="C55:F55"/>
    <mergeCell ref="C42:G42"/>
    <mergeCell ref="C43:G43"/>
    <mergeCell ref="C44:G44"/>
    <mergeCell ref="AI20:AI21"/>
    <mergeCell ref="AJ20:AJ21"/>
    <mergeCell ref="A33:N33"/>
    <mergeCell ref="AP16:AP18"/>
    <mergeCell ref="AS16:AS18"/>
    <mergeCell ref="AT16:AT18"/>
    <mergeCell ref="I17:J17"/>
    <mergeCell ref="H17:H18"/>
    <mergeCell ref="H16:J16"/>
    <mergeCell ref="AW16:AW18"/>
    <mergeCell ref="V20:V21"/>
    <mergeCell ref="W20:W21"/>
    <mergeCell ref="X20:X21"/>
    <mergeCell ref="A23:A24"/>
    <mergeCell ref="B23:B24"/>
    <mergeCell ref="AK20:AK21"/>
    <mergeCell ref="AL20:AL21"/>
    <mergeCell ref="AM20:AM21"/>
    <mergeCell ref="C23:C24"/>
    <mergeCell ref="D23:D24"/>
    <mergeCell ref="E23:E24"/>
    <mergeCell ref="H23:H24"/>
    <mergeCell ref="H25:H26"/>
    <mergeCell ref="I25:I26"/>
    <mergeCell ref="J25:J26"/>
    <mergeCell ref="K25:K26"/>
    <mergeCell ref="BI16:BI18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U16:AU18"/>
    <mergeCell ref="AP15:AU15"/>
    <mergeCell ref="K15:AO15"/>
    <mergeCell ref="AV15:BA15"/>
    <mergeCell ref="BK16:BM17"/>
    <mergeCell ref="BG16:BH17"/>
    <mergeCell ref="BD16:BF17"/>
    <mergeCell ref="B46:B47"/>
    <mergeCell ref="C46:G47"/>
    <mergeCell ref="C48:G48"/>
    <mergeCell ref="M20:M21"/>
    <mergeCell ref="N20:N21"/>
    <mergeCell ref="O20:O21"/>
    <mergeCell ref="P20:P21"/>
    <mergeCell ref="Q20:Q21"/>
    <mergeCell ref="R20:R21"/>
    <mergeCell ref="S20:S21"/>
    <mergeCell ref="T20:T21"/>
    <mergeCell ref="U20:U21"/>
    <mergeCell ref="AX16:AX18"/>
    <mergeCell ref="AY16:AY18"/>
    <mergeCell ref="AZ16:AZ18"/>
    <mergeCell ref="BA16:BA18"/>
    <mergeCell ref="AV16:AV18"/>
    <mergeCell ref="AQ16:AR17"/>
    <mergeCell ref="C90:G90"/>
    <mergeCell ref="B62:B63"/>
    <mergeCell ref="C62:G63"/>
    <mergeCell ref="C64:G64"/>
    <mergeCell ref="C65:G65"/>
    <mergeCell ref="C68:G68"/>
    <mergeCell ref="C69:G69"/>
    <mergeCell ref="C70:G70"/>
    <mergeCell ref="C67:F67"/>
    <mergeCell ref="C71:G71"/>
    <mergeCell ref="C76:F76"/>
    <mergeCell ref="C77:F77"/>
    <mergeCell ref="C78:F78"/>
    <mergeCell ref="C85:F85"/>
    <mergeCell ref="C86:F86"/>
    <mergeCell ref="C73:G73"/>
    <mergeCell ref="C74:G74"/>
    <mergeCell ref="C75:G75"/>
    <mergeCell ref="C79:G79"/>
    <mergeCell ref="C80:G80"/>
    <mergeCell ref="C81:G81"/>
    <mergeCell ref="C107:G107"/>
    <mergeCell ref="C108:G108"/>
    <mergeCell ref="B41:C41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82:G82"/>
    <mergeCell ref="C83:G83"/>
    <mergeCell ref="C94:G94"/>
    <mergeCell ref="C95:G95"/>
    <mergeCell ref="C84:G84"/>
    <mergeCell ref="C87:G87"/>
    <mergeCell ref="C88:G88"/>
    <mergeCell ref="C89:G8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J20:J22"/>
    <mergeCell ref="K20:K22"/>
    <mergeCell ref="L20:L22"/>
    <mergeCell ref="AN20:AN22"/>
    <mergeCell ref="AO20:AO22"/>
    <mergeCell ref="AP20:AP22"/>
    <mergeCell ref="AQ20:AQ22"/>
    <mergeCell ref="AR20:AR22"/>
    <mergeCell ref="AS20:AS22"/>
    <mergeCell ref="BK20:BK22"/>
    <mergeCell ref="BL20:BL22"/>
    <mergeCell ref="BM20:BM22"/>
    <mergeCell ref="AT20:AT22"/>
    <mergeCell ref="AU20:AU22"/>
    <mergeCell ref="AV20:AV22"/>
    <mergeCell ref="AW20:AW22"/>
    <mergeCell ref="AX20:AX22"/>
    <mergeCell ref="AY20:AY22"/>
    <mergeCell ref="AZ20:AZ22"/>
    <mergeCell ref="BA20:BA22"/>
    <mergeCell ref="BB20:BB22"/>
    <mergeCell ref="BE20:BE22"/>
    <mergeCell ref="BF20:BF22"/>
    <mergeCell ref="BG20:BG22"/>
    <mergeCell ref="BH20:BH22"/>
    <mergeCell ref="BI20:BI22"/>
    <mergeCell ref="BJ20:BJ22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OUT 2019</vt:lpstr>
      <vt:lpstr>'SAERB LICITAÇÕES OUT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2019-12-26T23:18:16Z</dcterms:modified>
</cp:coreProperties>
</file>