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 tabRatio="797"/>
  </bookViews>
  <sheets>
    <sheet name="SAERB LICITAÇÕES ABRIL 2020" sheetId="1" r:id="rId1"/>
  </sheets>
  <definedNames>
    <definedName name="_xlnm.Print_Area" localSheetId="0">'SAERB LICITAÇÕES ABRIL 2020'!$A$1:$BM$41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37" i="1" l="1"/>
  <c r="AH37" i="1"/>
  <c r="AG37" i="1"/>
  <c r="AK37" i="1"/>
  <c r="AM37" i="1"/>
  <c r="AN37" i="1"/>
  <c r="AO37" i="1"/>
  <c r="AN36" i="1" l="1"/>
  <c r="AN35" i="1"/>
  <c r="AN29" i="1"/>
  <c r="AN27" i="1"/>
  <c r="AN33" i="1"/>
  <c r="AN31" i="1"/>
  <c r="AN25" i="1"/>
  <c r="AN23" i="1"/>
  <c r="AN20" i="1"/>
  <c r="AO35" i="1" l="1"/>
  <c r="AO33" i="1" l="1"/>
  <c r="AO31" i="1" l="1"/>
  <c r="AO29" i="1"/>
  <c r="AO27" i="1" l="1"/>
  <c r="AO25" i="1" l="1"/>
  <c r="AO23" i="1"/>
  <c r="AO36" i="1" l="1"/>
  <c r="AO20" i="1" l="1"/>
  <c r="AL37" i="1" l="1"/>
</calcChain>
</file>

<file path=xl/sharedStrings.xml><?xml version="1.0" encoding="utf-8"?>
<sst xmlns="http://schemas.openxmlformats.org/spreadsheetml/2006/main" count="616" uniqueCount="271">
  <si>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</si>
  <si>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</si>
  <si>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</si>
  <si>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</si>
  <si>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</si>
  <si>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</si>
  <si>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</si>
  <si>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</si>
  <si>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</si>
  <si>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</si>
  <si>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</si>
  <si>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</si>
  <si>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</si>
  <si>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</si>
  <si>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</si>
  <si>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</si>
  <si>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</si>
  <si>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</si>
  <si>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</si>
  <si>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</si>
  <si>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</si>
  <si>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</si>
  <si>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</si>
  <si>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</si>
  <si>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</si>
  <si>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</si>
  <si>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</si>
  <si>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</si>
  <si>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</si>
  <si>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</si>
  <si>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</si>
  <si>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</si>
  <si>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</si>
  <si>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</si>
  <si>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</si>
  <si>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</si>
  <si>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</si>
  <si>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</si>
  <si>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</si>
  <si>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</si>
  <si>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</si>
  <si>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</si>
  <si>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</si>
  <si>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</si>
  <si>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</si>
  <si>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</si>
  <si>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</si>
  <si>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</si>
  <si>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</si>
  <si>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</si>
  <si>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</si>
  <si>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</si>
  <si>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</si>
  <si>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</si>
  <si>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</si>
  <si>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</si>
  <si>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</si>
  <si>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</si>
  <si>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</si>
  <si>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</si>
  <si>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</si>
  <si>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</si>
  <si>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</si>
  <si>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</si>
  <si>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</si>
  <si>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</si>
  <si>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</si>
  <si>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</si>
  <si>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</si>
  <si>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</si>
  <si>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</si>
  <si>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</si>
  <si>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</si>
  <si>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</si>
  <si>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</si>
  <si>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</si>
  <si>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</si>
  <si>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</si>
  <si>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</si>
  <si>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</si>
  <si>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</si>
  <si>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</si>
  <si>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</si>
  <si>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</si>
  <si>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</si>
  <si>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</si>
  <si>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</si>
  <si>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</si>
  <si>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</si>
  <si>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</si>
  <si>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</si>
  <si>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</si>
  <si>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</si>
  <si>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</si>
  <si>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</si>
  <si>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</si>
  <si>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</si>
  <si>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</si>
  <si>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</si>
  <si>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</si>
  <si>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</si>
  <si>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</si>
  <si>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</si>
  <si>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</si>
  <si>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</si>
  <si>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</si>
  <si>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</si>
  <si>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</si>
  <si>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</si>
  <si>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</si>
  <si>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</si>
  <si>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</si>
  <si>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</si>
  <si>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</si>
  <si>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</si>
  <si>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</si>
  <si>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</si>
  <si>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</si>
  <si>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</si>
  <si>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</si>
  <si>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</si>
  <si>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</si>
  <si>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</si>
  <si>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</si>
  <si>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</si>
  <si>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</si>
  <si>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</si>
  <si>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</si>
  <si>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</si>
  <si>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</si>
  <si>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</si>
  <si>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</si>
  <si>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</si>
  <si>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</si>
  <si>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</si>
  <si>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</si>
  <si>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</si>
  <si>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</si>
  <si>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01</t>
  </si>
  <si>
    <t>03</t>
  </si>
  <si>
    <t>04</t>
  </si>
  <si>
    <t>05</t>
  </si>
  <si>
    <t>06</t>
  </si>
  <si>
    <t>menor preço</t>
  </si>
  <si>
    <t xml:space="preserve">Dispensa de Licitação 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</si>
  <si>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</si>
  <si>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</si>
  <si>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</si>
  <si>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</si>
  <si>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002/2016</t>
  </si>
  <si>
    <t>Prestação de serviços de arrecadação de receita pública.</t>
  </si>
  <si>
    <t>-</t>
  </si>
  <si>
    <t>TECSERV - Terceirização, Comércio e Serviços Ltda</t>
  </si>
  <si>
    <t>Banco do Brasil S/A - Setor Público</t>
  </si>
  <si>
    <t>NADA CONSTA</t>
  </si>
  <si>
    <t>33.90.39.00</t>
  </si>
  <si>
    <t>33.90.46.00</t>
  </si>
  <si>
    <t>19.09.2017</t>
  </si>
  <si>
    <t>14.840.259/0001-55</t>
  </si>
  <si>
    <t>20.09.2016</t>
  </si>
  <si>
    <t>00.000.000/5112-85</t>
  </si>
  <si>
    <t>1º</t>
  </si>
  <si>
    <t>Prorrogar a vigência por mais 01 ano.</t>
  </si>
  <si>
    <t>011/2015</t>
  </si>
  <si>
    <t>Secretaria Municipal de Esporte e Lazer - SEMEL</t>
  </si>
  <si>
    <t>D</t>
  </si>
  <si>
    <t>II, art. 24</t>
  </si>
  <si>
    <t>Aditivo</t>
  </si>
  <si>
    <t>001/2017</t>
  </si>
  <si>
    <t xml:space="preserve"> </t>
  </si>
  <si>
    <t>18.09.2017</t>
  </si>
  <si>
    <t>9129/2017</t>
  </si>
  <si>
    <t>002/2017</t>
  </si>
  <si>
    <t>Caixa Economica Federal - Setor Público</t>
  </si>
  <si>
    <t>00.360.305/0001-04</t>
  </si>
  <si>
    <t>VIII, art. 24</t>
  </si>
  <si>
    <t>R$ 2,75 (dois reais e setenta e cinco centavos) por documento recebido no Guichê; R$ 2,04 (dois reais e quatro centavos) por documento recebido na Rede Lotérica; R$ 0,84 (oitenta e quatro centavos) por documento recebido no Internet CAIXA; R$ 2,75 (dois reais e setenta e cinco centavos) por documento recebido no Auto-atendimento; R$ 2,04 (dois reais e quatro centavos) por documento recebido no Correspondente Caixa Aqui; R$ 0,30 (trinta centavos) por registro, na redisponibilização de arquivo retorno.</t>
  </si>
  <si>
    <t>21964/2017</t>
  </si>
  <si>
    <t>565/2016</t>
  </si>
  <si>
    <t>Registro de Preços (FUNDHACRE)</t>
  </si>
  <si>
    <t>Adesão a Ata de Registro de Preços n.º 003/2017, oriunda do Pregão SRP n.º 565/2016, realizada pela Fundação Hospital Estadual do Estado do Acre, que tem como objeto a contratação de empresa prestadora de serviços de locação de equipamentos de Informática.</t>
  </si>
  <si>
    <t>003/2017</t>
  </si>
  <si>
    <t>R. S. Freitas Jucá</t>
  </si>
  <si>
    <t>07.190.927/0001-80</t>
  </si>
  <si>
    <t>08.08.2017</t>
  </si>
  <si>
    <t>16.800,00</t>
  </si>
  <si>
    <t>07.08.2018</t>
  </si>
  <si>
    <t>Fundação Hospital Estadual do Acre - FUNDHACRE</t>
  </si>
  <si>
    <t>17.10.2017</t>
  </si>
  <si>
    <t>19.09.2018</t>
  </si>
  <si>
    <t>220/2017</t>
  </si>
  <si>
    <t>067/2017</t>
  </si>
  <si>
    <t>Pregão Presencial para Registro de Preços</t>
  </si>
  <si>
    <t>Prestação de Serviços de administração e fornecimento de créditos alimentícios por meio de cartões magnéticos, conforme especificações contidas no Termo de referência Anexo I do Edital.</t>
  </si>
  <si>
    <t>004/2017</t>
  </si>
  <si>
    <t>Ticket Serviços S/A</t>
  </si>
  <si>
    <t>47.866.934/0001-74</t>
  </si>
  <si>
    <t>72.900,00</t>
  </si>
  <si>
    <t>16.10.2018</t>
  </si>
  <si>
    <t>22.11.2018</t>
  </si>
  <si>
    <t>07</t>
  </si>
  <si>
    <t>08</t>
  </si>
  <si>
    <t>266/2017</t>
  </si>
  <si>
    <t>026/2017</t>
  </si>
  <si>
    <t xml:space="preserve">Tomada de Preços </t>
  </si>
  <si>
    <t>tecnica e preço</t>
  </si>
  <si>
    <t>Contratação de empresa para fornecimento do Sistema de Gestão Comercial e Operacional do Serviço de Água e Esgoto de Rio Branco – SAERB, contemplando disponibilização de rotinas necessárias, implantação, capacitação e manutenção do sistema, pelo período de 12 meses, renováveis de acordo com o previsto na Lei n.º 8.666/93.</t>
  </si>
  <si>
    <t>001/2018</t>
  </si>
  <si>
    <t>EOS Organização e Sistemas</t>
  </si>
  <si>
    <t>02.188.419/0001-44</t>
  </si>
  <si>
    <t>1º/03/2018</t>
  </si>
  <si>
    <t>05.03.2018</t>
  </si>
  <si>
    <t>04.03.2019</t>
  </si>
  <si>
    <t>41659/2017</t>
  </si>
  <si>
    <t>Registro de Preços (SEMCAS)</t>
  </si>
  <si>
    <t>Adesão a Ata de Registro de Preços n.º 001/2017, oriunda do Pregão SRP n.º 026/2017, realizada pela Secretaria Municipal de cidadania e Assistência Social - SEMCAS e, que tem como objeto a contratação de locação de impressora.</t>
  </si>
  <si>
    <t>002/2018</t>
  </si>
  <si>
    <t>15.03.2018</t>
  </si>
  <si>
    <t>14.03.2019</t>
  </si>
  <si>
    <t>Secretaria Municipal de Cidadania e Assistencia Social - SEMCAS</t>
  </si>
  <si>
    <t>09</t>
  </si>
  <si>
    <t>003/2018</t>
  </si>
  <si>
    <t>12.06.2018</t>
  </si>
  <si>
    <t>11.06.2019</t>
  </si>
  <si>
    <t>RP (101) /    RPI (110)</t>
  </si>
  <si>
    <t xml:space="preserve"> RPI (110)</t>
  </si>
  <si>
    <t>RPI (110)</t>
  </si>
  <si>
    <t>RP (101) /    RPI (110)/    CONV (107)</t>
  </si>
  <si>
    <t>Prorrogar a vigência por mais um período de 01 ano, a contar de seu vencimento.</t>
  </si>
  <si>
    <t>26.07.2018</t>
  </si>
  <si>
    <t>Prorrogar a vigência por mais um período de 01 ano, a contar de seu vencimento, bem como reajustar os valores cobrados pela prestação de serviços.</t>
  </si>
  <si>
    <t xml:space="preserve"> I - R$ 2,81 por documento recebido no Guichê; II - R$ 2,08 por documento recebido na Rede Lotérica; III - R$ 0,86 por documento recebido no Internet CAIXA; IV - R$ 2,81 por documento recebido no Auto-atendimento; V - R$ 2,08 por documento recebido no Correspondente Caixa Aqui; VI - R$ 0,31 por registro, na redisponibilização de arquivo retorno</t>
  </si>
  <si>
    <t>02.08.2018</t>
  </si>
  <si>
    <t>variável, conforme o serviço prestado</t>
  </si>
  <si>
    <t xml:space="preserve"> I - 2,1818%; II - 1,9607%; III - 2,3809%; IV - 2,1818%; V - 1,9607%; VI - 3,3333%</t>
  </si>
  <si>
    <t>30951/2018</t>
  </si>
  <si>
    <t xml:space="preserve">526/2017 </t>
  </si>
  <si>
    <t>Registro de Preços (Secretaria de Estado da Casa Civil)</t>
  </si>
  <si>
    <t>Adesão ao item 02 da Ata de Registro de Preços n.º 002/2018 oriunda do Pregão Presencial par Registro de Preços n.º 526/2017 (CPL 03), que tem como objeto a contratação de empresa especializada na prestação de serviços de transporte (do tipo locação), serviços comuns e coletivo, incluindo veículos com e sem condutor devidamente habilitados para transporte de pessoas em serviço, materiais, documentos e pequenas cargas.</t>
  </si>
  <si>
    <t>004/2018</t>
  </si>
  <si>
    <t>Omegacar Eireli - ME</t>
  </si>
  <si>
    <t>08.859.610/0001-57</t>
  </si>
  <si>
    <t>1º/10/2018</t>
  </si>
  <si>
    <t xml:space="preserve">28.788,00 </t>
  </si>
  <si>
    <t>Secretaria Estadual da Casa Civil</t>
  </si>
  <si>
    <t>2º</t>
  </si>
  <si>
    <t>02</t>
  </si>
  <si>
    <t>41838/2018</t>
  </si>
  <si>
    <t>006/2018</t>
  </si>
  <si>
    <t>Contrato Único de Prestação de Serviço</t>
  </si>
  <si>
    <t>R$ 3,80 (três reais e oitenta centavos) por liquidações efetuadas no Terminal de Auto Atendimento – TAA, Internet, Gerenciador Financeiro, Correspondente Bancário, Canal PGT, CB Postal e outros canais aqui não listados; R$ 6,00 (seis reais) por liquidações na Central de Atendimento e R$ 2,00 (dois reais) por liquidação efetuadas na Lista de Débito.</t>
  </si>
  <si>
    <t>21.11.2019</t>
  </si>
  <si>
    <t>01.03.2019</t>
  </si>
  <si>
    <t>10.06.2019</t>
  </si>
  <si>
    <t>01.08.2019</t>
  </si>
  <si>
    <t>16.07.2019</t>
  </si>
  <si>
    <t>02.08.2019</t>
  </si>
  <si>
    <t>I - R$ 2,90 por documento recebido no Guichê da Agência; II - R$ 2,15 por documento recebido na Rede Lotérica; III - R$ 0,89 por documento recebido no Internet CAIXA; IV - R$ 2,90 por documento recebido no Auto-atendimento; V - R$ 2,15 por documento recebido no Correspondente Caixa Aqui; VI - R$ 0,32 por registro, na redisponibilização de arquivo retorno.</t>
  </si>
  <si>
    <t>27.09.2019</t>
  </si>
  <si>
    <t>04.10.2019</t>
  </si>
  <si>
    <t>3º</t>
  </si>
  <si>
    <t>13.09.2019</t>
  </si>
  <si>
    <t>PRESTAÇÃO DE CONTAS MENSAL - EXERCÍCIO 2020</t>
  </si>
  <si>
    <t>Prorrogar a vigência por mais 06 meses .</t>
  </si>
  <si>
    <t>Manual de Referência - 6ª EDIÇÃO - Anexo VI</t>
  </si>
  <si>
    <r>
      <t xml:space="preserve">ÓRGÃO/ENTIDADE/FUNDO: </t>
    </r>
    <r>
      <rPr>
        <b/>
        <sz val="11"/>
        <rFont val="Arial"/>
        <family val="2"/>
      </rPr>
      <t>SERVIÇO DE ÁGUA E ESGOTO DE RIO BRANCO - SAERB</t>
    </r>
  </si>
  <si>
    <r>
      <t xml:space="preserve">MÊS/ANO: </t>
    </r>
    <r>
      <rPr>
        <b/>
        <sz val="11"/>
        <rFont val="Arial"/>
        <family val="2"/>
      </rPr>
      <t>JANEIRO A ABRIL/2020</t>
    </r>
  </si>
  <si>
    <r>
      <t xml:space="preserve">DATA DA ÚLTIMA ATUALIZAÇÃO: </t>
    </r>
    <r>
      <rPr>
        <b/>
        <sz val="11"/>
        <rFont val="Arial"/>
        <family val="2"/>
      </rPr>
      <t>02/07/2020</t>
    </r>
  </si>
  <si>
    <t>Nº do Convênio/ Contrato</t>
  </si>
  <si>
    <r>
      <t xml:space="preserve">Nome do responsável pela elaboração: </t>
    </r>
    <r>
      <rPr>
        <b/>
        <sz val="10"/>
        <rFont val="Arial"/>
        <family val="2"/>
      </rPr>
      <t>Sandra Cristina Souza dos Santos</t>
    </r>
    <r>
      <rPr>
        <sz val="10"/>
        <rFont val="Arial"/>
        <family val="2"/>
      </rPr>
      <t xml:space="preserve"> - Chefe Setor de Contabilidade e Execução Orcamentária - matrícula n.º 712262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</si>
  <si>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 xml:space="preserve">Maria Josilene de Lima Pontes </t>
    </r>
    <r>
      <rPr>
        <sz val="10"/>
        <rFont val="Arial"/>
        <family val="2"/>
      </rPr>
      <t>- Diretora Presidente - Decreto Municipal n.º 239/2020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</si>
</sst>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21">
    <xf numFmtId="0" fontId="0" fillId="0" borderId="0" xfId="0"/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3" fillId="0" borderId="11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43" fontId="1" fillId="0" borderId="0" xfId="1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1" xfId="1" applyNumberFormat="1" applyFont="1" applyFill="1" applyBorder="1" applyAlignment="1">
      <alignment horizontal="right" vertical="center" wrapText="1"/>
    </xf>
    <xf numFmtId="2" fontId="1" fillId="0" borderId="1" xfId="1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justify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3" fontId="1" fillId="0" borderId="8" xfId="0" applyNumberFormat="1" applyFont="1" applyFill="1" applyBorder="1" applyAlignment="1">
      <alignment horizontal="center" vertical="center"/>
    </xf>
    <xf numFmtId="4" fontId="1" fillId="0" borderId="8" xfId="0" applyNumberFormat="1" applyFont="1" applyFill="1" applyBorder="1" applyAlignment="1">
      <alignment horizontal="center" vertical="center"/>
    </xf>
    <xf numFmtId="3" fontId="1" fillId="0" borderId="8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44" fontId="4" fillId="0" borderId="0" xfId="2" applyFont="1" applyFill="1" applyAlignment="1">
      <alignment vertical="center"/>
    </xf>
    <xf numFmtId="44" fontId="5" fillId="0" borderId="0" xfId="2" applyFont="1" applyFill="1" applyAlignment="1">
      <alignment vertical="center"/>
    </xf>
    <xf numFmtId="44" fontId="4" fillId="0" borderId="0" xfId="2" applyFont="1" applyFill="1" applyAlignment="1">
      <alignment horizontal="center" vertical="center"/>
    </xf>
    <xf numFmtId="44" fontId="4" fillId="0" borderId="0" xfId="2" applyFont="1" applyFill="1" applyAlignment="1">
      <alignment horizontal="left" vertical="center"/>
    </xf>
    <xf numFmtId="44" fontId="5" fillId="0" borderId="0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8" xfId="2" applyFont="1" applyFill="1" applyBorder="1" applyAlignment="1">
      <alignment horizontal="center" vertical="center" wrapText="1"/>
    </xf>
    <xf numFmtId="44" fontId="1" fillId="0" borderId="8" xfId="2" applyFont="1" applyFill="1" applyBorder="1" applyAlignment="1">
      <alignment horizontal="center" vertical="center"/>
    </xf>
    <xf numFmtId="44" fontId="1" fillId="0" borderId="1" xfId="2" applyFont="1" applyFill="1" applyBorder="1" applyAlignment="1">
      <alignment horizontal="center" vertical="center"/>
    </xf>
    <xf numFmtId="44" fontId="1" fillId="0" borderId="1" xfId="2" applyFont="1" applyFill="1" applyBorder="1" applyAlignment="1">
      <alignment horizontal="right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right" vertical="center" wrapText="1"/>
    </xf>
    <xf numFmtId="44" fontId="3" fillId="0" borderId="0" xfId="2" applyFont="1" applyFill="1" applyBorder="1" applyAlignment="1">
      <alignment vertical="center" wrapText="1"/>
    </xf>
    <xf numFmtId="44" fontId="1" fillId="0" borderId="0" xfId="2" applyFont="1" applyFill="1" applyAlignment="1">
      <alignment vertical="center"/>
    </xf>
    <xf numFmtId="49" fontId="1" fillId="0" borderId="1" xfId="2" applyNumberFormat="1" applyFont="1" applyFill="1" applyBorder="1" applyAlignment="1">
      <alignment horizontal="justify" vertical="center" wrapText="1"/>
    </xf>
    <xf numFmtId="44" fontId="1" fillId="0" borderId="8" xfId="2" applyFont="1" applyFill="1" applyBorder="1" applyAlignment="1">
      <alignment horizontal="right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1" fillId="0" borderId="8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/>
    </xf>
    <xf numFmtId="44" fontId="1" fillId="0" borderId="1" xfId="2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center"/>
    </xf>
    <xf numFmtId="3" fontId="1" fillId="0" borderId="12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vertical="center"/>
    </xf>
    <xf numFmtId="49" fontId="1" fillId="0" borderId="12" xfId="2" applyNumberFormat="1" applyFont="1" applyFill="1" applyBorder="1" applyAlignment="1">
      <alignment horizontal="justify" vertical="center"/>
    </xf>
    <xf numFmtId="4" fontId="1" fillId="0" borderId="12" xfId="0" applyNumberFormat="1" applyFont="1" applyFill="1" applyBorder="1" applyAlignment="1">
      <alignment horizontal="center" vertical="center"/>
    </xf>
    <xf numFmtId="44" fontId="1" fillId="0" borderId="12" xfId="2" applyFont="1" applyFill="1" applyBorder="1" applyAlignment="1">
      <alignment horizontal="right" vertical="center" wrapText="1"/>
    </xf>
    <xf numFmtId="44" fontId="1" fillId="0" borderId="12" xfId="2" applyFont="1" applyFill="1" applyBorder="1" applyAlignment="1">
      <alignment horizontal="center" vertical="center"/>
    </xf>
    <xf numFmtId="44" fontId="1" fillId="0" borderId="12" xfId="2" applyFont="1" applyFill="1" applyBorder="1" applyAlignment="1">
      <alignment vertical="center"/>
    </xf>
    <xf numFmtId="44" fontId="1" fillId="0" borderId="12" xfId="2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/>
    </xf>
    <xf numFmtId="43" fontId="3" fillId="0" borderId="15" xfId="1" applyFont="1" applyFill="1" applyBorder="1" applyAlignment="1">
      <alignment horizontal="center" vertical="center" wrapText="1"/>
    </xf>
    <xf numFmtId="43" fontId="3" fillId="0" borderId="16" xfId="1" applyFont="1" applyFill="1" applyBorder="1" applyAlignment="1">
      <alignment horizontal="center" vertical="center" wrapText="1"/>
    </xf>
    <xf numFmtId="44" fontId="3" fillId="0" borderId="16" xfId="2" applyFont="1" applyFill="1" applyBorder="1" applyAlignment="1">
      <alignment vertical="center" wrapText="1"/>
    </xf>
    <xf numFmtId="43" fontId="3" fillId="0" borderId="16" xfId="1" applyFont="1" applyFill="1" applyBorder="1" applyAlignment="1">
      <alignment vertical="center" wrapText="1"/>
    </xf>
    <xf numFmtId="43" fontId="3" fillId="0" borderId="16" xfId="1" applyFont="1" applyFill="1" applyBorder="1" applyAlignment="1">
      <alignment horizontal="center" vertical="center" wrapText="1"/>
    </xf>
    <xf numFmtId="43" fontId="3" fillId="0" borderId="16" xfId="1" applyFont="1" applyFill="1" applyBorder="1" applyAlignment="1">
      <alignment horizontal="center" vertical="center"/>
    </xf>
    <xf numFmtId="43" fontId="3" fillId="0" borderId="17" xfId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21" xfId="0" applyNumberFormat="1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3</xdr:row>
      <xdr:rowOff>2382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200025</xdr:colOff>
      <xdr:row>0</xdr:row>
      <xdr:rowOff>57150</xdr:rowOff>
    </xdr:from>
    <xdr:to>
      <xdr:col>1</xdr:col>
      <xdr:colOff>645055</xdr:colOff>
      <xdr:row>2</xdr:row>
      <xdr:rowOff>164307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57150"/>
          <a:ext cx="445030" cy="4881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41"/>
  <sheetViews>
    <sheetView tabSelected="1" zoomScaleNormal="100" zoomScaleSheetLayoutView="80" workbookViewId="0">
      <selection activeCell="A37" sqref="A37:N37"/>
    </sheetView>
  </sheetViews>
  <sheetFormatPr defaultRowHeight="12.75" x14ac:dyDescent="0.25"/>
  <cols>
    <col min="1" max="1" width="6.85546875" style="19" customWidth="1"/>
    <col min="2" max="2" width="14.140625" style="19" bestFit="1" customWidth="1"/>
    <col min="3" max="3" width="11.5703125" style="19" customWidth="1"/>
    <col min="4" max="4" width="48.5703125" style="19" bestFit="1" customWidth="1"/>
    <col min="5" max="5" width="13.85546875" style="19" customWidth="1"/>
    <col min="6" max="6" width="55.7109375" style="19" customWidth="1"/>
    <col min="7" max="7" width="14" style="19" bestFit="1" customWidth="1"/>
    <col min="8" max="8" width="13.42578125" style="19" customWidth="1"/>
    <col min="9" max="10" width="14.42578125" style="19" bestFit="1" customWidth="1"/>
    <col min="11" max="11" width="12" style="74" bestFit="1" customWidth="1"/>
    <col min="12" max="12" width="47.7109375" style="74" customWidth="1"/>
    <col min="13" max="13" width="16.5703125" style="19" customWidth="1"/>
    <col min="14" max="14" width="10.28515625" style="19" bestFit="1" customWidth="1"/>
    <col min="15" max="15" width="48.85546875" style="88" customWidth="1"/>
    <col min="16" max="16" width="12.28515625" style="19" customWidth="1"/>
    <col min="17" max="17" width="10.140625" style="19" bestFit="1" customWidth="1"/>
    <col min="18" max="18" width="12.7109375" style="19" customWidth="1"/>
    <col min="19" max="19" width="11.7109375" style="19" customWidth="1"/>
    <col min="20" max="20" width="14.42578125" style="19" bestFit="1" customWidth="1"/>
    <col min="21" max="21" width="11.5703125" style="19" customWidth="1"/>
    <col min="22" max="22" width="13.7109375" style="19" customWidth="1"/>
    <col min="23" max="23" width="13" style="19" customWidth="1"/>
    <col min="24" max="24" width="9.7109375" style="19" customWidth="1"/>
    <col min="25" max="25" width="10.5703125" style="19" customWidth="1"/>
    <col min="26" max="26" width="11.7109375" style="19" customWidth="1"/>
    <col min="27" max="27" width="14.7109375" style="19" customWidth="1"/>
    <col min="28" max="28" width="42.42578125" style="19" customWidth="1"/>
    <col min="29" max="29" width="13.7109375" style="19" customWidth="1"/>
    <col min="30" max="30" width="12" style="19" customWidth="1"/>
    <col min="31" max="32" width="10.5703125" style="19" customWidth="1"/>
    <col min="33" max="33" width="13" style="88" customWidth="1"/>
    <col min="34" max="34" width="11.7109375" style="88" customWidth="1"/>
    <col min="35" max="35" width="11.7109375" style="19" customWidth="1"/>
    <col min="36" max="36" width="10.5703125" style="19" customWidth="1"/>
    <col min="37" max="37" width="24.5703125" style="19" customWidth="1"/>
    <col min="38" max="38" width="36.85546875" style="19" customWidth="1"/>
    <col min="39" max="39" width="18.7109375" style="88" customWidth="1"/>
    <col min="40" max="40" width="16.140625" style="88" customWidth="1"/>
    <col min="41" max="41" width="20.85546875" style="88" customWidth="1"/>
    <col min="42" max="44" width="11.5703125" style="19" customWidth="1"/>
    <col min="45" max="45" width="13.85546875" style="19" customWidth="1"/>
    <col min="46" max="46" width="33.140625" style="19" customWidth="1"/>
    <col min="47" max="47" width="13.140625" style="19" customWidth="1"/>
    <col min="48" max="48" width="15.5703125" style="19" customWidth="1"/>
    <col min="49" max="49" width="15" style="19" customWidth="1"/>
    <col min="50" max="50" width="13.85546875" style="19" customWidth="1"/>
    <col min="51" max="51" width="13.7109375" style="19" customWidth="1"/>
    <col min="52" max="52" width="13.28515625" style="19" customWidth="1"/>
    <col min="53" max="53" width="12.28515625" style="19" customWidth="1"/>
    <col min="54" max="54" width="14.5703125" style="19" customWidth="1"/>
    <col min="55" max="55" width="19.42578125" style="19" bestFit="1" customWidth="1"/>
    <col min="56" max="60" width="14.42578125" style="19" bestFit="1" customWidth="1"/>
    <col min="61" max="61" width="21.85546875" style="19" customWidth="1"/>
    <col min="62" max="62" width="22.5703125" style="19" customWidth="1"/>
    <col min="63" max="64" width="14.42578125" style="19" bestFit="1" customWidth="1"/>
    <col min="65" max="65" width="14.42578125" style="19" customWidth="1"/>
    <col min="66" max="16384" width="9.140625" style="19"/>
  </cols>
  <sheetData>
    <row r="1" spans="1:65" s="29" customFormat="1" ht="15" x14ac:dyDescent="0.25">
      <c r="K1" s="33"/>
      <c r="L1" s="33"/>
      <c r="O1" s="75"/>
      <c r="AG1" s="75"/>
      <c r="AH1" s="75"/>
      <c r="AM1" s="75"/>
      <c r="AN1" s="75"/>
      <c r="AO1" s="75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</row>
    <row r="2" spans="1:65" s="29" customFormat="1" ht="15" x14ac:dyDescent="0.25">
      <c r="K2" s="33"/>
      <c r="L2" s="33"/>
      <c r="O2" s="75"/>
      <c r="AG2" s="75"/>
      <c r="AH2" s="75"/>
      <c r="AM2" s="75"/>
      <c r="AN2" s="75"/>
      <c r="AO2" s="75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</row>
    <row r="3" spans="1:65" s="29" customFormat="1" ht="15" x14ac:dyDescent="0.25">
      <c r="K3" s="33"/>
      <c r="L3" s="33"/>
      <c r="O3" s="75"/>
      <c r="AG3" s="75"/>
      <c r="AH3" s="75"/>
      <c r="AM3" s="75"/>
      <c r="AN3" s="75"/>
      <c r="AO3" s="75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</row>
    <row r="4" spans="1:65" s="33" customFormat="1" ht="15" x14ac:dyDescent="0.25">
      <c r="A4" s="33" t="s">
        <v>51</v>
      </c>
      <c r="O4" s="76"/>
      <c r="AG4" s="76"/>
      <c r="AH4" s="76"/>
      <c r="AM4" s="76"/>
      <c r="AN4" s="76"/>
      <c r="AO4" s="76"/>
    </row>
    <row r="5" spans="1:65" s="29" customFormat="1" ht="15" x14ac:dyDescent="0.25">
      <c r="B5" s="30"/>
      <c r="C5" s="30"/>
      <c r="D5" s="30"/>
      <c r="E5" s="30"/>
      <c r="F5" s="30"/>
      <c r="G5" s="30"/>
      <c r="H5" s="30"/>
      <c r="I5" s="30"/>
      <c r="J5" s="30"/>
      <c r="K5" s="69"/>
      <c r="L5" s="69"/>
      <c r="M5" s="30"/>
      <c r="N5" s="30"/>
      <c r="O5" s="77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77"/>
      <c r="AH5" s="77"/>
      <c r="AI5" s="30"/>
      <c r="AJ5" s="30"/>
      <c r="AK5" s="30"/>
      <c r="AL5" s="30"/>
      <c r="AM5" s="77"/>
      <c r="AN5" s="77"/>
      <c r="AO5" s="77"/>
      <c r="AP5" s="30"/>
      <c r="AQ5" s="30"/>
      <c r="AR5" s="30"/>
      <c r="AT5" s="30"/>
      <c r="AU5" s="30"/>
      <c r="AV5" s="30"/>
      <c r="AW5" s="30"/>
      <c r="AX5" s="30"/>
      <c r="AY5" s="30"/>
      <c r="AZ5" s="30"/>
      <c r="BA5" s="30"/>
    </row>
    <row r="6" spans="1:65" s="29" customFormat="1" ht="15" x14ac:dyDescent="0.25">
      <c r="A6" s="33" t="s">
        <v>262</v>
      </c>
      <c r="K6" s="33"/>
      <c r="L6" s="33"/>
      <c r="O6" s="75"/>
      <c r="AG6" s="75"/>
      <c r="AH6" s="75"/>
      <c r="AM6" s="75"/>
      <c r="AN6" s="75"/>
      <c r="AO6" s="75"/>
    </row>
    <row r="7" spans="1:65" s="29" customFormat="1" ht="15" x14ac:dyDescent="0.25">
      <c r="A7" s="29" t="s">
        <v>104</v>
      </c>
      <c r="K7" s="70"/>
      <c r="L7" s="70"/>
      <c r="M7" s="28"/>
      <c r="N7" s="28"/>
      <c r="O7" s="7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78"/>
      <c r="AH7" s="78"/>
      <c r="AI7" s="28"/>
      <c r="AJ7" s="28"/>
      <c r="AK7" s="28"/>
      <c r="AL7" s="28"/>
      <c r="AM7" s="78"/>
      <c r="AN7" s="78"/>
      <c r="AO7" s="7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</row>
    <row r="8" spans="1:65" s="29" customFormat="1" ht="15" x14ac:dyDescent="0.25">
      <c r="A8" s="29" t="s">
        <v>264</v>
      </c>
      <c r="F8" s="28"/>
      <c r="G8" s="28"/>
      <c r="H8" s="28"/>
      <c r="I8" s="28"/>
      <c r="J8" s="28"/>
      <c r="K8" s="70"/>
      <c r="L8" s="70"/>
      <c r="M8" s="28"/>
      <c r="N8" s="28"/>
      <c r="O8" s="7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78"/>
      <c r="AH8" s="78"/>
      <c r="AI8" s="28"/>
      <c r="AJ8" s="28"/>
      <c r="AK8" s="28"/>
      <c r="AL8" s="28"/>
      <c r="AM8" s="78"/>
      <c r="AN8" s="78"/>
      <c r="AO8" s="78"/>
      <c r="AP8" s="28"/>
      <c r="AQ8" s="28"/>
      <c r="AR8" s="28"/>
      <c r="AS8" s="28"/>
      <c r="AT8" s="30"/>
      <c r="AU8" s="30"/>
      <c r="AV8" s="30"/>
      <c r="AW8" s="30"/>
      <c r="AX8" s="30"/>
      <c r="AY8" s="30"/>
      <c r="AZ8" s="30"/>
      <c r="BA8" s="30"/>
      <c r="BB8" s="30"/>
    </row>
    <row r="9" spans="1:65" s="29" customFormat="1" ht="15" x14ac:dyDescent="0.25">
      <c r="B9" s="30"/>
      <c r="C9" s="30"/>
      <c r="D9" s="30"/>
      <c r="E9" s="30"/>
      <c r="F9" s="30"/>
      <c r="G9" s="30"/>
      <c r="H9" s="30"/>
      <c r="I9" s="30"/>
      <c r="J9" s="30"/>
      <c r="K9" s="69"/>
      <c r="L9" s="69"/>
      <c r="M9" s="30"/>
      <c r="N9" s="30"/>
      <c r="O9" s="77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77"/>
      <c r="AH9" s="77"/>
      <c r="AI9" s="30"/>
      <c r="AJ9" s="30"/>
      <c r="AK9" s="30"/>
      <c r="AL9" s="30"/>
      <c r="AM9" s="77"/>
      <c r="AN9" s="77"/>
      <c r="AO9" s="77"/>
      <c r="AP9" s="30"/>
      <c r="AQ9" s="30"/>
      <c r="AR9" s="30"/>
      <c r="AS9" s="30"/>
    </row>
    <row r="10" spans="1:65" s="29" customFormat="1" ht="15" x14ac:dyDescent="0.25">
      <c r="A10" s="29" t="s">
        <v>265</v>
      </c>
      <c r="K10" s="33"/>
      <c r="L10" s="33"/>
      <c r="O10" s="75"/>
      <c r="AG10" s="75"/>
      <c r="AH10" s="75"/>
      <c r="AM10" s="75"/>
      <c r="AN10" s="75"/>
      <c r="AO10" s="75"/>
    </row>
    <row r="11" spans="1:65" s="29" customFormat="1" ht="15" x14ac:dyDescent="0.25">
      <c r="A11" s="28" t="s">
        <v>266</v>
      </c>
      <c r="B11" s="28"/>
      <c r="C11" s="28"/>
      <c r="D11" s="28"/>
      <c r="E11" s="28"/>
      <c r="F11" s="28"/>
      <c r="G11" s="28"/>
      <c r="H11" s="28"/>
      <c r="I11" s="28"/>
      <c r="J11" s="28"/>
      <c r="K11" s="70"/>
      <c r="L11" s="70"/>
      <c r="M11" s="28"/>
      <c r="N11" s="28"/>
      <c r="O11" s="7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G11" s="75"/>
      <c r="AH11" s="75"/>
      <c r="AM11" s="75"/>
      <c r="AN11" s="75"/>
      <c r="AO11" s="75"/>
    </row>
    <row r="12" spans="1:65" s="29" customFormat="1" ht="15" x14ac:dyDescent="0.25">
      <c r="A12" s="28" t="s">
        <v>267</v>
      </c>
      <c r="B12" s="28"/>
      <c r="C12" s="28"/>
      <c r="D12" s="28"/>
      <c r="E12" s="28"/>
      <c r="F12" s="28"/>
      <c r="G12" s="28"/>
      <c r="H12" s="28"/>
      <c r="I12" s="28"/>
      <c r="J12" s="28"/>
      <c r="K12" s="70"/>
      <c r="L12" s="70"/>
      <c r="M12" s="28"/>
      <c r="N12" s="28"/>
      <c r="O12" s="7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G12" s="75"/>
      <c r="AH12" s="75"/>
      <c r="AM12" s="75"/>
      <c r="AN12" s="75"/>
      <c r="AO12" s="75"/>
    </row>
    <row r="13" spans="1:65" s="29" customFormat="1" ht="15" x14ac:dyDescent="0.25">
      <c r="A13" s="29" t="s">
        <v>169</v>
      </c>
      <c r="B13" s="30"/>
      <c r="C13" s="30"/>
      <c r="D13" s="30"/>
      <c r="E13" s="30"/>
      <c r="F13" s="30"/>
      <c r="G13" s="30"/>
      <c r="H13" s="30"/>
      <c r="I13" s="30"/>
      <c r="J13" s="30"/>
      <c r="K13" s="69"/>
      <c r="L13" s="69"/>
      <c r="M13" s="30"/>
      <c r="N13" s="30"/>
      <c r="O13" s="77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77"/>
      <c r="AH13" s="77"/>
      <c r="AI13" s="30"/>
      <c r="AJ13" s="30"/>
      <c r="AK13" s="30"/>
      <c r="AL13" s="30"/>
      <c r="AM13" s="77"/>
      <c r="AN13" s="77"/>
      <c r="AO13" s="77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</row>
    <row r="14" spans="1:65" s="29" customFormat="1" ht="15.75" customHeight="1" thickBot="1" x14ac:dyDescent="0.3">
      <c r="A14" s="32" t="s">
        <v>79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79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79"/>
      <c r="AH14" s="79"/>
      <c r="AI14" s="31"/>
      <c r="AJ14" s="31"/>
      <c r="AK14" s="31"/>
      <c r="AL14" s="31"/>
      <c r="AM14" s="79"/>
      <c r="AN14" s="79"/>
      <c r="AO14" s="79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</row>
    <row r="15" spans="1:65" x14ac:dyDescent="0.25">
      <c r="A15" s="59" t="s">
        <v>54</v>
      </c>
      <c r="B15" s="15" t="s">
        <v>22</v>
      </c>
      <c r="C15" s="15"/>
      <c r="D15" s="15"/>
      <c r="E15" s="15"/>
      <c r="F15" s="15"/>
      <c r="G15" s="15"/>
      <c r="H15" s="60"/>
      <c r="I15" s="60"/>
      <c r="J15" s="60"/>
      <c r="K15" s="15" t="s">
        <v>80</v>
      </c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 t="s">
        <v>83</v>
      </c>
      <c r="AQ15" s="15"/>
      <c r="AR15" s="15"/>
      <c r="AS15" s="15"/>
      <c r="AT15" s="15"/>
      <c r="AU15" s="15"/>
      <c r="AV15" s="15" t="s">
        <v>103</v>
      </c>
      <c r="AW15" s="15"/>
      <c r="AX15" s="15"/>
      <c r="AY15" s="15"/>
      <c r="AZ15" s="15"/>
      <c r="BA15" s="15"/>
      <c r="BB15" s="15" t="s">
        <v>81</v>
      </c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20"/>
    </row>
    <row r="16" spans="1:65" x14ac:dyDescent="0.25">
      <c r="A16" s="61"/>
      <c r="B16" s="12"/>
      <c r="C16" s="12"/>
      <c r="D16" s="12"/>
      <c r="E16" s="12"/>
      <c r="F16" s="12"/>
      <c r="G16" s="12"/>
      <c r="H16" s="12" t="s">
        <v>123</v>
      </c>
      <c r="I16" s="12"/>
      <c r="J16" s="12"/>
      <c r="K16" s="12" t="s">
        <v>52</v>
      </c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 t="s">
        <v>114</v>
      </c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 t="s">
        <v>106</v>
      </c>
      <c r="AJ16" s="12"/>
      <c r="AK16" s="12"/>
      <c r="AL16" s="12" t="s">
        <v>53</v>
      </c>
      <c r="AM16" s="12"/>
      <c r="AN16" s="12"/>
      <c r="AO16" s="12"/>
      <c r="AP16" s="12" t="s">
        <v>85</v>
      </c>
      <c r="AQ16" s="12" t="s">
        <v>122</v>
      </c>
      <c r="AR16" s="12"/>
      <c r="AS16" s="12" t="s">
        <v>86</v>
      </c>
      <c r="AT16" s="12" t="s">
        <v>84</v>
      </c>
      <c r="AU16" s="12" t="s">
        <v>87</v>
      </c>
      <c r="AV16" s="12" t="s">
        <v>92</v>
      </c>
      <c r="AW16" s="12" t="s">
        <v>93</v>
      </c>
      <c r="AX16" s="12" t="s">
        <v>94</v>
      </c>
      <c r="AY16" s="12" t="s">
        <v>96</v>
      </c>
      <c r="AZ16" s="12" t="s">
        <v>95</v>
      </c>
      <c r="BA16" s="12" t="s">
        <v>96</v>
      </c>
      <c r="BB16" s="12" t="s">
        <v>1</v>
      </c>
      <c r="BC16" s="12" t="s">
        <v>59</v>
      </c>
      <c r="BD16" s="50" t="s">
        <v>63</v>
      </c>
      <c r="BE16" s="50"/>
      <c r="BF16" s="50"/>
      <c r="BG16" s="50" t="s">
        <v>66</v>
      </c>
      <c r="BH16" s="50"/>
      <c r="BI16" s="12" t="s">
        <v>135</v>
      </c>
      <c r="BJ16" s="12" t="s">
        <v>136</v>
      </c>
      <c r="BK16" s="50" t="s">
        <v>69</v>
      </c>
      <c r="BL16" s="50"/>
      <c r="BM16" s="62"/>
    </row>
    <row r="17" spans="1:65" x14ac:dyDescent="0.25">
      <c r="A17" s="61"/>
      <c r="B17" s="12"/>
      <c r="C17" s="12"/>
      <c r="D17" s="12"/>
      <c r="E17" s="12"/>
      <c r="F17" s="12"/>
      <c r="G17" s="12"/>
      <c r="H17" s="12" t="s">
        <v>121</v>
      </c>
      <c r="I17" s="12" t="s">
        <v>122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 t="s">
        <v>105</v>
      </c>
      <c r="AD17" s="12"/>
      <c r="AE17" s="12" t="s">
        <v>108</v>
      </c>
      <c r="AF17" s="12"/>
      <c r="AG17" s="12"/>
      <c r="AH17" s="12"/>
      <c r="AI17" s="12" t="s">
        <v>107</v>
      </c>
      <c r="AJ17" s="12"/>
      <c r="AK17" s="12"/>
      <c r="AL17" s="11"/>
      <c r="AM17" s="91" t="s">
        <v>115</v>
      </c>
      <c r="AN17" s="91"/>
      <c r="AO17" s="91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50"/>
      <c r="BE17" s="50"/>
      <c r="BF17" s="50"/>
      <c r="BG17" s="50"/>
      <c r="BH17" s="50"/>
      <c r="BI17" s="12"/>
      <c r="BJ17" s="12"/>
      <c r="BK17" s="50"/>
      <c r="BL17" s="50"/>
      <c r="BM17" s="62"/>
    </row>
    <row r="18" spans="1:65" ht="38.25" x14ac:dyDescent="0.25">
      <c r="A18" s="61"/>
      <c r="B18" s="11" t="s">
        <v>7</v>
      </c>
      <c r="C18" s="11" t="s">
        <v>8</v>
      </c>
      <c r="D18" s="11" t="s">
        <v>0</v>
      </c>
      <c r="E18" s="11" t="s">
        <v>1</v>
      </c>
      <c r="F18" s="11" t="s">
        <v>2</v>
      </c>
      <c r="G18" s="11" t="s">
        <v>9</v>
      </c>
      <c r="H18" s="12"/>
      <c r="I18" s="11" t="s">
        <v>60</v>
      </c>
      <c r="J18" s="11" t="s">
        <v>61</v>
      </c>
      <c r="K18" s="51" t="s">
        <v>10</v>
      </c>
      <c r="L18" s="11" t="s">
        <v>3</v>
      </c>
      <c r="M18" s="11" t="s">
        <v>20</v>
      </c>
      <c r="N18" s="11" t="s">
        <v>11</v>
      </c>
      <c r="O18" s="80" t="s">
        <v>49</v>
      </c>
      <c r="P18" s="11" t="s">
        <v>15</v>
      </c>
      <c r="Q18" s="11" t="s">
        <v>14</v>
      </c>
      <c r="R18" s="11" t="s">
        <v>13</v>
      </c>
      <c r="S18" s="11" t="s">
        <v>4</v>
      </c>
      <c r="T18" s="11" t="s">
        <v>268</v>
      </c>
      <c r="U18" s="11" t="s">
        <v>55</v>
      </c>
      <c r="V18" s="11" t="s">
        <v>56</v>
      </c>
      <c r="W18" s="11" t="s">
        <v>5</v>
      </c>
      <c r="X18" s="11" t="s">
        <v>1</v>
      </c>
      <c r="Y18" s="11" t="s">
        <v>118</v>
      </c>
      <c r="Z18" s="11" t="s">
        <v>11</v>
      </c>
      <c r="AA18" s="11" t="s">
        <v>15</v>
      </c>
      <c r="AB18" s="11" t="s">
        <v>12</v>
      </c>
      <c r="AC18" s="11" t="s">
        <v>14</v>
      </c>
      <c r="AD18" s="11" t="s">
        <v>13</v>
      </c>
      <c r="AE18" s="11" t="s">
        <v>16</v>
      </c>
      <c r="AF18" s="11" t="s">
        <v>17</v>
      </c>
      <c r="AG18" s="80" t="s">
        <v>18</v>
      </c>
      <c r="AH18" s="80" t="s">
        <v>19</v>
      </c>
      <c r="AI18" s="11" t="s">
        <v>113</v>
      </c>
      <c r="AJ18" s="11" t="s">
        <v>112</v>
      </c>
      <c r="AK18" s="11" t="s">
        <v>111</v>
      </c>
      <c r="AL18" s="11" t="s">
        <v>23</v>
      </c>
      <c r="AM18" s="80" t="s">
        <v>133</v>
      </c>
      <c r="AN18" s="80" t="s">
        <v>134</v>
      </c>
      <c r="AO18" s="80" t="s">
        <v>21</v>
      </c>
      <c r="AP18" s="12"/>
      <c r="AQ18" s="11" t="s">
        <v>60</v>
      </c>
      <c r="AR18" s="11" t="s">
        <v>61</v>
      </c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52" t="s">
        <v>60</v>
      </c>
      <c r="BE18" s="52" t="s">
        <v>61</v>
      </c>
      <c r="BF18" s="52" t="s">
        <v>62</v>
      </c>
      <c r="BG18" s="52" t="s">
        <v>64</v>
      </c>
      <c r="BH18" s="11" t="s">
        <v>65</v>
      </c>
      <c r="BI18" s="12"/>
      <c r="BJ18" s="12"/>
      <c r="BK18" s="52" t="s">
        <v>60</v>
      </c>
      <c r="BL18" s="52" t="s">
        <v>68</v>
      </c>
      <c r="BM18" s="63" t="s">
        <v>67</v>
      </c>
    </row>
    <row r="19" spans="1:65" ht="13.5" thickBot="1" x14ac:dyDescent="0.3">
      <c r="A19" s="64"/>
      <c r="B19" s="65" t="s">
        <v>24</v>
      </c>
      <c r="C19" s="65" t="s">
        <v>25</v>
      </c>
      <c r="D19" s="66" t="s">
        <v>48</v>
      </c>
      <c r="E19" s="65" t="s">
        <v>26</v>
      </c>
      <c r="F19" s="65" t="s">
        <v>27</v>
      </c>
      <c r="G19" s="65" t="s">
        <v>28</v>
      </c>
      <c r="H19" s="65" t="s">
        <v>29</v>
      </c>
      <c r="I19" s="65" t="s">
        <v>30</v>
      </c>
      <c r="J19" s="65" t="s">
        <v>31</v>
      </c>
      <c r="K19" s="66" t="s">
        <v>32</v>
      </c>
      <c r="L19" s="65" t="s">
        <v>33</v>
      </c>
      <c r="M19" s="65" t="s">
        <v>34</v>
      </c>
      <c r="N19" s="65" t="s">
        <v>35</v>
      </c>
      <c r="O19" s="81" t="s">
        <v>36</v>
      </c>
      <c r="P19" s="65" t="s">
        <v>37</v>
      </c>
      <c r="Q19" s="65" t="s">
        <v>38</v>
      </c>
      <c r="R19" s="65" t="s">
        <v>39</v>
      </c>
      <c r="S19" s="65" t="s">
        <v>50</v>
      </c>
      <c r="T19" s="65" t="s">
        <v>40</v>
      </c>
      <c r="U19" s="65" t="s">
        <v>117</v>
      </c>
      <c r="V19" s="65" t="s">
        <v>41</v>
      </c>
      <c r="W19" s="65" t="s">
        <v>42</v>
      </c>
      <c r="X19" s="65" t="s">
        <v>43</v>
      </c>
      <c r="Y19" s="65" t="s">
        <v>44</v>
      </c>
      <c r="Z19" s="65" t="s">
        <v>45</v>
      </c>
      <c r="AA19" s="65" t="s">
        <v>46</v>
      </c>
      <c r="AB19" s="65" t="s">
        <v>57</v>
      </c>
      <c r="AC19" s="65" t="s">
        <v>47</v>
      </c>
      <c r="AD19" s="65" t="s">
        <v>119</v>
      </c>
      <c r="AE19" s="65" t="s">
        <v>109</v>
      </c>
      <c r="AF19" s="65" t="s">
        <v>58</v>
      </c>
      <c r="AG19" s="81" t="s">
        <v>110</v>
      </c>
      <c r="AH19" s="81" t="s">
        <v>120</v>
      </c>
      <c r="AI19" s="65" t="s">
        <v>70</v>
      </c>
      <c r="AJ19" s="65" t="s">
        <v>71</v>
      </c>
      <c r="AK19" s="65" t="s">
        <v>72</v>
      </c>
      <c r="AL19" s="65" t="s">
        <v>137</v>
      </c>
      <c r="AM19" s="81" t="s">
        <v>73</v>
      </c>
      <c r="AN19" s="81" t="s">
        <v>74</v>
      </c>
      <c r="AO19" s="81" t="s">
        <v>124</v>
      </c>
      <c r="AP19" s="65" t="s">
        <v>75</v>
      </c>
      <c r="AQ19" s="65" t="s">
        <v>76</v>
      </c>
      <c r="AR19" s="65" t="s">
        <v>77</v>
      </c>
      <c r="AS19" s="65" t="s">
        <v>78</v>
      </c>
      <c r="AT19" s="65" t="s">
        <v>82</v>
      </c>
      <c r="AU19" s="67" t="s">
        <v>88</v>
      </c>
      <c r="AV19" s="67" t="s">
        <v>89</v>
      </c>
      <c r="AW19" s="67" t="s">
        <v>90</v>
      </c>
      <c r="AX19" s="67" t="s">
        <v>97</v>
      </c>
      <c r="AY19" s="67" t="s">
        <v>91</v>
      </c>
      <c r="AZ19" s="67" t="s">
        <v>98</v>
      </c>
      <c r="BA19" s="67" t="s">
        <v>99</v>
      </c>
      <c r="BB19" s="67" t="s">
        <v>100</v>
      </c>
      <c r="BC19" s="67" t="s">
        <v>101</v>
      </c>
      <c r="BD19" s="67" t="s">
        <v>102</v>
      </c>
      <c r="BE19" s="67" t="s">
        <v>116</v>
      </c>
      <c r="BF19" s="67" t="s">
        <v>125</v>
      </c>
      <c r="BG19" s="67" t="s">
        <v>126</v>
      </c>
      <c r="BH19" s="67" t="s">
        <v>127</v>
      </c>
      <c r="BI19" s="67" t="s">
        <v>128</v>
      </c>
      <c r="BJ19" s="67" t="s">
        <v>129</v>
      </c>
      <c r="BK19" s="67" t="s">
        <v>130</v>
      </c>
      <c r="BL19" s="67" t="s">
        <v>131</v>
      </c>
      <c r="BM19" s="68" t="s">
        <v>132</v>
      </c>
    </row>
    <row r="20" spans="1:65" x14ac:dyDescent="0.25">
      <c r="A20" s="117" t="s">
        <v>138</v>
      </c>
      <c r="B20" s="21" t="s">
        <v>145</v>
      </c>
      <c r="C20" s="53" t="s">
        <v>146</v>
      </c>
      <c r="D20" s="53" t="s">
        <v>147</v>
      </c>
      <c r="E20" s="53" t="s">
        <v>143</v>
      </c>
      <c r="F20" s="54" t="s">
        <v>148</v>
      </c>
      <c r="G20" s="53" t="s">
        <v>151</v>
      </c>
      <c r="H20" s="14" t="s">
        <v>163</v>
      </c>
      <c r="I20" s="55">
        <v>42349</v>
      </c>
      <c r="J20" s="55">
        <v>42714</v>
      </c>
      <c r="K20" s="71" t="s">
        <v>149</v>
      </c>
      <c r="L20" s="71" t="s">
        <v>152</v>
      </c>
      <c r="M20" s="53" t="s">
        <v>158</v>
      </c>
      <c r="N20" s="53" t="s">
        <v>159</v>
      </c>
      <c r="O20" s="82">
        <v>25935.360000000001</v>
      </c>
      <c r="P20" s="56">
        <v>11903</v>
      </c>
      <c r="Q20" s="53" t="s">
        <v>159</v>
      </c>
      <c r="R20" s="53" t="s">
        <v>157</v>
      </c>
      <c r="S20" s="14" t="s">
        <v>224</v>
      </c>
      <c r="T20" s="14" t="s">
        <v>154</v>
      </c>
      <c r="U20" s="14" t="s">
        <v>154</v>
      </c>
      <c r="V20" s="14" t="s">
        <v>154</v>
      </c>
      <c r="W20" s="57" t="s">
        <v>155</v>
      </c>
      <c r="X20" s="14" t="s">
        <v>167</v>
      </c>
      <c r="Y20" s="8" t="s">
        <v>161</v>
      </c>
      <c r="Z20" s="8" t="s">
        <v>170</v>
      </c>
      <c r="AA20" s="3">
        <v>12142</v>
      </c>
      <c r="AB20" s="4" t="s">
        <v>162</v>
      </c>
      <c r="AC20" s="6">
        <v>42998</v>
      </c>
      <c r="AD20" s="6">
        <v>43362</v>
      </c>
      <c r="AE20" s="8">
        <v>0</v>
      </c>
      <c r="AF20" s="8">
        <v>0</v>
      </c>
      <c r="AG20" s="90">
        <v>0</v>
      </c>
      <c r="AH20" s="90">
        <v>0</v>
      </c>
      <c r="AI20" s="14" t="s">
        <v>154</v>
      </c>
      <c r="AJ20" s="14" t="s">
        <v>154</v>
      </c>
      <c r="AK20" s="14" t="s">
        <v>154</v>
      </c>
      <c r="AL20" s="14" t="s">
        <v>154</v>
      </c>
      <c r="AM20" s="82">
        <v>85010.35</v>
      </c>
      <c r="AN20" s="82">
        <f>(0+4322.56+2161.28+2161.28)</f>
        <v>8645.1200000000008</v>
      </c>
      <c r="AO20" s="92">
        <f>AM20+AN20</f>
        <v>93655.47</v>
      </c>
      <c r="AP20" s="14" t="s">
        <v>163</v>
      </c>
      <c r="AQ20" s="55">
        <v>42349</v>
      </c>
      <c r="AR20" s="55">
        <v>42714</v>
      </c>
      <c r="AS20" s="58">
        <v>11704</v>
      </c>
      <c r="AT20" s="14" t="s">
        <v>164</v>
      </c>
      <c r="AU20" s="58">
        <v>11900</v>
      </c>
      <c r="AV20" s="14" t="s">
        <v>154</v>
      </c>
      <c r="AW20" s="14" t="s">
        <v>154</v>
      </c>
      <c r="AX20" s="14" t="s">
        <v>154</v>
      </c>
      <c r="AY20" s="14" t="s">
        <v>154</v>
      </c>
      <c r="AZ20" s="14" t="s">
        <v>154</v>
      </c>
      <c r="BA20" s="14" t="s">
        <v>154</v>
      </c>
      <c r="BB20" s="14" t="s">
        <v>154</v>
      </c>
      <c r="BC20" s="53" t="s">
        <v>154</v>
      </c>
      <c r="BD20" s="53" t="s">
        <v>154</v>
      </c>
      <c r="BE20" s="53" t="s">
        <v>154</v>
      </c>
      <c r="BF20" s="53" t="s">
        <v>154</v>
      </c>
      <c r="BG20" s="53" t="s">
        <v>154</v>
      </c>
      <c r="BH20" s="53" t="s">
        <v>154</v>
      </c>
      <c r="BI20" s="53" t="s">
        <v>154</v>
      </c>
      <c r="BJ20" s="53" t="s">
        <v>154</v>
      </c>
      <c r="BK20" s="53" t="s">
        <v>154</v>
      </c>
      <c r="BL20" s="53" t="s">
        <v>154</v>
      </c>
      <c r="BM20" s="53" t="s">
        <v>154</v>
      </c>
    </row>
    <row r="21" spans="1:65" s="23" customFormat="1" x14ac:dyDescent="0.25">
      <c r="A21" s="118"/>
      <c r="B21" s="114"/>
      <c r="C21" s="34"/>
      <c r="D21" s="34"/>
      <c r="E21" s="34"/>
      <c r="F21" s="35"/>
      <c r="G21" s="34"/>
      <c r="H21" s="13"/>
      <c r="I21" s="36"/>
      <c r="J21" s="36"/>
      <c r="K21" s="50"/>
      <c r="L21" s="50"/>
      <c r="M21" s="34"/>
      <c r="N21" s="34"/>
      <c r="O21" s="83"/>
      <c r="P21" s="37"/>
      <c r="Q21" s="34"/>
      <c r="R21" s="34"/>
      <c r="S21" s="13"/>
      <c r="T21" s="13"/>
      <c r="U21" s="13"/>
      <c r="V21" s="13"/>
      <c r="W21" s="38"/>
      <c r="X21" s="13"/>
      <c r="Y21" s="9" t="s">
        <v>245</v>
      </c>
      <c r="Z21" s="9" t="s">
        <v>189</v>
      </c>
      <c r="AA21" s="1">
        <v>12410</v>
      </c>
      <c r="AB21" s="2" t="s">
        <v>162</v>
      </c>
      <c r="AC21" s="5">
        <v>43363</v>
      </c>
      <c r="AD21" s="5">
        <v>43727</v>
      </c>
      <c r="AE21" s="9">
        <v>0</v>
      </c>
      <c r="AF21" s="9">
        <v>0</v>
      </c>
      <c r="AG21" s="86">
        <v>0</v>
      </c>
      <c r="AH21" s="86">
        <v>0</v>
      </c>
      <c r="AI21" s="13"/>
      <c r="AJ21" s="13"/>
      <c r="AK21" s="13"/>
      <c r="AL21" s="13"/>
      <c r="AM21" s="83"/>
      <c r="AN21" s="83"/>
      <c r="AO21" s="85"/>
      <c r="AP21" s="13"/>
      <c r="AQ21" s="36"/>
      <c r="AR21" s="36"/>
      <c r="AS21" s="39"/>
      <c r="AT21" s="13"/>
      <c r="AU21" s="39"/>
      <c r="AV21" s="13"/>
      <c r="AW21" s="13"/>
      <c r="AX21" s="13"/>
      <c r="AY21" s="13"/>
      <c r="AZ21" s="13"/>
      <c r="BA21" s="13"/>
      <c r="BB21" s="13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</row>
    <row r="22" spans="1:65" x14ac:dyDescent="0.25">
      <c r="A22" s="118"/>
      <c r="B22" s="114"/>
      <c r="C22" s="34"/>
      <c r="D22" s="34"/>
      <c r="E22" s="34"/>
      <c r="F22" s="35"/>
      <c r="G22" s="34"/>
      <c r="H22" s="13"/>
      <c r="I22" s="36"/>
      <c r="J22" s="36"/>
      <c r="K22" s="50"/>
      <c r="L22" s="50"/>
      <c r="M22" s="34"/>
      <c r="N22" s="34"/>
      <c r="O22" s="83"/>
      <c r="P22" s="37"/>
      <c r="Q22" s="34"/>
      <c r="R22" s="34"/>
      <c r="S22" s="13"/>
      <c r="T22" s="13"/>
      <c r="U22" s="13"/>
      <c r="V22" s="13"/>
      <c r="W22" s="38"/>
      <c r="X22" s="13"/>
      <c r="Y22" s="9" t="s">
        <v>260</v>
      </c>
      <c r="Z22" s="9" t="s">
        <v>261</v>
      </c>
      <c r="AA22" s="1">
        <v>12638</v>
      </c>
      <c r="AB22" s="2" t="s">
        <v>263</v>
      </c>
      <c r="AC22" s="5">
        <v>43728</v>
      </c>
      <c r="AD22" s="5">
        <v>43909</v>
      </c>
      <c r="AE22" s="9">
        <v>0</v>
      </c>
      <c r="AF22" s="9">
        <v>0</v>
      </c>
      <c r="AG22" s="86">
        <v>0</v>
      </c>
      <c r="AH22" s="86">
        <v>0</v>
      </c>
      <c r="AI22" s="13"/>
      <c r="AJ22" s="13"/>
      <c r="AK22" s="13"/>
      <c r="AL22" s="13"/>
      <c r="AM22" s="83"/>
      <c r="AN22" s="83"/>
      <c r="AO22" s="85"/>
      <c r="AP22" s="13"/>
      <c r="AQ22" s="36"/>
      <c r="AR22" s="36"/>
      <c r="AS22" s="39"/>
      <c r="AT22" s="13"/>
      <c r="AU22" s="39"/>
      <c r="AV22" s="13"/>
      <c r="AW22" s="13"/>
      <c r="AX22" s="13"/>
      <c r="AY22" s="13"/>
      <c r="AZ22" s="13"/>
      <c r="BA22" s="13"/>
      <c r="BB22" s="13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</row>
    <row r="23" spans="1:65" ht="127.5" x14ac:dyDescent="0.25">
      <c r="A23" s="118" t="s">
        <v>246</v>
      </c>
      <c r="B23" s="114" t="s">
        <v>171</v>
      </c>
      <c r="C23" s="34" t="s">
        <v>172</v>
      </c>
      <c r="D23" s="34" t="s">
        <v>144</v>
      </c>
      <c r="E23" s="34" t="s">
        <v>143</v>
      </c>
      <c r="F23" s="34" t="s">
        <v>150</v>
      </c>
      <c r="G23" s="37">
        <v>12108</v>
      </c>
      <c r="H23" s="13" t="s">
        <v>154</v>
      </c>
      <c r="I23" s="36" t="s">
        <v>154</v>
      </c>
      <c r="J23" s="36" t="s">
        <v>154</v>
      </c>
      <c r="K23" s="50" t="s">
        <v>172</v>
      </c>
      <c r="L23" s="72" t="s">
        <v>173</v>
      </c>
      <c r="M23" s="34" t="s">
        <v>174</v>
      </c>
      <c r="N23" s="40">
        <v>42949</v>
      </c>
      <c r="O23" s="89" t="s">
        <v>176</v>
      </c>
      <c r="P23" s="37">
        <v>12135</v>
      </c>
      <c r="Q23" s="40">
        <v>42949</v>
      </c>
      <c r="R23" s="40">
        <v>43313</v>
      </c>
      <c r="S23" s="13" t="s">
        <v>226</v>
      </c>
      <c r="T23" s="13" t="s">
        <v>154</v>
      </c>
      <c r="U23" s="13" t="s">
        <v>154</v>
      </c>
      <c r="V23" s="13" t="s">
        <v>154</v>
      </c>
      <c r="W23" s="38" t="s">
        <v>155</v>
      </c>
      <c r="X23" s="13" t="s">
        <v>167</v>
      </c>
      <c r="Y23" s="9" t="s">
        <v>161</v>
      </c>
      <c r="Z23" s="9" t="s">
        <v>229</v>
      </c>
      <c r="AA23" s="1">
        <v>12371</v>
      </c>
      <c r="AB23" s="9" t="s">
        <v>230</v>
      </c>
      <c r="AC23" s="5">
        <v>43314</v>
      </c>
      <c r="AD23" s="5">
        <v>43678</v>
      </c>
      <c r="AE23" s="9">
        <v>0</v>
      </c>
      <c r="AF23" s="9">
        <v>0</v>
      </c>
      <c r="AG23" s="86">
        <v>0</v>
      </c>
      <c r="AH23" s="86">
        <v>0</v>
      </c>
      <c r="AI23" s="9" t="s">
        <v>232</v>
      </c>
      <c r="AJ23" s="41" t="s">
        <v>233</v>
      </c>
      <c r="AK23" s="41" t="s">
        <v>234</v>
      </c>
      <c r="AL23" s="41" t="s">
        <v>231</v>
      </c>
      <c r="AM23" s="83">
        <v>3102.46</v>
      </c>
      <c r="AN23" s="83">
        <f>(0+209.69+86.15+86.15)</f>
        <v>381.99</v>
      </c>
      <c r="AO23" s="85">
        <f t="shared" ref="AO23:AO33" si="0">(AM23+AN23)</f>
        <v>3484.45</v>
      </c>
      <c r="AP23" s="13" t="s">
        <v>154</v>
      </c>
      <c r="AQ23" s="13" t="s">
        <v>154</v>
      </c>
      <c r="AR23" s="13" t="s">
        <v>154</v>
      </c>
      <c r="AS23" s="13" t="s">
        <v>154</v>
      </c>
      <c r="AT23" s="13" t="s">
        <v>154</v>
      </c>
      <c r="AU23" s="13" t="s">
        <v>154</v>
      </c>
      <c r="AV23" s="34" t="s">
        <v>165</v>
      </c>
      <c r="AW23" s="34" t="s">
        <v>175</v>
      </c>
      <c r="AX23" s="37">
        <v>12108</v>
      </c>
      <c r="AY23" s="40">
        <v>42949</v>
      </c>
      <c r="AZ23" s="37">
        <v>12108</v>
      </c>
      <c r="BA23" s="40">
        <v>42949</v>
      </c>
      <c r="BB23" s="13" t="s">
        <v>154</v>
      </c>
      <c r="BC23" s="34" t="s">
        <v>154</v>
      </c>
      <c r="BD23" s="34" t="s">
        <v>154</v>
      </c>
      <c r="BE23" s="34" t="s">
        <v>154</v>
      </c>
      <c r="BF23" s="34" t="s">
        <v>154</v>
      </c>
      <c r="BG23" s="34" t="s">
        <v>154</v>
      </c>
      <c r="BH23" s="34" t="s">
        <v>154</v>
      </c>
      <c r="BI23" s="34" t="s">
        <v>154</v>
      </c>
      <c r="BJ23" s="34" t="s">
        <v>154</v>
      </c>
      <c r="BK23" s="34" t="s">
        <v>154</v>
      </c>
      <c r="BL23" s="34" t="s">
        <v>154</v>
      </c>
      <c r="BM23" s="34" t="s">
        <v>154</v>
      </c>
    </row>
    <row r="24" spans="1:65" ht="127.5" x14ac:dyDescent="0.25">
      <c r="A24" s="118"/>
      <c r="B24" s="114"/>
      <c r="C24" s="34"/>
      <c r="D24" s="34"/>
      <c r="E24" s="34"/>
      <c r="F24" s="34"/>
      <c r="G24" s="37"/>
      <c r="H24" s="13"/>
      <c r="I24" s="36"/>
      <c r="J24" s="36"/>
      <c r="K24" s="50"/>
      <c r="L24" s="72"/>
      <c r="M24" s="34"/>
      <c r="N24" s="40"/>
      <c r="O24" s="89"/>
      <c r="P24" s="37"/>
      <c r="Q24" s="40"/>
      <c r="R24" s="40"/>
      <c r="S24" s="13"/>
      <c r="T24" s="13"/>
      <c r="U24" s="13"/>
      <c r="V24" s="13"/>
      <c r="W24" s="38"/>
      <c r="X24" s="13"/>
      <c r="Y24" s="9" t="s">
        <v>245</v>
      </c>
      <c r="Z24" s="9" t="s">
        <v>255</v>
      </c>
      <c r="AA24" s="1">
        <v>12596</v>
      </c>
      <c r="AB24" s="9" t="s">
        <v>230</v>
      </c>
      <c r="AC24" s="5">
        <v>43679</v>
      </c>
      <c r="AD24" s="5">
        <v>44044</v>
      </c>
      <c r="AE24" s="9">
        <v>0</v>
      </c>
      <c r="AF24" s="9">
        <v>0</v>
      </c>
      <c r="AG24" s="86">
        <v>0</v>
      </c>
      <c r="AH24" s="86">
        <v>0</v>
      </c>
      <c r="AI24" s="9" t="s">
        <v>256</v>
      </c>
      <c r="AJ24" s="41" t="s">
        <v>233</v>
      </c>
      <c r="AK24" s="42">
        <v>3.3148299999999999E-2</v>
      </c>
      <c r="AL24" s="41" t="s">
        <v>257</v>
      </c>
      <c r="AM24" s="83"/>
      <c r="AN24" s="83"/>
      <c r="AO24" s="85"/>
      <c r="AP24" s="13"/>
      <c r="AQ24" s="13"/>
      <c r="AR24" s="13"/>
      <c r="AS24" s="13"/>
      <c r="AT24" s="13"/>
      <c r="AU24" s="13"/>
      <c r="AV24" s="34"/>
      <c r="AW24" s="34"/>
      <c r="AX24" s="37"/>
      <c r="AY24" s="40"/>
      <c r="AZ24" s="37"/>
      <c r="BA24" s="40"/>
      <c r="BB24" s="13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</row>
    <row r="25" spans="1:65" ht="25.5" x14ac:dyDescent="0.25">
      <c r="A25" s="118" t="s">
        <v>139</v>
      </c>
      <c r="B25" s="114" t="s">
        <v>177</v>
      </c>
      <c r="C25" s="34" t="s">
        <v>178</v>
      </c>
      <c r="D25" s="34" t="s">
        <v>179</v>
      </c>
      <c r="E25" s="34" t="s">
        <v>143</v>
      </c>
      <c r="F25" s="35" t="s">
        <v>180</v>
      </c>
      <c r="G25" s="37">
        <v>11907</v>
      </c>
      <c r="H25" s="13" t="s">
        <v>181</v>
      </c>
      <c r="I25" s="36">
        <v>42769</v>
      </c>
      <c r="J25" s="36">
        <v>43133</v>
      </c>
      <c r="K25" s="50" t="s">
        <v>181</v>
      </c>
      <c r="L25" s="72" t="s">
        <v>182</v>
      </c>
      <c r="M25" s="34" t="s">
        <v>183</v>
      </c>
      <c r="N25" s="40" t="s">
        <v>184</v>
      </c>
      <c r="O25" s="84" t="s">
        <v>185</v>
      </c>
      <c r="P25" s="37">
        <v>12123</v>
      </c>
      <c r="Q25" s="40" t="s">
        <v>184</v>
      </c>
      <c r="R25" s="40" t="s">
        <v>186</v>
      </c>
      <c r="S25" s="13" t="s">
        <v>224</v>
      </c>
      <c r="T25" s="13" t="s">
        <v>154</v>
      </c>
      <c r="U25" s="13" t="s">
        <v>154</v>
      </c>
      <c r="V25" s="13" t="s">
        <v>154</v>
      </c>
      <c r="W25" s="38" t="s">
        <v>155</v>
      </c>
      <c r="X25" s="13" t="s">
        <v>167</v>
      </c>
      <c r="Y25" s="9" t="s">
        <v>161</v>
      </c>
      <c r="Z25" s="9" t="s">
        <v>186</v>
      </c>
      <c r="AA25" s="1">
        <v>12387</v>
      </c>
      <c r="AB25" s="9" t="s">
        <v>228</v>
      </c>
      <c r="AC25" s="5">
        <v>43320</v>
      </c>
      <c r="AD25" s="5">
        <v>43684</v>
      </c>
      <c r="AE25" s="9">
        <v>0</v>
      </c>
      <c r="AF25" s="9">
        <v>0</v>
      </c>
      <c r="AG25" s="86">
        <v>0</v>
      </c>
      <c r="AH25" s="86">
        <v>0</v>
      </c>
      <c r="AI25" s="9" t="s">
        <v>154</v>
      </c>
      <c r="AJ25" s="9" t="s">
        <v>154</v>
      </c>
      <c r="AK25" s="9" t="s">
        <v>154</v>
      </c>
      <c r="AL25" s="43">
        <v>0</v>
      </c>
      <c r="AM25" s="83">
        <v>39200</v>
      </c>
      <c r="AN25" s="83">
        <f>(0+1400+1400+0)</f>
        <v>2800</v>
      </c>
      <c r="AO25" s="85">
        <f t="shared" si="0"/>
        <v>42000</v>
      </c>
      <c r="AP25" s="13" t="s">
        <v>181</v>
      </c>
      <c r="AQ25" s="36">
        <v>42769</v>
      </c>
      <c r="AR25" s="36">
        <v>43133</v>
      </c>
      <c r="AS25" s="39">
        <v>11992</v>
      </c>
      <c r="AT25" s="13" t="s">
        <v>187</v>
      </c>
      <c r="AU25" s="13" t="s">
        <v>154</v>
      </c>
      <c r="AV25" s="34" t="s">
        <v>154</v>
      </c>
      <c r="AW25" s="34" t="s">
        <v>154</v>
      </c>
      <c r="AX25" s="37" t="s">
        <v>154</v>
      </c>
      <c r="AY25" s="40" t="s">
        <v>154</v>
      </c>
      <c r="AZ25" s="37" t="s">
        <v>154</v>
      </c>
      <c r="BA25" s="40" t="s">
        <v>154</v>
      </c>
      <c r="BB25" s="13" t="s">
        <v>154</v>
      </c>
      <c r="BC25" s="34" t="s">
        <v>154</v>
      </c>
      <c r="BD25" s="34" t="s">
        <v>154</v>
      </c>
      <c r="BE25" s="34" t="s">
        <v>154</v>
      </c>
      <c r="BF25" s="34" t="s">
        <v>154</v>
      </c>
      <c r="BG25" s="34" t="s">
        <v>154</v>
      </c>
      <c r="BH25" s="34" t="s">
        <v>154</v>
      </c>
      <c r="BI25" s="34" t="s">
        <v>154</v>
      </c>
      <c r="BJ25" s="34" t="s">
        <v>154</v>
      </c>
      <c r="BK25" s="34" t="s">
        <v>154</v>
      </c>
      <c r="BL25" s="34" t="s">
        <v>154</v>
      </c>
      <c r="BM25" s="34" t="s">
        <v>154</v>
      </c>
    </row>
    <row r="26" spans="1:65" ht="25.5" x14ac:dyDescent="0.25">
      <c r="A26" s="118"/>
      <c r="B26" s="114"/>
      <c r="C26" s="34"/>
      <c r="D26" s="34"/>
      <c r="E26" s="34"/>
      <c r="F26" s="35"/>
      <c r="G26" s="37"/>
      <c r="H26" s="13"/>
      <c r="I26" s="36"/>
      <c r="J26" s="36"/>
      <c r="K26" s="50"/>
      <c r="L26" s="72"/>
      <c r="M26" s="34"/>
      <c r="N26" s="40"/>
      <c r="O26" s="84"/>
      <c r="P26" s="37"/>
      <c r="Q26" s="40"/>
      <c r="R26" s="40"/>
      <c r="S26" s="13"/>
      <c r="T26" s="13"/>
      <c r="U26" s="13"/>
      <c r="V26" s="13"/>
      <c r="W26" s="38"/>
      <c r="X26" s="13"/>
      <c r="Y26" s="9" t="s">
        <v>245</v>
      </c>
      <c r="Z26" s="9" t="s">
        <v>254</v>
      </c>
      <c r="AA26" s="9"/>
      <c r="AB26" s="9" t="s">
        <v>228</v>
      </c>
      <c r="AC26" s="5">
        <v>43685</v>
      </c>
      <c r="AD26" s="5">
        <v>44050</v>
      </c>
      <c r="AE26" s="9">
        <v>0</v>
      </c>
      <c r="AF26" s="9">
        <v>0</v>
      </c>
      <c r="AG26" s="86">
        <v>0</v>
      </c>
      <c r="AH26" s="86">
        <v>0</v>
      </c>
      <c r="AI26" s="9" t="s">
        <v>154</v>
      </c>
      <c r="AJ26" s="9" t="s">
        <v>154</v>
      </c>
      <c r="AK26" s="9" t="s">
        <v>154</v>
      </c>
      <c r="AL26" s="43"/>
      <c r="AM26" s="83"/>
      <c r="AN26" s="83"/>
      <c r="AO26" s="85"/>
      <c r="AP26" s="13"/>
      <c r="AQ26" s="36"/>
      <c r="AR26" s="36"/>
      <c r="AS26" s="39"/>
      <c r="AT26" s="13"/>
      <c r="AU26" s="13"/>
      <c r="AV26" s="34"/>
      <c r="AW26" s="34"/>
      <c r="AX26" s="37"/>
      <c r="AY26" s="40"/>
      <c r="AZ26" s="37"/>
      <c r="BA26" s="40"/>
      <c r="BB26" s="13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</row>
    <row r="27" spans="1:65" ht="25.5" x14ac:dyDescent="0.25">
      <c r="A27" s="118" t="s">
        <v>140</v>
      </c>
      <c r="B27" s="114" t="s">
        <v>190</v>
      </c>
      <c r="C27" s="34" t="s">
        <v>191</v>
      </c>
      <c r="D27" s="34" t="s">
        <v>192</v>
      </c>
      <c r="E27" s="34" t="s">
        <v>143</v>
      </c>
      <c r="F27" s="35" t="s">
        <v>193</v>
      </c>
      <c r="G27" s="37">
        <v>12138</v>
      </c>
      <c r="H27" s="13" t="s">
        <v>168</v>
      </c>
      <c r="I27" s="36">
        <v>43018</v>
      </c>
      <c r="J27" s="36">
        <v>43017</v>
      </c>
      <c r="K27" s="50" t="s">
        <v>194</v>
      </c>
      <c r="L27" s="72" t="s">
        <v>195</v>
      </c>
      <c r="M27" s="34" t="s">
        <v>196</v>
      </c>
      <c r="N27" s="40">
        <v>43025</v>
      </c>
      <c r="O27" s="84" t="s">
        <v>197</v>
      </c>
      <c r="P27" s="37">
        <v>12168</v>
      </c>
      <c r="Q27" s="40" t="s">
        <v>188</v>
      </c>
      <c r="R27" s="40" t="s">
        <v>198</v>
      </c>
      <c r="S27" s="13" t="s">
        <v>227</v>
      </c>
      <c r="T27" s="13" t="s">
        <v>154</v>
      </c>
      <c r="U27" s="13" t="s">
        <v>154</v>
      </c>
      <c r="V27" s="13" t="s">
        <v>154</v>
      </c>
      <c r="W27" s="38" t="s">
        <v>156</v>
      </c>
      <c r="X27" s="13" t="s">
        <v>167</v>
      </c>
      <c r="Y27" s="9" t="s">
        <v>161</v>
      </c>
      <c r="Z27" s="9" t="s">
        <v>198</v>
      </c>
      <c r="AA27" s="1">
        <v>12423</v>
      </c>
      <c r="AB27" s="9" t="s">
        <v>162</v>
      </c>
      <c r="AC27" s="5">
        <v>43390</v>
      </c>
      <c r="AD27" s="5">
        <v>43754</v>
      </c>
      <c r="AE27" s="9">
        <v>0</v>
      </c>
      <c r="AF27" s="9">
        <v>0</v>
      </c>
      <c r="AG27" s="86">
        <v>0</v>
      </c>
      <c r="AH27" s="86">
        <v>0</v>
      </c>
      <c r="AI27" s="9" t="s">
        <v>154</v>
      </c>
      <c r="AJ27" s="9" t="s">
        <v>154</v>
      </c>
      <c r="AK27" s="9" t="s">
        <v>154</v>
      </c>
      <c r="AL27" s="44">
        <v>0</v>
      </c>
      <c r="AM27" s="83">
        <v>2033060</v>
      </c>
      <c r="AN27" s="83">
        <f>(74850+75404.94+75404.94+75404.94)</f>
        <v>301064.82</v>
      </c>
      <c r="AO27" s="85">
        <f t="shared" si="0"/>
        <v>2334124.8199999998</v>
      </c>
      <c r="AP27" s="13" t="s">
        <v>168</v>
      </c>
      <c r="AQ27" s="36">
        <v>43018</v>
      </c>
      <c r="AR27" s="36">
        <v>43017</v>
      </c>
      <c r="AS27" s="39">
        <v>12161</v>
      </c>
      <c r="AT27" s="13" t="s">
        <v>195</v>
      </c>
      <c r="AU27" s="13" t="s">
        <v>154</v>
      </c>
      <c r="AV27" s="34" t="s">
        <v>154</v>
      </c>
      <c r="AW27" s="34" t="s">
        <v>154</v>
      </c>
      <c r="AX27" s="37" t="s">
        <v>154</v>
      </c>
      <c r="AY27" s="40" t="s">
        <v>154</v>
      </c>
      <c r="AZ27" s="37" t="s">
        <v>154</v>
      </c>
      <c r="BA27" s="40" t="s">
        <v>154</v>
      </c>
      <c r="BB27" s="13" t="s">
        <v>154</v>
      </c>
      <c r="BC27" s="34" t="s">
        <v>154</v>
      </c>
      <c r="BD27" s="34" t="s">
        <v>154</v>
      </c>
      <c r="BE27" s="34" t="s">
        <v>154</v>
      </c>
      <c r="BF27" s="34" t="s">
        <v>154</v>
      </c>
      <c r="BG27" s="34" t="s">
        <v>154</v>
      </c>
      <c r="BH27" s="34" t="s">
        <v>154</v>
      </c>
      <c r="BI27" s="34" t="s">
        <v>154</v>
      </c>
      <c r="BJ27" s="34" t="s">
        <v>154</v>
      </c>
      <c r="BK27" s="34" t="s">
        <v>154</v>
      </c>
      <c r="BL27" s="34" t="s">
        <v>154</v>
      </c>
      <c r="BM27" s="34" t="s">
        <v>154</v>
      </c>
    </row>
    <row r="28" spans="1:65" ht="25.5" x14ac:dyDescent="0.25">
      <c r="A28" s="118"/>
      <c r="B28" s="114"/>
      <c r="C28" s="34"/>
      <c r="D28" s="34"/>
      <c r="E28" s="34"/>
      <c r="F28" s="35"/>
      <c r="G28" s="37"/>
      <c r="H28" s="13"/>
      <c r="I28" s="36"/>
      <c r="J28" s="36"/>
      <c r="K28" s="50"/>
      <c r="L28" s="72"/>
      <c r="M28" s="34"/>
      <c r="N28" s="40"/>
      <c r="O28" s="84"/>
      <c r="P28" s="37"/>
      <c r="Q28" s="40"/>
      <c r="R28" s="40"/>
      <c r="S28" s="13"/>
      <c r="T28" s="13"/>
      <c r="U28" s="13"/>
      <c r="V28" s="13"/>
      <c r="W28" s="38"/>
      <c r="X28" s="13"/>
      <c r="Y28" s="9" t="s">
        <v>245</v>
      </c>
      <c r="Z28" s="9" t="s">
        <v>258</v>
      </c>
      <c r="AA28" s="1">
        <v>12659</v>
      </c>
      <c r="AB28" s="9" t="s">
        <v>162</v>
      </c>
      <c r="AC28" s="5">
        <v>43755</v>
      </c>
      <c r="AD28" s="5">
        <v>44120</v>
      </c>
      <c r="AE28" s="9">
        <v>0</v>
      </c>
      <c r="AF28" s="9">
        <v>0</v>
      </c>
      <c r="AG28" s="86">
        <v>0</v>
      </c>
      <c r="AH28" s="86">
        <v>0</v>
      </c>
      <c r="AI28" s="9" t="s">
        <v>154</v>
      </c>
      <c r="AJ28" s="9" t="s">
        <v>154</v>
      </c>
      <c r="AK28" s="9" t="s">
        <v>154</v>
      </c>
      <c r="AL28" s="44"/>
      <c r="AM28" s="83"/>
      <c r="AN28" s="83"/>
      <c r="AO28" s="85"/>
      <c r="AP28" s="13"/>
      <c r="AQ28" s="36"/>
      <c r="AR28" s="36"/>
      <c r="AS28" s="39"/>
      <c r="AT28" s="13"/>
      <c r="AU28" s="13"/>
      <c r="AV28" s="34"/>
      <c r="AW28" s="34"/>
      <c r="AX28" s="37"/>
      <c r="AY28" s="40"/>
      <c r="AZ28" s="37"/>
      <c r="BA28" s="40"/>
      <c r="BB28" s="13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</row>
    <row r="29" spans="1:65" x14ac:dyDescent="0.25">
      <c r="A29" s="118" t="s">
        <v>141</v>
      </c>
      <c r="B29" s="114" t="s">
        <v>202</v>
      </c>
      <c r="C29" s="34" t="s">
        <v>203</v>
      </c>
      <c r="D29" s="34" t="s">
        <v>204</v>
      </c>
      <c r="E29" s="34" t="s">
        <v>205</v>
      </c>
      <c r="F29" s="35" t="s">
        <v>206</v>
      </c>
      <c r="G29" s="37">
        <v>12190</v>
      </c>
      <c r="H29" s="13" t="s">
        <v>154</v>
      </c>
      <c r="I29" s="36" t="s">
        <v>154</v>
      </c>
      <c r="J29" s="36" t="s">
        <v>154</v>
      </c>
      <c r="K29" s="50" t="s">
        <v>207</v>
      </c>
      <c r="L29" s="72" t="s">
        <v>208</v>
      </c>
      <c r="M29" s="34" t="s">
        <v>209</v>
      </c>
      <c r="N29" s="40" t="s">
        <v>210</v>
      </c>
      <c r="O29" s="85">
        <v>54000</v>
      </c>
      <c r="P29" s="37">
        <v>12258</v>
      </c>
      <c r="Q29" s="40" t="s">
        <v>211</v>
      </c>
      <c r="R29" s="40" t="s">
        <v>212</v>
      </c>
      <c r="S29" s="13" t="s">
        <v>224</v>
      </c>
      <c r="T29" s="13" t="s">
        <v>154</v>
      </c>
      <c r="U29" s="13" t="s">
        <v>154</v>
      </c>
      <c r="V29" s="13" t="s">
        <v>154</v>
      </c>
      <c r="W29" s="38" t="s">
        <v>155</v>
      </c>
      <c r="X29" s="13" t="s">
        <v>167</v>
      </c>
      <c r="Y29" s="9" t="s">
        <v>161</v>
      </c>
      <c r="Z29" s="9" t="s">
        <v>252</v>
      </c>
      <c r="AA29" s="1">
        <v>12530</v>
      </c>
      <c r="AB29" s="9" t="s">
        <v>162</v>
      </c>
      <c r="AC29" s="5">
        <v>43529</v>
      </c>
      <c r="AD29" s="5">
        <v>43894</v>
      </c>
      <c r="AE29" s="13">
        <v>0</v>
      </c>
      <c r="AF29" s="13">
        <v>0</v>
      </c>
      <c r="AG29" s="85">
        <v>0</v>
      </c>
      <c r="AH29" s="85">
        <v>0</v>
      </c>
      <c r="AI29" s="13" t="s">
        <v>154</v>
      </c>
      <c r="AJ29" s="13" t="s">
        <v>154</v>
      </c>
      <c r="AK29" s="13" t="s">
        <v>154</v>
      </c>
      <c r="AL29" s="45">
        <v>0</v>
      </c>
      <c r="AM29" s="83">
        <v>58500</v>
      </c>
      <c r="AN29" s="83">
        <f>(0+9000+0+0)</f>
        <v>9000</v>
      </c>
      <c r="AO29" s="85">
        <f t="shared" si="0"/>
        <v>67500</v>
      </c>
      <c r="AP29" s="13" t="s">
        <v>154</v>
      </c>
      <c r="AQ29" s="36" t="s">
        <v>154</v>
      </c>
      <c r="AR29" s="36" t="s">
        <v>154</v>
      </c>
      <c r="AS29" s="39" t="s">
        <v>154</v>
      </c>
      <c r="AT29" s="13" t="s">
        <v>154</v>
      </c>
      <c r="AU29" s="13" t="s">
        <v>154</v>
      </c>
      <c r="AV29" s="34" t="s">
        <v>154</v>
      </c>
      <c r="AW29" s="34" t="s">
        <v>154</v>
      </c>
      <c r="AX29" s="37" t="s">
        <v>154</v>
      </c>
      <c r="AY29" s="40" t="s">
        <v>154</v>
      </c>
      <c r="AZ29" s="37" t="s">
        <v>154</v>
      </c>
      <c r="BA29" s="40" t="s">
        <v>154</v>
      </c>
      <c r="BB29" s="13" t="s">
        <v>154</v>
      </c>
      <c r="BC29" s="34" t="s">
        <v>154</v>
      </c>
      <c r="BD29" s="34" t="s">
        <v>154</v>
      </c>
      <c r="BE29" s="34" t="s">
        <v>154</v>
      </c>
      <c r="BF29" s="34" t="s">
        <v>154</v>
      </c>
      <c r="BG29" s="34" t="s">
        <v>154</v>
      </c>
      <c r="BH29" s="34" t="s">
        <v>154</v>
      </c>
      <c r="BI29" s="34" t="s">
        <v>154</v>
      </c>
      <c r="BJ29" s="34" t="s">
        <v>154</v>
      </c>
      <c r="BK29" s="34" t="s">
        <v>154</v>
      </c>
      <c r="BL29" s="34" t="s">
        <v>154</v>
      </c>
      <c r="BM29" s="34" t="s">
        <v>154</v>
      </c>
    </row>
    <row r="30" spans="1:65" x14ac:dyDescent="0.25">
      <c r="A30" s="118"/>
      <c r="B30" s="114"/>
      <c r="C30" s="34"/>
      <c r="D30" s="34"/>
      <c r="E30" s="34"/>
      <c r="F30" s="35"/>
      <c r="G30" s="37"/>
      <c r="H30" s="13"/>
      <c r="I30" s="36"/>
      <c r="J30" s="36"/>
      <c r="K30" s="50"/>
      <c r="L30" s="72"/>
      <c r="M30" s="34"/>
      <c r="N30" s="40"/>
      <c r="O30" s="85"/>
      <c r="P30" s="37"/>
      <c r="Q30" s="40"/>
      <c r="R30" s="40"/>
      <c r="S30" s="13"/>
      <c r="T30" s="13"/>
      <c r="U30" s="13"/>
      <c r="V30" s="13"/>
      <c r="W30" s="38"/>
      <c r="X30" s="13"/>
      <c r="Y30" s="9" t="s">
        <v>245</v>
      </c>
      <c r="Z30" s="5">
        <v>43889</v>
      </c>
      <c r="AA30" s="1">
        <v>12756</v>
      </c>
      <c r="AB30" s="9" t="s">
        <v>162</v>
      </c>
      <c r="AC30" s="5">
        <v>43895</v>
      </c>
      <c r="AD30" s="5">
        <v>44255</v>
      </c>
      <c r="AE30" s="13"/>
      <c r="AF30" s="13"/>
      <c r="AG30" s="85"/>
      <c r="AH30" s="85"/>
      <c r="AI30" s="13"/>
      <c r="AJ30" s="13"/>
      <c r="AK30" s="13"/>
      <c r="AL30" s="45"/>
      <c r="AM30" s="83"/>
      <c r="AN30" s="83"/>
      <c r="AO30" s="85"/>
      <c r="AP30" s="13"/>
      <c r="AQ30" s="36"/>
      <c r="AR30" s="36"/>
      <c r="AS30" s="39"/>
      <c r="AT30" s="13"/>
      <c r="AU30" s="13"/>
      <c r="AV30" s="34"/>
      <c r="AW30" s="34"/>
      <c r="AX30" s="37"/>
      <c r="AY30" s="40"/>
      <c r="AZ30" s="37"/>
      <c r="BA30" s="40"/>
      <c r="BB30" s="13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</row>
    <row r="31" spans="1:65" x14ac:dyDescent="0.25">
      <c r="A31" s="118" t="s">
        <v>142</v>
      </c>
      <c r="B31" s="114" t="s">
        <v>213</v>
      </c>
      <c r="C31" s="34" t="s">
        <v>203</v>
      </c>
      <c r="D31" s="34" t="s">
        <v>214</v>
      </c>
      <c r="E31" s="34" t="s">
        <v>143</v>
      </c>
      <c r="F31" s="35" t="s">
        <v>215</v>
      </c>
      <c r="G31" s="37">
        <v>12007</v>
      </c>
      <c r="H31" s="13" t="s">
        <v>168</v>
      </c>
      <c r="I31" s="36">
        <v>42828</v>
      </c>
      <c r="J31" s="36">
        <v>43192</v>
      </c>
      <c r="K31" s="50" t="s">
        <v>216</v>
      </c>
      <c r="L31" s="72" t="s">
        <v>182</v>
      </c>
      <c r="M31" s="34" t="s">
        <v>183</v>
      </c>
      <c r="N31" s="40" t="s">
        <v>217</v>
      </c>
      <c r="O31" s="85">
        <v>1560</v>
      </c>
      <c r="P31" s="37">
        <v>12264</v>
      </c>
      <c r="Q31" s="40" t="s">
        <v>217</v>
      </c>
      <c r="R31" s="40" t="s">
        <v>218</v>
      </c>
      <c r="S31" s="13" t="s">
        <v>224</v>
      </c>
      <c r="T31" s="13" t="s">
        <v>154</v>
      </c>
      <c r="U31" s="13" t="s">
        <v>154</v>
      </c>
      <c r="V31" s="13" t="s">
        <v>154</v>
      </c>
      <c r="W31" s="38" t="s">
        <v>155</v>
      </c>
      <c r="X31" s="13" t="s">
        <v>167</v>
      </c>
      <c r="Y31" s="9" t="s">
        <v>161</v>
      </c>
      <c r="Z31" s="9" t="s">
        <v>218</v>
      </c>
      <c r="AA31" s="1">
        <v>12534</v>
      </c>
      <c r="AB31" s="9" t="s">
        <v>162</v>
      </c>
      <c r="AC31" s="5">
        <v>43539</v>
      </c>
      <c r="AD31" s="5">
        <v>43904</v>
      </c>
      <c r="AE31" s="13">
        <v>0</v>
      </c>
      <c r="AF31" s="13">
        <v>0</v>
      </c>
      <c r="AG31" s="85">
        <v>0</v>
      </c>
      <c r="AH31" s="85">
        <v>0</v>
      </c>
      <c r="AI31" s="13" t="s">
        <v>154</v>
      </c>
      <c r="AJ31" s="13" t="s">
        <v>154</v>
      </c>
      <c r="AK31" s="13" t="s">
        <v>154</v>
      </c>
      <c r="AL31" s="13">
        <v>0</v>
      </c>
      <c r="AM31" s="83">
        <v>2730</v>
      </c>
      <c r="AN31" s="83">
        <f>(0+130+130+0)</f>
        <v>260</v>
      </c>
      <c r="AO31" s="85">
        <f t="shared" si="0"/>
        <v>2990</v>
      </c>
      <c r="AP31" s="13" t="s">
        <v>168</v>
      </c>
      <c r="AQ31" s="36">
        <v>42828</v>
      </c>
      <c r="AR31" s="36">
        <v>43192</v>
      </c>
      <c r="AS31" s="39">
        <v>12031</v>
      </c>
      <c r="AT31" s="13" t="s">
        <v>219</v>
      </c>
      <c r="AU31" s="13" t="s">
        <v>154</v>
      </c>
      <c r="AV31" s="34" t="s">
        <v>154</v>
      </c>
      <c r="AW31" s="34" t="s">
        <v>154</v>
      </c>
      <c r="AX31" s="37" t="s">
        <v>154</v>
      </c>
      <c r="AY31" s="40" t="s">
        <v>154</v>
      </c>
      <c r="AZ31" s="37" t="s">
        <v>154</v>
      </c>
      <c r="BA31" s="40" t="s">
        <v>154</v>
      </c>
      <c r="BB31" s="13" t="s">
        <v>154</v>
      </c>
      <c r="BC31" s="34" t="s">
        <v>154</v>
      </c>
      <c r="BD31" s="34" t="s">
        <v>154</v>
      </c>
      <c r="BE31" s="34" t="s">
        <v>154</v>
      </c>
      <c r="BF31" s="34" t="s">
        <v>154</v>
      </c>
      <c r="BG31" s="34" t="s">
        <v>154</v>
      </c>
      <c r="BH31" s="34" t="s">
        <v>154</v>
      </c>
      <c r="BI31" s="34" t="s">
        <v>154</v>
      </c>
      <c r="BJ31" s="34" t="s">
        <v>154</v>
      </c>
      <c r="BK31" s="34" t="s">
        <v>154</v>
      </c>
      <c r="BL31" s="34" t="s">
        <v>154</v>
      </c>
      <c r="BM31" s="34" t="s">
        <v>154</v>
      </c>
    </row>
    <row r="32" spans="1:65" x14ac:dyDescent="0.25">
      <c r="A32" s="118"/>
      <c r="B32" s="114"/>
      <c r="C32" s="34"/>
      <c r="D32" s="34"/>
      <c r="E32" s="34"/>
      <c r="F32" s="35"/>
      <c r="G32" s="37"/>
      <c r="H32" s="13"/>
      <c r="I32" s="36"/>
      <c r="J32" s="36"/>
      <c r="K32" s="50"/>
      <c r="L32" s="72"/>
      <c r="M32" s="34"/>
      <c r="N32" s="40"/>
      <c r="O32" s="85"/>
      <c r="P32" s="37"/>
      <c r="Q32" s="40"/>
      <c r="R32" s="40"/>
      <c r="S32" s="13"/>
      <c r="T32" s="13"/>
      <c r="U32" s="13"/>
      <c r="V32" s="13"/>
      <c r="W32" s="38"/>
      <c r="X32" s="13"/>
      <c r="Y32" s="9" t="s">
        <v>245</v>
      </c>
      <c r="Z32" s="5">
        <v>43893</v>
      </c>
      <c r="AA32" s="1">
        <v>12756</v>
      </c>
      <c r="AB32" s="9" t="s">
        <v>162</v>
      </c>
      <c r="AC32" s="5">
        <v>43905</v>
      </c>
      <c r="AD32" s="5">
        <v>44269</v>
      </c>
      <c r="AE32" s="13"/>
      <c r="AF32" s="13"/>
      <c r="AG32" s="85"/>
      <c r="AH32" s="85"/>
      <c r="AI32" s="13"/>
      <c r="AJ32" s="13"/>
      <c r="AK32" s="13"/>
      <c r="AL32" s="13"/>
      <c r="AM32" s="83"/>
      <c r="AN32" s="83"/>
      <c r="AO32" s="85"/>
      <c r="AP32" s="13"/>
      <c r="AQ32" s="36"/>
      <c r="AR32" s="36"/>
      <c r="AS32" s="39"/>
      <c r="AT32" s="13"/>
      <c r="AU32" s="13"/>
      <c r="AV32" s="34"/>
      <c r="AW32" s="34"/>
      <c r="AX32" s="37"/>
      <c r="AY32" s="40"/>
      <c r="AZ32" s="37"/>
      <c r="BA32" s="40"/>
      <c r="BB32" s="13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</row>
    <row r="33" spans="1:65" x14ac:dyDescent="0.25">
      <c r="A33" s="118" t="s">
        <v>200</v>
      </c>
      <c r="B33" s="114" t="s">
        <v>177</v>
      </c>
      <c r="C33" s="34" t="s">
        <v>178</v>
      </c>
      <c r="D33" s="34" t="s">
        <v>179</v>
      </c>
      <c r="E33" s="34" t="s">
        <v>143</v>
      </c>
      <c r="F33" s="35" t="s">
        <v>180</v>
      </c>
      <c r="G33" s="37">
        <v>11907</v>
      </c>
      <c r="H33" s="13" t="s">
        <v>181</v>
      </c>
      <c r="I33" s="36">
        <v>42769</v>
      </c>
      <c r="J33" s="36">
        <v>43133</v>
      </c>
      <c r="K33" s="50" t="s">
        <v>221</v>
      </c>
      <c r="L33" s="72" t="s">
        <v>182</v>
      </c>
      <c r="M33" s="34" t="s">
        <v>183</v>
      </c>
      <c r="N33" s="40" t="s">
        <v>222</v>
      </c>
      <c r="O33" s="85" t="s">
        <v>185</v>
      </c>
      <c r="P33" s="37">
        <v>12333</v>
      </c>
      <c r="Q33" s="40" t="s">
        <v>222</v>
      </c>
      <c r="R33" s="40" t="s">
        <v>223</v>
      </c>
      <c r="S33" s="13" t="s">
        <v>224</v>
      </c>
      <c r="T33" s="13" t="s">
        <v>154</v>
      </c>
      <c r="U33" s="13" t="s">
        <v>154</v>
      </c>
      <c r="V33" s="13" t="s">
        <v>154</v>
      </c>
      <c r="W33" s="38" t="s">
        <v>155</v>
      </c>
      <c r="X33" s="13" t="s">
        <v>154</v>
      </c>
      <c r="Y33" s="9" t="s">
        <v>161</v>
      </c>
      <c r="Z33" s="9" t="s">
        <v>253</v>
      </c>
      <c r="AA33" s="1">
        <v>12570</v>
      </c>
      <c r="AB33" s="9" t="s">
        <v>162</v>
      </c>
      <c r="AC33" s="5">
        <v>43628</v>
      </c>
      <c r="AD33" s="5">
        <v>43993</v>
      </c>
      <c r="AE33" s="13">
        <v>0</v>
      </c>
      <c r="AF33" s="13">
        <v>0</v>
      </c>
      <c r="AG33" s="85">
        <v>0</v>
      </c>
      <c r="AH33" s="85">
        <v>0</v>
      </c>
      <c r="AI33" s="13" t="s">
        <v>154</v>
      </c>
      <c r="AJ33" s="13" t="s">
        <v>154</v>
      </c>
      <c r="AK33" s="13" t="s">
        <v>154</v>
      </c>
      <c r="AL33" s="13">
        <v>0</v>
      </c>
      <c r="AM33" s="83">
        <v>12600</v>
      </c>
      <c r="AN33" s="83">
        <f>(0+840+840+0)</f>
        <v>1680</v>
      </c>
      <c r="AO33" s="85">
        <f t="shared" si="0"/>
        <v>14280</v>
      </c>
      <c r="AP33" s="13" t="s">
        <v>181</v>
      </c>
      <c r="AQ33" s="36">
        <v>42769</v>
      </c>
      <c r="AR33" s="36">
        <v>43133</v>
      </c>
      <c r="AS33" s="39">
        <v>11992</v>
      </c>
      <c r="AT33" s="13" t="s">
        <v>187</v>
      </c>
      <c r="AU33" s="13" t="s">
        <v>154</v>
      </c>
      <c r="AV33" s="34" t="s">
        <v>154</v>
      </c>
      <c r="AW33" s="34" t="s">
        <v>154</v>
      </c>
      <c r="AX33" s="37" t="s">
        <v>154</v>
      </c>
      <c r="AY33" s="40" t="s">
        <v>154</v>
      </c>
      <c r="AZ33" s="37" t="s">
        <v>154</v>
      </c>
      <c r="BA33" s="40" t="s">
        <v>154</v>
      </c>
      <c r="BB33" s="13" t="s">
        <v>154</v>
      </c>
      <c r="BC33" s="34" t="s">
        <v>154</v>
      </c>
      <c r="BD33" s="34" t="s">
        <v>154</v>
      </c>
      <c r="BE33" s="34" t="s">
        <v>154</v>
      </c>
      <c r="BF33" s="34" t="s">
        <v>154</v>
      </c>
      <c r="BG33" s="34" t="s">
        <v>154</v>
      </c>
      <c r="BH33" s="34" t="s">
        <v>154</v>
      </c>
      <c r="BI33" s="34" t="s">
        <v>154</v>
      </c>
      <c r="BJ33" s="34" t="s">
        <v>154</v>
      </c>
      <c r="BK33" s="34" t="s">
        <v>154</v>
      </c>
      <c r="BL33" s="34" t="s">
        <v>154</v>
      </c>
      <c r="BM33" s="34" t="s">
        <v>154</v>
      </c>
    </row>
    <row r="34" spans="1:65" x14ac:dyDescent="0.25">
      <c r="A34" s="118"/>
      <c r="B34" s="114"/>
      <c r="C34" s="34"/>
      <c r="D34" s="34"/>
      <c r="E34" s="34"/>
      <c r="F34" s="35"/>
      <c r="G34" s="37"/>
      <c r="H34" s="13"/>
      <c r="I34" s="36"/>
      <c r="J34" s="36"/>
      <c r="K34" s="50"/>
      <c r="L34" s="72"/>
      <c r="M34" s="34"/>
      <c r="N34" s="40"/>
      <c r="O34" s="85"/>
      <c r="P34" s="37"/>
      <c r="Q34" s="40"/>
      <c r="R34" s="40"/>
      <c r="S34" s="13"/>
      <c r="T34" s="13"/>
      <c r="U34" s="13"/>
      <c r="V34" s="13"/>
      <c r="W34" s="38"/>
      <c r="X34" s="13"/>
      <c r="Y34" s="9" t="s">
        <v>245</v>
      </c>
      <c r="Z34" s="5">
        <v>43987</v>
      </c>
      <c r="AA34" s="1">
        <v>12822</v>
      </c>
      <c r="AB34" s="9" t="s">
        <v>162</v>
      </c>
      <c r="AC34" s="5">
        <v>43994</v>
      </c>
      <c r="AD34" s="5">
        <v>44358</v>
      </c>
      <c r="AE34" s="13"/>
      <c r="AF34" s="13"/>
      <c r="AG34" s="85"/>
      <c r="AH34" s="85"/>
      <c r="AI34" s="13"/>
      <c r="AJ34" s="13"/>
      <c r="AK34" s="13"/>
      <c r="AL34" s="13"/>
      <c r="AM34" s="83"/>
      <c r="AN34" s="83"/>
      <c r="AO34" s="85"/>
      <c r="AP34" s="13"/>
      <c r="AQ34" s="36"/>
      <c r="AR34" s="36"/>
      <c r="AS34" s="39"/>
      <c r="AT34" s="13"/>
      <c r="AU34" s="13"/>
      <c r="AV34" s="34"/>
      <c r="AW34" s="34"/>
      <c r="AX34" s="37"/>
      <c r="AY34" s="40"/>
      <c r="AZ34" s="37"/>
      <c r="BA34" s="40"/>
      <c r="BB34" s="13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</row>
    <row r="35" spans="1:65" ht="102" x14ac:dyDescent="0.25">
      <c r="A35" s="119" t="s">
        <v>201</v>
      </c>
      <c r="B35" s="115" t="s">
        <v>235</v>
      </c>
      <c r="C35" s="22" t="s">
        <v>236</v>
      </c>
      <c r="D35" s="22" t="s">
        <v>237</v>
      </c>
      <c r="E35" s="22" t="s">
        <v>143</v>
      </c>
      <c r="F35" s="41" t="s">
        <v>238</v>
      </c>
      <c r="G35" s="46">
        <v>12181</v>
      </c>
      <c r="H35" s="9" t="s">
        <v>216</v>
      </c>
      <c r="I35" s="5">
        <v>43154</v>
      </c>
      <c r="J35" s="5">
        <v>43518</v>
      </c>
      <c r="K35" s="52" t="s">
        <v>239</v>
      </c>
      <c r="L35" s="73" t="s">
        <v>240</v>
      </c>
      <c r="M35" s="22" t="s">
        <v>241</v>
      </c>
      <c r="N35" s="47" t="s">
        <v>242</v>
      </c>
      <c r="O35" s="86" t="s">
        <v>243</v>
      </c>
      <c r="P35" s="46">
        <v>12404</v>
      </c>
      <c r="Q35" s="47">
        <v>43383</v>
      </c>
      <c r="R35" s="47">
        <v>43747</v>
      </c>
      <c r="S35" s="9" t="s">
        <v>224</v>
      </c>
      <c r="T35" s="9" t="s">
        <v>154</v>
      </c>
      <c r="U35" s="9" t="s">
        <v>154</v>
      </c>
      <c r="V35" s="9" t="s">
        <v>154</v>
      </c>
      <c r="W35" s="48" t="s">
        <v>155</v>
      </c>
      <c r="X35" s="9" t="s">
        <v>154</v>
      </c>
      <c r="Y35" s="9" t="s">
        <v>161</v>
      </c>
      <c r="Z35" s="9" t="s">
        <v>259</v>
      </c>
      <c r="AA35" s="1">
        <v>12651</v>
      </c>
      <c r="AB35" s="9" t="s">
        <v>162</v>
      </c>
      <c r="AC35" s="5">
        <v>43748</v>
      </c>
      <c r="AD35" s="5">
        <v>44113</v>
      </c>
      <c r="AE35" s="9">
        <v>0</v>
      </c>
      <c r="AF35" s="9">
        <v>0</v>
      </c>
      <c r="AG35" s="86">
        <v>0</v>
      </c>
      <c r="AH35" s="86">
        <v>0</v>
      </c>
      <c r="AI35" s="9" t="s">
        <v>154</v>
      </c>
      <c r="AJ35" s="9" t="s">
        <v>154</v>
      </c>
      <c r="AK35" s="9" t="s">
        <v>154</v>
      </c>
      <c r="AL35" s="49">
        <v>0</v>
      </c>
      <c r="AM35" s="93">
        <v>35265.300000000003</v>
      </c>
      <c r="AN35" s="93">
        <f>(0+4798+2399+2399)</f>
        <v>9596</v>
      </c>
      <c r="AO35" s="94">
        <f t="shared" ref="AO35" si="1">(AM35+AN35)</f>
        <v>44861.3</v>
      </c>
      <c r="AP35" s="9" t="s">
        <v>216</v>
      </c>
      <c r="AQ35" s="5">
        <v>43154</v>
      </c>
      <c r="AR35" s="5">
        <v>43518</v>
      </c>
      <c r="AS35" s="1">
        <v>12248</v>
      </c>
      <c r="AT35" s="9" t="s">
        <v>244</v>
      </c>
      <c r="AU35" s="1">
        <v>12248</v>
      </c>
      <c r="AV35" s="22" t="s">
        <v>154</v>
      </c>
      <c r="AW35" s="22" t="s">
        <v>154</v>
      </c>
      <c r="AX35" s="46" t="s">
        <v>154</v>
      </c>
      <c r="AY35" s="47" t="s">
        <v>154</v>
      </c>
      <c r="AZ35" s="46" t="s">
        <v>154</v>
      </c>
      <c r="BA35" s="47" t="s">
        <v>154</v>
      </c>
      <c r="BB35" s="9" t="s">
        <v>154</v>
      </c>
      <c r="BC35" s="22" t="s">
        <v>154</v>
      </c>
      <c r="BD35" s="22" t="s">
        <v>154</v>
      </c>
      <c r="BE35" s="22" t="s">
        <v>154</v>
      </c>
      <c r="BF35" s="22" t="s">
        <v>154</v>
      </c>
      <c r="BG35" s="22" t="s">
        <v>154</v>
      </c>
      <c r="BH35" s="22" t="s">
        <v>154</v>
      </c>
      <c r="BI35" s="22" t="s">
        <v>154</v>
      </c>
      <c r="BJ35" s="22" t="s">
        <v>154</v>
      </c>
      <c r="BK35" s="22" t="s">
        <v>154</v>
      </c>
      <c r="BL35" s="22" t="s">
        <v>154</v>
      </c>
      <c r="BM35" s="22" t="s">
        <v>154</v>
      </c>
    </row>
    <row r="36" spans="1:65" s="24" customFormat="1" ht="90" thickBot="1" x14ac:dyDescent="0.3">
      <c r="A36" s="120" t="s">
        <v>220</v>
      </c>
      <c r="B36" s="116" t="s">
        <v>247</v>
      </c>
      <c r="C36" s="95" t="s">
        <v>248</v>
      </c>
      <c r="D36" s="95" t="s">
        <v>144</v>
      </c>
      <c r="E36" s="95" t="s">
        <v>143</v>
      </c>
      <c r="F36" s="96" t="s">
        <v>150</v>
      </c>
      <c r="G36" s="97">
        <v>12451</v>
      </c>
      <c r="H36" s="7" t="s">
        <v>154</v>
      </c>
      <c r="I36" s="7" t="s">
        <v>154</v>
      </c>
      <c r="J36" s="7" t="s">
        <v>154</v>
      </c>
      <c r="K36" s="98" t="s">
        <v>249</v>
      </c>
      <c r="L36" s="99" t="s">
        <v>153</v>
      </c>
      <c r="M36" s="95" t="s">
        <v>160</v>
      </c>
      <c r="N36" s="95" t="s">
        <v>199</v>
      </c>
      <c r="O36" s="100" t="s">
        <v>250</v>
      </c>
      <c r="P36" s="97">
        <v>12451</v>
      </c>
      <c r="Q36" s="95" t="s">
        <v>199</v>
      </c>
      <c r="R36" s="95" t="s">
        <v>251</v>
      </c>
      <c r="S36" s="7" t="s">
        <v>225</v>
      </c>
      <c r="T36" s="7" t="s">
        <v>154</v>
      </c>
      <c r="U36" s="7" t="s">
        <v>154</v>
      </c>
      <c r="V36" s="7" t="s">
        <v>154</v>
      </c>
      <c r="W36" s="101" t="s">
        <v>155</v>
      </c>
      <c r="X36" s="7" t="s">
        <v>154</v>
      </c>
      <c r="Y36" s="7" t="s">
        <v>154</v>
      </c>
      <c r="Z36" s="7" t="s">
        <v>154</v>
      </c>
      <c r="AA36" s="7" t="s">
        <v>154</v>
      </c>
      <c r="AB36" s="7" t="s">
        <v>154</v>
      </c>
      <c r="AC36" s="7" t="s">
        <v>154</v>
      </c>
      <c r="AD36" s="7" t="s">
        <v>154</v>
      </c>
      <c r="AE36" s="7">
        <v>0</v>
      </c>
      <c r="AF36" s="7">
        <v>0</v>
      </c>
      <c r="AG36" s="102">
        <v>0</v>
      </c>
      <c r="AH36" s="102">
        <v>0</v>
      </c>
      <c r="AI36" s="7" t="s">
        <v>154</v>
      </c>
      <c r="AJ36" s="7" t="s">
        <v>154</v>
      </c>
      <c r="AK36" s="7" t="s">
        <v>154</v>
      </c>
      <c r="AL36" s="7" t="s">
        <v>154</v>
      </c>
      <c r="AM36" s="103">
        <v>843.8</v>
      </c>
      <c r="AN36" s="104">
        <f>(0+0+0+0)</f>
        <v>0</v>
      </c>
      <c r="AO36" s="105">
        <f>AM36+AN36</f>
        <v>843.8</v>
      </c>
      <c r="AP36" s="7" t="s">
        <v>154</v>
      </c>
      <c r="AQ36" s="7" t="s">
        <v>154</v>
      </c>
      <c r="AR36" s="7" t="s">
        <v>154</v>
      </c>
      <c r="AS36" s="7" t="s">
        <v>154</v>
      </c>
      <c r="AT36" s="7" t="s">
        <v>154</v>
      </c>
      <c r="AU36" s="7" t="s">
        <v>154</v>
      </c>
      <c r="AV36" s="95" t="s">
        <v>165</v>
      </c>
      <c r="AW36" s="95" t="s">
        <v>166</v>
      </c>
      <c r="AX36" s="97">
        <v>12451</v>
      </c>
      <c r="AY36" s="106">
        <v>43448</v>
      </c>
      <c r="AZ36" s="97">
        <v>12451</v>
      </c>
      <c r="BA36" s="106">
        <v>43448</v>
      </c>
      <c r="BB36" s="7" t="s">
        <v>154</v>
      </c>
      <c r="BC36" s="95" t="s">
        <v>154</v>
      </c>
      <c r="BD36" s="95" t="s">
        <v>154</v>
      </c>
      <c r="BE36" s="95" t="s">
        <v>154</v>
      </c>
      <c r="BF36" s="95" t="s">
        <v>154</v>
      </c>
      <c r="BG36" s="95" t="s">
        <v>154</v>
      </c>
      <c r="BH36" s="95" t="s">
        <v>154</v>
      </c>
      <c r="BI36" s="95" t="s">
        <v>154</v>
      </c>
      <c r="BJ36" s="95" t="s">
        <v>154</v>
      </c>
      <c r="BK36" s="95" t="s">
        <v>154</v>
      </c>
      <c r="BL36" s="95" t="s">
        <v>154</v>
      </c>
      <c r="BM36" s="95" t="s">
        <v>154</v>
      </c>
    </row>
    <row r="37" spans="1:65" s="25" customFormat="1" ht="13.5" thickBot="1" x14ac:dyDescent="0.3">
      <c r="A37" s="107" t="s">
        <v>6</v>
      </c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9">
        <f>SUM(O20:O36)</f>
        <v>81495.360000000001</v>
      </c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09">
        <f>SUM(AG20:AG36)</f>
        <v>0</v>
      </c>
      <c r="AH37" s="109">
        <f>SUM(AH20:AH36)</f>
        <v>0</v>
      </c>
      <c r="AI37" s="110"/>
      <c r="AJ37" s="110"/>
      <c r="AK37" s="109">
        <f>SUM(AK20:AK36)</f>
        <v>3.3148299999999999E-2</v>
      </c>
      <c r="AL37" s="110">
        <f>SUM(AL20:AL35)</f>
        <v>0</v>
      </c>
      <c r="AM37" s="109">
        <f>SUM(AM20:AM36)</f>
        <v>2270311.9099999997</v>
      </c>
      <c r="AN37" s="109">
        <f>SUM(AN20:AN36)</f>
        <v>333427.93</v>
      </c>
      <c r="AO37" s="109">
        <f>SUM(AO20:AO36)</f>
        <v>2603739.8399999994</v>
      </c>
      <c r="AP37" s="110"/>
      <c r="AQ37" s="110"/>
      <c r="AR37" s="110"/>
      <c r="AS37" s="110"/>
      <c r="AT37" s="110"/>
      <c r="AU37" s="110"/>
      <c r="AV37" s="110"/>
      <c r="AW37" s="110"/>
      <c r="AX37" s="110"/>
      <c r="AY37" s="110"/>
      <c r="AZ37" s="110"/>
      <c r="BA37" s="110"/>
      <c r="BB37" s="111"/>
      <c r="BC37" s="112"/>
      <c r="BD37" s="112"/>
      <c r="BE37" s="112"/>
      <c r="BF37" s="112"/>
      <c r="BG37" s="112"/>
      <c r="BH37" s="112"/>
      <c r="BI37" s="112"/>
      <c r="BJ37" s="112"/>
      <c r="BK37" s="112"/>
      <c r="BL37" s="112"/>
      <c r="BM37" s="113"/>
    </row>
    <row r="38" spans="1:65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87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87"/>
      <c r="AH38" s="87"/>
      <c r="AI38" s="17"/>
      <c r="AJ38" s="17"/>
      <c r="AK38" s="17"/>
      <c r="AL38" s="17"/>
      <c r="AM38" s="87"/>
      <c r="AN38" s="87"/>
      <c r="AO38" s="8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26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</row>
    <row r="39" spans="1:65" x14ac:dyDescent="0.25">
      <c r="A39" s="18" t="s">
        <v>269</v>
      </c>
      <c r="B39" s="18"/>
      <c r="C39" s="18"/>
      <c r="D39" s="18"/>
    </row>
    <row r="40" spans="1:65" x14ac:dyDescent="0.25">
      <c r="A40" s="18"/>
      <c r="B40" s="18"/>
      <c r="C40" s="18"/>
      <c r="D40" s="18"/>
    </row>
    <row r="41" spans="1:65" x14ac:dyDescent="0.25">
      <c r="A41" s="18" t="s">
        <v>270</v>
      </c>
      <c r="B41" s="18"/>
      <c r="C41" s="18"/>
      <c r="D41" s="18"/>
      <c r="E41" s="18"/>
      <c r="F41" s="18"/>
      <c r="G41" s="18"/>
      <c r="H41" s="18"/>
      <c r="I41" s="18"/>
      <c r="J41" s="18"/>
    </row>
  </sheetData>
  <mergeCells count="424">
    <mergeCell ref="A31:A32"/>
    <mergeCell ref="A33:A34"/>
    <mergeCell ref="B33:B34"/>
    <mergeCell ref="F31:F32"/>
    <mergeCell ref="F33:F34"/>
    <mergeCell ref="E33:E34"/>
    <mergeCell ref="E31:E32"/>
    <mergeCell ref="D31:D32"/>
    <mergeCell ref="D33:D34"/>
    <mergeCell ref="C33:C34"/>
    <mergeCell ref="C31:C32"/>
    <mergeCell ref="B31:B32"/>
    <mergeCell ref="K33:K34"/>
    <mergeCell ref="K31:K32"/>
    <mergeCell ref="J31:J32"/>
    <mergeCell ref="J33:J34"/>
    <mergeCell ref="I33:I34"/>
    <mergeCell ref="I31:I32"/>
    <mergeCell ref="H31:H32"/>
    <mergeCell ref="H33:H34"/>
    <mergeCell ref="G33:G34"/>
    <mergeCell ref="G31:G32"/>
    <mergeCell ref="P31:P32"/>
    <mergeCell ref="P33:P34"/>
    <mergeCell ref="O33:O34"/>
    <mergeCell ref="O31:O32"/>
    <mergeCell ref="N31:N32"/>
    <mergeCell ref="N33:N34"/>
    <mergeCell ref="M33:M34"/>
    <mergeCell ref="M31:M32"/>
    <mergeCell ref="L31:L32"/>
    <mergeCell ref="L33:L34"/>
    <mergeCell ref="U33:U34"/>
    <mergeCell ref="U31:U32"/>
    <mergeCell ref="T31:T32"/>
    <mergeCell ref="T33:T34"/>
    <mergeCell ref="S33:S34"/>
    <mergeCell ref="S31:S32"/>
    <mergeCell ref="R31:R32"/>
    <mergeCell ref="R33:R34"/>
    <mergeCell ref="Q33:Q34"/>
    <mergeCell ref="Q31:Q32"/>
    <mergeCell ref="AF33:AF34"/>
    <mergeCell ref="AF31:AF32"/>
    <mergeCell ref="AE31:AE32"/>
    <mergeCell ref="AE33:AE34"/>
    <mergeCell ref="X33:X34"/>
    <mergeCell ref="W33:W34"/>
    <mergeCell ref="X31:X32"/>
    <mergeCell ref="W31:W32"/>
    <mergeCell ref="V31:V32"/>
    <mergeCell ref="V33:V34"/>
    <mergeCell ref="AK31:AK32"/>
    <mergeCell ref="AK33:AK34"/>
    <mergeCell ref="AJ33:AJ34"/>
    <mergeCell ref="AJ31:AJ32"/>
    <mergeCell ref="AI31:AI32"/>
    <mergeCell ref="AI33:AI34"/>
    <mergeCell ref="AH33:AH34"/>
    <mergeCell ref="AH31:AH32"/>
    <mergeCell ref="AG31:AG32"/>
    <mergeCell ref="AG33:AG34"/>
    <mergeCell ref="AS31:AS32"/>
    <mergeCell ref="AR31:AR32"/>
    <mergeCell ref="AQ31:AQ32"/>
    <mergeCell ref="AP31:AP32"/>
    <mergeCell ref="AO31:AO32"/>
    <mergeCell ref="AN31:AN32"/>
    <mergeCell ref="AM31:AM32"/>
    <mergeCell ref="AL31:AL32"/>
    <mergeCell ref="AL33:AL34"/>
    <mergeCell ref="AM33:AM34"/>
    <mergeCell ref="AN33:AN34"/>
    <mergeCell ref="AO33:AO34"/>
    <mergeCell ref="AP33:AP34"/>
    <mergeCell ref="AQ33:AQ34"/>
    <mergeCell ref="AR33:AR34"/>
    <mergeCell ref="AS33:AS34"/>
    <mergeCell ref="AU31:AU32"/>
    <mergeCell ref="AT31:AT32"/>
    <mergeCell ref="AT33:AT34"/>
    <mergeCell ref="AU33:AU34"/>
    <mergeCell ref="AV33:AV34"/>
    <mergeCell ref="AW33:AW34"/>
    <mergeCell ref="AX33:AX34"/>
    <mergeCell ref="AY33:AY34"/>
    <mergeCell ref="AZ33:AZ34"/>
    <mergeCell ref="BC33:BC34"/>
    <mergeCell ref="BC31:BC32"/>
    <mergeCell ref="BB31:BB32"/>
    <mergeCell ref="BA31:BA32"/>
    <mergeCell ref="AZ31:AZ32"/>
    <mergeCell ref="AY31:AY32"/>
    <mergeCell ref="AX31:AX32"/>
    <mergeCell ref="AW31:AW32"/>
    <mergeCell ref="AV31:AV32"/>
    <mergeCell ref="BA33:BA34"/>
    <mergeCell ref="BB33:BB34"/>
    <mergeCell ref="BH31:BH32"/>
    <mergeCell ref="BG31:BG32"/>
    <mergeCell ref="BF31:BF32"/>
    <mergeCell ref="BE31:BE32"/>
    <mergeCell ref="BD31:BD32"/>
    <mergeCell ref="BM33:BM34"/>
    <mergeCell ref="BL33:BL34"/>
    <mergeCell ref="BK33:BK34"/>
    <mergeCell ref="BJ33:BJ34"/>
    <mergeCell ref="BI33:BI34"/>
    <mergeCell ref="BH33:BH34"/>
    <mergeCell ref="BG33:BG34"/>
    <mergeCell ref="BF33:BF34"/>
    <mergeCell ref="BE33:BE34"/>
    <mergeCell ref="BD33:BD34"/>
    <mergeCell ref="BI29:BI30"/>
    <mergeCell ref="BJ29:BJ30"/>
    <mergeCell ref="BK29:BK30"/>
    <mergeCell ref="BL29:BL30"/>
    <mergeCell ref="BM29:BM30"/>
    <mergeCell ref="BM31:BM32"/>
    <mergeCell ref="BL31:BL32"/>
    <mergeCell ref="BK31:BK32"/>
    <mergeCell ref="BJ31:BJ32"/>
    <mergeCell ref="BI31:BI32"/>
    <mergeCell ref="AZ29:AZ30"/>
    <mergeCell ref="BA29:BA30"/>
    <mergeCell ref="BB29:BB30"/>
    <mergeCell ref="BC29:BC30"/>
    <mergeCell ref="BD29:BD30"/>
    <mergeCell ref="BE29:BE30"/>
    <mergeCell ref="BF29:BF30"/>
    <mergeCell ref="BG29:BG30"/>
    <mergeCell ref="BH29:BH30"/>
    <mergeCell ref="AQ29:AQ30"/>
    <mergeCell ref="AR29:AR30"/>
    <mergeCell ref="AS29:AS30"/>
    <mergeCell ref="AT29:AT30"/>
    <mergeCell ref="AU29:AU30"/>
    <mergeCell ref="AV29:AV30"/>
    <mergeCell ref="AW29:AW30"/>
    <mergeCell ref="AX29:AX30"/>
    <mergeCell ref="AY29:AY30"/>
    <mergeCell ref="AH29:AH30"/>
    <mergeCell ref="AI29:AI30"/>
    <mergeCell ref="AJ29:AJ30"/>
    <mergeCell ref="AK29:AK30"/>
    <mergeCell ref="AL29:AL30"/>
    <mergeCell ref="AM29:AM30"/>
    <mergeCell ref="AN29:AN30"/>
    <mergeCell ref="AO29:AO30"/>
    <mergeCell ref="AP29:AP30"/>
    <mergeCell ref="S29:S30"/>
    <mergeCell ref="T29:T30"/>
    <mergeCell ref="U29:U30"/>
    <mergeCell ref="V29:V30"/>
    <mergeCell ref="W29:W30"/>
    <mergeCell ref="X29:X30"/>
    <mergeCell ref="AE29:AE30"/>
    <mergeCell ref="AF29:AF30"/>
    <mergeCell ref="AG29:AG30"/>
    <mergeCell ref="J29:J30"/>
    <mergeCell ref="K29:K30"/>
    <mergeCell ref="L29:L30"/>
    <mergeCell ref="M29:M30"/>
    <mergeCell ref="N29:N30"/>
    <mergeCell ref="O29:O30"/>
    <mergeCell ref="P29:P30"/>
    <mergeCell ref="Q29:Q30"/>
    <mergeCell ref="R29:R30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BK20:BK22"/>
    <mergeCell ref="BL20:BL22"/>
    <mergeCell ref="BM20:BM22"/>
    <mergeCell ref="AT20:AT22"/>
    <mergeCell ref="AU20:AU22"/>
    <mergeCell ref="AV20:AV22"/>
    <mergeCell ref="AW20:AW22"/>
    <mergeCell ref="AX20:AX22"/>
    <mergeCell ref="AY20:AY22"/>
    <mergeCell ref="AZ20:AZ22"/>
    <mergeCell ref="BA20:BA22"/>
    <mergeCell ref="BB20:BB22"/>
    <mergeCell ref="BE20:BE22"/>
    <mergeCell ref="BF20:BF22"/>
    <mergeCell ref="BG20:BG22"/>
    <mergeCell ref="BH20:BH22"/>
    <mergeCell ref="BI20:BI22"/>
    <mergeCell ref="BJ20:BJ22"/>
    <mergeCell ref="BC20:BC22"/>
    <mergeCell ref="BD20:BD22"/>
    <mergeCell ref="BD16:BF17"/>
    <mergeCell ref="AX16:AX18"/>
    <mergeCell ref="AY16:AY18"/>
    <mergeCell ref="AZ16:AZ18"/>
    <mergeCell ref="BA16:BA18"/>
    <mergeCell ref="AV16:AV18"/>
    <mergeCell ref="AQ16:AR17"/>
    <mergeCell ref="J20:J22"/>
    <mergeCell ref="K20:K22"/>
    <mergeCell ref="L20:L22"/>
    <mergeCell ref="AN20:AN22"/>
    <mergeCell ref="AO20:AO22"/>
    <mergeCell ref="B20:B22"/>
    <mergeCell ref="C20:C22"/>
    <mergeCell ref="D20:D22"/>
    <mergeCell ref="E20:E22"/>
    <mergeCell ref="F20:F22"/>
    <mergeCell ref="G20:G22"/>
    <mergeCell ref="H20:H22"/>
    <mergeCell ref="I20:I22"/>
    <mergeCell ref="AP16:AP18"/>
    <mergeCell ref="BI16:BI18"/>
    <mergeCell ref="BJ16:BJ18"/>
    <mergeCell ref="BB15:BM15"/>
    <mergeCell ref="BB16:BB18"/>
    <mergeCell ref="BC16:BC18"/>
    <mergeCell ref="A15:A19"/>
    <mergeCell ref="AL16:AO16"/>
    <mergeCell ref="X16:AH16"/>
    <mergeCell ref="AM17:AO17"/>
    <mergeCell ref="B15:G17"/>
    <mergeCell ref="K16:W17"/>
    <mergeCell ref="X17:AB17"/>
    <mergeCell ref="AU16:AU18"/>
    <mergeCell ref="AP15:AU15"/>
    <mergeCell ref="K15:AO15"/>
    <mergeCell ref="AV15:BA15"/>
    <mergeCell ref="BK16:BM17"/>
    <mergeCell ref="BG16:BH17"/>
    <mergeCell ref="AS16:AS18"/>
    <mergeCell ref="AT16:AT18"/>
    <mergeCell ref="I17:J17"/>
    <mergeCell ref="H17:H18"/>
    <mergeCell ref="H16:J16"/>
    <mergeCell ref="AW16:AW18"/>
    <mergeCell ref="A23:A24"/>
    <mergeCell ref="B23:B24"/>
    <mergeCell ref="C23:C24"/>
    <mergeCell ref="D23:D24"/>
    <mergeCell ref="E23:E24"/>
    <mergeCell ref="H23:H24"/>
    <mergeCell ref="A20:A22"/>
    <mergeCell ref="T23:T24"/>
    <mergeCell ref="U23:U24"/>
    <mergeCell ref="V23:V24"/>
    <mergeCell ref="W23:W24"/>
    <mergeCell ref="X23:X24"/>
    <mergeCell ref="AP20:AP22"/>
    <mergeCell ref="AQ20:AQ22"/>
    <mergeCell ref="AR20:AR22"/>
    <mergeCell ref="AS20:AS22"/>
    <mergeCell ref="AP23:AP24"/>
    <mergeCell ref="AQ23:AQ24"/>
    <mergeCell ref="AC17:AD17"/>
    <mergeCell ref="AE17:AH17"/>
    <mergeCell ref="AI16:AK16"/>
    <mergeCell ref="AI17:AK17"/>
    <mergeCell ref="A37:N37"/>
    <mergeCell ref="H25:H26"/>
    <mergeCell ref="V25:V26"/>
    <mergeCell ref="U25:U26"/>
    <mergeCell ref="T25:T26"/>
    <mergeCell ref="AM23:AM24"/>
    <mergeCell ref="AN23:AN24"/>
    <mergeCell ref="AO23:AO24"/>
    <mergeCell ref="AM25:AM26"/>
    <mergeCell ref="AN25:AN26"/>
    <mergeCell ref="AO25:AO26"/>
    <mergeCell ref="AM20:AM22"/>
    <mergeCell ref="A25:A26"/>
    <mergeCell ref="B25:B26"/>
    <mergeCell ref="C25:C26"/>
    <mergeCell ref="D25:D26"/>
    <mergeCell ref="E25:E26"/>
    <mergeCell ref="F25:F26"/>
    <mergeCell ref="F23:F24"/>
    <mergeCell ref="G23:G24"/>
    <mergeCell ref="G25:G26"/>
    <mergeCell ref="J23:J24"/>
    <mergeCell ref="I23:I24"/>
    <mergeCell ref="O25:O26"/>
    <mergeCell ref="O23:O24"/>
    <mergeCell ref="P25:P26"/>
    <mergeCell ref="P23:P24"/>
    <mergeCell ref="Q23:Q24"/>
    <mergeCell ref="R23:R24"/>
    <mergeCell ref="S23:S24"/>
    <mergeCell ref="S25:S26"/>
    <mergeCell ref="R25:R26"/>
    <mergeCell ref="Q25:Q26"/>
    <mergeCell ref="X25:X26"/>
    <mergeCell ref="W25:W26"/>
    <mergeCell ref="L25:L26"/>
    <mergeCell ref="M25:M26"/>
    <mergeCell ref="N25:N26"/>
    <mergeCell ref="N23:N24"/>
    <mergeCell ref="M23:M24"/>
    <mergeCell ref="L23:L24"/>
    <mergeCell ref="K23:K24"/>
    <mergeCell ref="I25:I26"/>
    <mergeCell ref="J25:J26"/>
    <mergeCell ref="K25:K26"/>
    <mergeCell ref="AT23:AT24"/>
    <mergeCell ref="AU23:AU24"/>
    <mergeCell ref="AP25:AP26"/>
    <mergeCell ref="AQ25:AQ26"/>
    <mergeCell ref="AR25:AR26"/>
    <mergeCell ref="AS25:AS26"/>
    <mergeCell ref="AT25:AT26"/>
    <mergeCell ref="AU25:AU26"/>
    <mergeCell ref="AV25:AV26"/>
    <mergeCell ref="AV23:AV24"/>
    <mergeCell ref="AR23:AR24"/>
    <mergeCell ref="AS23:AS24"/>
    <mergeCell ref="AW23:AW24"/>
    <mergeCell ref="AX23:AX24"/>
    <mergeCell ref="AY23:AY24"/>
    <mergeCell ref="AZ23:AZ24"/>
    <mergeCell ref="BA23:BA24"/>
    <mergeCell ref="BB23:BB24"/>
    <mergeCell ref="AW25:AW26"/>
    <mergeCell ref="AX25:AX26"/>
    <mergeCell ref="AY25:AY26"/>
    <mergeCell ref="AZ25:AZ26"/>
    <mergeCell ref="BA25:BA26"/>
    <mergeCell ref="BB25:BB26"/>
    <mergeCell ref="BC25:BC26"/>
    <mergeCell ref="BD25:BD26"/>
    <mergeCell ref="BE25:BE26"/>
    <mergeCell ref="BF25:BF26"/>
    <mergeCell ref="BG25:BG26"/>
    <mergeCell ref="BH25:BH26"/>
    <mergeCell ref="BC23:BC24"/>
    <mergeCell ref="BD23:BD24"/>
    <mergeCell ref="BE23:BE24"/>
    <mergeCell ref="BF23:BF24"/>
    <mergeCell ref="BG23:BG24"/>
    <mergeCell ref="BH23:BH24"/>
    <mergeCell ref="BI23:BI24"/>
    <mergeCell ref="BJ23:BJ24"/>
    <mergeCell ref="BK23:BK24"/>
    <mergeCell ref="BL23:BL24"/>
    <mergeCell ref="BM23:BM24"/>
    <mergeCell ref="BM25:BM26"/>
    <mergeCell ref="BL25:BL26"/>
    <mergeCell ref="BK25:BK26"/>
    <mergeCell ref="BJ25:BJ26"/>
    <mergeCell ref="BI25:BI26"/>
    <mergeCell ref="A27:A28"/>
    <mergeCell ref="L27:L28"/>
    <mergeCell ref="AM27:AM28"/>
    <mergeCell ref="AN27:AN28"/>
    <mergeCell ref="AO27:AO28"/>
    <mergeCell ref="B27:B28"/>
    <mergeCell ref="C27:C28"/>
    <mergeCell ref="D27:D28"/>
    <mergeCell ref="E27:E28"/>
    <mergeCell ref="F27:F28"/>
    <mergeCell ref="K27:K28"/>
    <mergeCell ref="J27:J28"/>
    <mergeCell ref="I27:I28"/>
    <mergeCell ref="H27:H28"/>
    <mergeCell ref="G27:G28"/>
    <mergeCell ref="M27:M28"/>
    <mergeCell ref="N27:N28"/>
    <mergeCell ref="O27:O28"/>
    <mergeCell ref="P27:P28"/>
    <mergeCell ref="Q27:Q28"/>
    <mergeCell ref="R27:R28"/>
    <mergeCell ref="S27:S28"/>
    <mergeCell ref="AW27:AW28"/>
    <mergeCell ref="AX27:AX28"/>
    <mergeCell ref="AY27:AY28"/>
    <mergeCell ref="AZ27:AZ28"/>
    <mergeCell ref="BA27:BA28"/>
    <mergeCell ref="T27:T28"/>
    <mergeCell ref="U27:U28"/>
    <mergeCell ref="V27:V28"/>
    <mergeCell ref="W27:W28"/>
    <mergeCell ref="X27:X28"/>
    <mergeCell ref="AL27:AL28"/>
    <mergeCell ref="AP27:AP28"/>
    <mergeCell ref="AQ27:AQ28"/>
    <mergeCell ref="AR27:AR28"/>
    <mergeCell ref="BM27:BM28"/>
    <mergeCell ref="BL27:BL28"/>
    <mergeCell ref="BK27:BK28"/>
    <mergeCell ref="X20:X22"/>
    <mergeCell ref="W20:W22"/>
    <mergeCell ref="V20:V22"/>
    <mergeCell ref="U20:U22"/>
    <mergeCell ref="T20:T22"/>
    <mergeCell ref="S20:S22"/>
    <mergeCell ref="AL20:AL22"/>
    <mergeCell ref="AL25:AL26"/>
    <mergeCell ref="BB27:BB28"/>
    <mergeCell ref="BC27:BC28"/>
    <mergeCell ref="BD27:BD28"/>
    <mergeCell ref="BE27:BE28"/>
    <mergeCell ref="BF27:BF28"/>
    <mergeCell ref="BG27:BG28"/>
    <mergeCell ref="BH27:BH28"/>
    <mergeCell ref="BI27:BI28"/>
    <mergeCell ref="BJ27:BJ28"/>
    <mergeCell ref="AS27:AS28"/>
    <mergeCell ref="AT27:AT28"/>
    <mergeCell ref="AU27:AU28"/>
    <mergeCell ref="AV27:AV28"/>
    <mergeCell ref="R20:R22"/>
    <mergeCell ref="Q20:Q22"/>
    <mergeCell ref="P20:P22"/>
    <mergeCell ref="O20:O22"/>
    <mergeCell ref="M20:M22"/>
    <mergeCell ref="N20:N22"/>
    <mergeCell ref="AI20:AI22"/>
    <mergeCell ref="AJ20:AJ22"/>
    <mergeCell ref="AK20:AK22"/>
  </mergeCells>
  <pageMargins left="1.1023622047244095" right="0.51181102362204722" top="0.39370078740157483" bottom="0.39370078740157483" header="0.31496062992125984" footer="0.31496062992125984"/>
  <pageSetup paperSize="9" scale="50" orientation="landscape" r:id="rId1"/>
  <headerFooter>
    <oddFooter>&amp;R&amp;N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SAERB LICITAÇÕES ABRIL 2020</vt:lpstr>
      <vt:lpstr>'SAERB LICITAÇÕES ABRIL 2020'!Area_de_impressao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2019-05-06T11:52:25Z</cp:lastPrinted>
  <dcterms:created xsi:type="dcterms:W3CDTF">2013-10-11T22:10:57Z</dcterms:created>
  <dcterms:modified xsi:type="dcterms:W3CDTF">2020-10-14T16:20:48Z</dcterms:modified>
</cp:coreProperties>
</file>