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69"/>
  </bookViews>
  <sheets>
    <sheet name="SAERB LICITAÇÕES AGO 2017" sheetId="1" r:id="rId1"/>
  </sheets>
  <definedNames>
    <definedName name="_xlnm.Print_Area" localSheetId="0">'SAERB LICITAÇÕES AGO 2017'!$A$1:$BM$39</definedName>
  </definedNames>
  <calcPr calcId="145621"/>
</workbook>
</file>

<file path=xl/calcChain.xml><?xml version="1.0" encoding="utf-8"?>
<calcChain xmlns="http://schemas.openxmlformats.org/spreadsheetml/2006/main">
  <c r="AO34" i="1" l="1"/>
  <c r="AO33" i="1"/>
  <c r="AN29" i="1" l="1"/>
  <c r="AN30" i="1"/>
  <c r="AN24" i="1"/>
  <c r="AN21" i="1"/>
  <c r="AM35" i="1" l="1"/>
  <c r="O35" i="1" l="1"/>
  <c r="AO31" i="1"/>
  <c r="AO30" i="1"/>
  <c r="AN28" i="1"/>
  <c r="AN35" i="1" s="1"/>
  <c r="AO29" i="1" l="1"/>
  <c r="AO24" i="1"/>
  <c r="AK21" i="1"/>
  <c r="AL21" i="1" s="1"/>
  <c r="AL35" i="1" s="1"/>
  <c r="AO28" i="1"/>
  <c r="AO21" i="1"/>
  <c r="AO35" i="1" l="1"/>
  <c r="AG35" i="1"/>
  <c r="AH35" i="1"/>
</calcChain>
</file>

<file path=xl/sharedStrings.xml><?xml version="1.0" encoding="utf-8"?>
<sst xmlns="http://schemas.openxmlformats.org/spreadsheetml/2006/main" count="643" uniqueCount="278">
  <si>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</si>
  <si>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</si>
  <si>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</si>
  <si>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</si>
  <si>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</si>
  <si>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</si>
  <si>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</si>
  <si>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</si>
  <si>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</si>
  <si>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</si>
  <si>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</si>
  <si>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</si>
  <si>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</si>
  <si>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</si>
  <si>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</si>
  <si>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</si>
  <si>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</si>
  <si>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</si>
  <si>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</si>
  <si>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</si>
  <si>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</si>
  <si>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</si>
  <si>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</si>
  <si>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</si>
  <si>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</si>
  <si>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</si>
  <si>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</si>
  <si>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</si>
  <si>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</si>
  <si>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</si>
  <si>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</si>
  <si>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</si>
  <si>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</si>
  <si>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</si>
  <si>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</si>
  <si>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</si>
  <si>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</si>
  <si>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</si>
  <si>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</si>
  <si>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</si>
  <si>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</si>
  <si>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</si>
  <si>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</si>
  <si>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</si>
  <si>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</si>
  <si>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</si>
  <si>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</si>
  <si>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</si>
  <si>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</si>
  <si>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</si>
  <si>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</si>
  <si>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</si>
  <si>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</si>
  <si>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</si>
  <si>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</si>
  <si>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</si>
  <si>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</si>
  <si>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</si>
  <si>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</si>
  <si>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</si>
  <si>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</si>
  <si>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</si>
  <si>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</si>
  <si>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</si>
  <si>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</si>
  <si>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</si>
  <si>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</si>
  <si>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</si>
  <si>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</si>
  <si>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</si>
  <si>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</si>
  <si>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</si>
  <si>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</si>
  <si>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</si>
  <si>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</si>
  <si>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</si>
  <si>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</si>
  <si>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</si>
  <si>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</si>
  <si>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</si>
  <si>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</si>
  <si>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</si>
  <si>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</si>
  <si>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</si>
  <si>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</si>
  <si>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</si>
  <si>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</si>
  <si>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</si>
  <si>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</si>
  <si>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</si>
  <si>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</si>
  <si>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</si>
  <si>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</si>
  <si>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</si>
  <si>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</si>
  <si>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</si>
  <si>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</si>
  <si>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</si>
  <si>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</si>
  <si>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</si>
  <si>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</si>
  <si>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</si>
  <si>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</si>
  <si>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</si>
  <si>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</si>
  <si>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</si>
  <si>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</si>
  <si>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</si>
  <si>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</si>
  <si>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</si>
  <si>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</si>
  <si>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</si>
  <si>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</si>
  <si>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</si>
  <si>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</si>
  <si>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</si>
  <si>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</si>
  <si>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</si>
  <si>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</si>
  <si>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</si>
  <si>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</si>
  <si>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</si>
  <si>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</si>
  <si>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</si>
  <si>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</si>
  <si>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</si>
  <si>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</si>
  <si>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</si>
  <si>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</si>
  <si>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</si>
  <si>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</si>
  <si>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</si>
  <si>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</si>
  <si>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</si>
  <si>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</si>
  <si>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</si>
  <si>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</si>
  <si>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</si>
  <si>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</si>
  <si>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</si>
  <si>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</si>
  <si>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</si>
  <si>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</si>
  <si>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</si>
  <si>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</si>
  <si>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</si>
  <si>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</si>
  <si>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</si>
  <si>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</si>
  <si>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</si>
  <si>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</si>
  <si>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</si>
  <si>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</si>
  <si>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</si>
  <si>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</si>
  <si>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</si>
  <si>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</si>
  <si>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</si>
  <si>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</si>
  <si>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</si>
  <si>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</si>
  <si>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</si>
  <si>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</si>
  <si>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</si>
  <si>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</si>
  <si>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</si>
  <si>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</si>
  <si>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</si>
  <si>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</si>
  <si>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</si>
  <si>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</si>
  <si>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</si>
  <si>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</si>
  <si>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</si>
  <si>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</si>
  <si>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</si>
  <si>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</si>
  <si>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</si>
  <si>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</si>
  <si>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</si>
  <si>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</si>
  <si>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</si>
  <si>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</si>
  <si>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</si>
  <si>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</si>
  <si>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</si>
  <si>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</si>
  <si>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</si>
  <si>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</si>
  <si>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</si>
  <si>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</si>
  <si>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</si>
  <si>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</si>
  <si>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</si>
  <si>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</si>
  <si>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</si>
  <si>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</si>
  <si>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</si>
  <si>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</si>
  <si>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</si>
  <si>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</si>
  <si>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</si>
  <si>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</si>
  <si>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</si>
  <si>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</si>
  <si>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</si>
  <si>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</si>
  <si>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</si>
  <si>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</si>
  <si>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</si>
  <si>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</si>
  <si>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</si>
  <si>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</si>
  <si>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</si>
  <si>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</si>
  <si>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</si>
  <si>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</si>
  <si>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</si>
  <si>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</si>
  <si>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</si>
  <si>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</si>
  <si>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</si>
  <si>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</si>
  <si>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</si>
  <si>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</si>
  <si>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</si>
  <si>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</si>
  <si>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</si>
  <si>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</si>
  <si>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</si>
  <si>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</si>
  <si>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</si>
  <si>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</si>
  <si>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</si>
  <si>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</si>
  <si>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</si>
  <si>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</si>
  <si>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</si>
  <si>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</si>
  <si>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</si>
  <si>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</si>
  <si>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</si>
  <si>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</si>
  <si>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</si>
  <si>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</si>
  <si>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</si>
  <si>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</si>
  <si>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t xml:space="preserve"> </t>
  </si>
  <si>
    <t>08</t>
  </si>
  <si>
    <t>Rescindir amigavelemente o contrato, a contar de 04/10/2017</t>
  </si>
  <si>
    <t>03.10.2017</t>
  </si>
  <si>
    <t>02.08.2017</t>
  </si>
  <si>
    <t>20.08.2015</t>
  </si>
  <si>
    <t>07.09.2016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</si>
  <si>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</si>
  <si>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</si>
  <si>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</si>
  <si>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</si>
  <si>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</si>
  <si>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</si>
  <si>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</si>
  <si>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09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</si>
  <si>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</si>
  <si>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</si>
  <si>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</si>
  <si>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</si>
  <si>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</si>
  <si>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</si>
  <si>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</si>
  <si>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</si>
  <si>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</si>
  <si>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</si>
  <si>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</si>
  <si>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r>
      <t xml:space="preserve">ÓRGÃO/ENTIDADE/FUNDO: </t>
    </r>
    <r>
      <rPr>
        <b/>
        <sz val="11"/>
        <color theme="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</si>
  <si>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color theme="1"/>
        <rFont val="Arial"/>
        <family val="2"/>
      </rPr>
      <t>JANEIRO À AGOSTO/2017</t>
    </r>
  </si>
  <si>
    <r>
      <t xml:space="preserve">DATA DA ÚLTIMA ATUALIZAÇÃO: </t>
    </r>
    <r>
      <rPr>
        <b/>
        <sz val="11"/>
        <rFont val="Arial"/>
        <family val="2"/>
      </rPr>
      <t>15/09/2017</t>
    </r>
  </si>
  <si>
    <r>
      <t>Nome do responsável pela elaboração:</t>
    </r>
    <r>
      <rPr>
        <b/>
        <sz val="11"/>
        <color theme="1"/>
        <rFont val="Arial"/>
        <family val="2"/>
      </rPr>
      <t xml:space="preserve"> Rutileny Cristina de Brito Lima Bastos</t>
    </r>
    <r>
      <rPr>
        <sz val="11"/>
        <color theme="1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</si>
  <si>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José Cardoso Ferreira</t>
    </r>
    <r>
      <rPr>
        <sz val="11"/>
        <color theme="1"/>
        <rFont val="Arial"/>
        <family val="2"/>
      </rPr>
      <t xml:space="preserve">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</si>
</sst>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1D1B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3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43" xfId="0" applyFont="1" applyFill="1" applyBorder="1" applyAlignment="1">
      <alignment horizontal="justify" vertical="center" wrapText="1"/>
    </xf>
    <xf numFmtId="1" fontId="1" fillId="0" borderId="43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justify" vertical="center" wrapText="1"/>
    </xf>
    <xf numFmtId="1" fontId="1" fillId="0" borderId="32" xfId="0" applyNumberFormat="1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justify" vertical="center" wrapText="1"/>
    </xf>
    <xf numFmtId="3" fontId="3" fillId="0" borderId="44" xfId="0" applyNumberFormat="1" applyFont="1" applyBorder="1" applyAlignment="1">
      <alignment horizontal="center" vertical="center"/>
    </xf>
    <xf numFmtId="43" fontId="3" fillId="0" borderId="44" xfId="1" applyFont="1" applyBorder="1" applyAlignment="1">
      <alignment horizontal="right" vertical="center"/>
    </xf>
    <xf numFmtId="0" fontId="3" fillId="0" borderId="44" xfId="0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43" fontId="1" fillId="0" borderId="26" xfId="1" applyFont="1" applyBorder="1" applyAlignment="1">
      <alignment vertical="center"/>
    </xf>
    <xf numFmtId="3" fontId="1" fillId="0" borderId="26" xfId="0" applyNumberFormat="1" applyFont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43" fontId="1" fillId="0" borderId="26" xfId="1" applyFont="1" applyBorder="1" applyAlignment="1">
      <alignment horizontal="center" vertical="center"/>
    </xf>
    <xf numFmtId="3" fontId="1" fillId="0" borderId="44" xfId="0" applyNumberFormat="1" applyFont="1" applyBorder="1" applyAlignment="1">
      <alignment horizontal="center" vertical="center"/>
    </xf>
    <xf numFmtId="43" fontId="1" fillId="0" borderId="44" xfId="1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43" fontId="1" fillId="0" borderId="14" xfId="0" applyNumberFormat="1" applyFont="1" applyFill="1" applyBorder="1" applyAlignment="1">
      <alignment horizontal="center" vertical="center" wrapText="1"/>
    </xf>
    <xf numFmtId="43" fontId="1" fillId="0" borderId="44" xfId="0" applyNumberFormat="1" applyFont="1" applyFill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justify" vertical="center" wrapText="1"/>
    </xf>
    <xf numFmtId="0" fontId="3" fillId="0" borderId="18" xfId="0" applyFont="1" applyFill="1" applyBorder="1" applyAlignment="1">
      <alignment vertical="center" wrapText="1"/>
    </xf>
    <xf numFmtId="43" fontId="3" fillId="0" borderId="18" xfId="1" applyFont="1" applyFill="1" applyBorder="1" applyAlignment="1">
      <alignment vertical="center" wrapText="1"/>
    </xf>
    <xf numFmtId="14" fontId="1" fillId="0" borderId="4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3" fontId="1" fillId="0" borderId="50" xfId="0" applyNumberFormat="1" applyFont="1" applyFill="1" applyBorder="1" applyAlignment="1">
      <alignment horizontal="center" vertical="center" wrapText="1"/>
    </xf>
    <xf numFmtId="3" fontId="1" fillId="0" borderId="4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43" fontId="1" fillId="0" borderId="43" xfId="1" applyFont="1" applyBorder="1" applyAlignment="1">
      <alignment vertical="center"/>
    </xf>
    <xf numFmtId="43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2" fontId="1" fillId="0" borderId="44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2" fontId="1" fillId="0" borderId="26" xfId="1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2" fontId="1" fillId="0" borderId="18" xfId="1" applyNumberFormat="1" applyFont="1" applyFill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43" fontId="3" fillId="0" borderId="26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43" fontId="1" fillId="0" borderId="43" xfId="1" applyFont="1" applyBorder="1" applyAlignment="1">
      <alignment horizontal="center" vertical="center"/>
    </xf>
    <xf numFmtId="43" fontId="1" fillId="0" borderId="32" xfId="1" applyFont="1" applyBorder="1" applyAlignment="1">
      <alignment horizontal="center" vertical="center"/>
    </xf>
    <xf numFmtId="3" fontId="1" fillId="0" borderId="43" xfId="0" applyNumberFormat="1" applyFont="1" applyBorder="1" applyAlignment="1">
      <alignment horizontal="center" vertical="center"/>
    </xf>
    <xf numFmtId="3" fontId="1" fillId="0" borderId="32" xfId="0" applyNumberFormat="1" applyFont="1" applyBorder="1" applyAlignment="1">
      <alignment horizontal="center" vertical="center"/>
    </xf>
    <xf numFmtId="2" fontId="1" fillId="0" borderId="43" xfId="1" applyNumberFormat="1" applyFont="1" applyFill="1" applyBorder="1" applyAlignment="1">
      <alignment horizontal="right" vertical="center" wrapText="1"/>
    </xf>
    <xf numFmtId="2" fontId="1" fillId="0" borderId="32" xfId="1" applyNumberFormat="1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14" fontId="1" fillId="0" borderId="31" xfId="0" applyNumberFormat="1" applyFont="1" applyBorder="1" applyAlignment="1">
      <alignment horizontal="center" vertical="center"/>
    </xf>
    <xf numFmtId="43" fontId="1" fillId="0" borderId="33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14" fontId="1" fillId="0" borderId="36" xfId="0" applyNumberFormat="1" applyFont="1" applyBorder="1" applyAlignment="1">
      <alignment horizontal="center" vertical="center"/>
    </xf>
    <xf numFmtId="14" fontId="1" fillId="0" borderId="52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14" fontId="3" fillId="0" borderId="44" xfId="0" applyNumberFormat="1" applyFont="1" applyFill="1" applyBorder="1" applyAlignment="1">
      <alignment horizontal="center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wrapText="1"/>
    </xf>
    <xf numFmtId="14" fontId="3" fillId="0" borderId="50" xfId="0" applyNumberFormat="1" applyFont="1" applyFill="1" applyBorder="1" applyAlignment="1">
      <alignment horizontal="center" vertical="center" wrapText="1"/>
    </xf>
    <xf numFmtId="14" fontId="1" fillId="0" borderId="50" xfId="0" applyNumberFormat="1" applyFont="1" applyBorder="1" applyAlignment="1">
      <alignment horizontal="center" vertical="center"/>
    </xf>
    <xf numFmtId="49" fontId="1" fillId="0" borderId="50" xfId="1" applyNumberFormat="1" applyFont="1" applyBorder="1" applyAlignment="1">
      <alignment horizontal="right" vertical="center" wrapText="1"/>
    </xf>
    <xf numFmtId="2" fontId="1" fillId="0" borderId="32" xfId="1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3" fontId="1" fillId="0" borderId="43" xfId="0" applyNumberFormat="1" applyFont="1" applyBorder="1" applyAlignment="1">
      <alignment horizontal="center" vertical="center"/>
    </xf>
    <xf numFmtId="3" fontId="1" fillId="0" borderId="32" xfId="0" applyNumberFormat="1" applyFont="1" applyBorder="1" applyAlignment="1">
      <alignment horizontal="center" vertical="center"/>
    </xf>
    <xf numFmtId="14" fontId="1" fillId="0" borderId="43" xfId="0" applyNumberFormat="1" applyFont="1" applyBorder="1" applyAlignment="1">
      <alignment horizontal="center" vertical="center"/>
    </xf>
    <xf numFmtId="14" fontId="1" fillId="0" borderId="32" xfId="0" applyNumberFormat="1" applyFont="1" applyBorder="1" applyAlignment="1">
      <alignment horizontal="center" vertical="center"/>
    </xf>
    <xf numFmtId="14" fontId="1" fillId="0" borderId="4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43" fontId="1" fillId="0" borderId="43" xfId="1" applyFont="1" applyFill="1" applyBorder="1" applyAlignment="1">
      <alignment horizontal="center" vertical="center" wrapText="1"/>
    </xf>
    <xf numFmtId="43" fontId="1" fillId="0" borderId="32" xfId="1" applyFont="1" applyFill="1" applyBorder="1" applyAlignment="1">
      <alignment horizontal="center" vertical="center" wrapText="1"/>
    </xf>
    <xf numFmtId="43" fontId="3" fillId="0" borderId="43" xfId="1" applyFont="1" applyFill="1" applyBorder="1" applyAlignment="1">
      <alignment horizontal="center" vertical="center" wrapText="1"/>
    </xf>
    <xf numFmtId="43" fontId="3" fillId="0" borderId="32" xfId="1" applyFont="1" applyFill="1" applyBorder="1" applyAlignment="1">
      <alignment horizontal="center" vertical="center" wrapText="1"/>
    </xf>
    <xf numFmtId="43" fontId="1" fillId="0" borderId="43" xfId="0" applyNumberFormat="1" applyFont="1" applyFill="1" applyBorder="1" applyAlignment="1">
      <alignment horizontal="center" vertical="center" wrapText="1"/>
    </xf>
    <xf numFmtId="43" fontId="1" fillId="0" borderId="32" xfId="0" applyNumberFormat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4" fontId="6" fillId="0" borderId="43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43" fontId="3" fillId="0" borderId="43" xfId="1" applyFont="1" applyBorder="1" applyAlignment="1">
      <alignment horizontal="center" vertical="center"/>
    </xf>
    <xf numFmtId="43" fontId="3" fillId="0" borderId="32" xfId="1" applyFont="1" applyBorder="1" applyAlignment="1">
      <alignment horizontal="center" vertical="center"/>
    </xf>
    <xf numFmtId="0" fontId="3" fillId="0" borderId="43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3" fontId="1" fillId="0" borderId="43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2" fontId="1" fillId="0" borderId="43" xfId="1" applyNumberFormat="1" applyFont="1" applyFill="1" applyBorder="1" applyAlignment="1">
      <alignment horizontal="right" vertical="center" wrapText="1"/>
    </xf>
    <xf numFmtId="2" fontId="1" fillId="0" borderId="32" xfId="1" applyNumberFormat="1" applyFont="1" applyFill="1" applyBorder="1" applyAlignment="1">
      <alignment horizontal="right" vertical="center" wrapText="1"/>
    </xf>
    <xf numFmtId="43" fontId="1" fillId="0" borderId="43" xfId="1" applyFont="1" applyBorder="1" applyAlignment="1">
      <alignment horizontal="center" vertical="center"/>
    </xf>
    <xf numFmtId="43" fontId="1" fillId="0" borderId="32" xfId="1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2" fontId="3" fillId="0" borderId="43" xfId="0" applyNumberFormat="1" applyFont="1" applyFill="1" applyBorder="1" applyAlignment="1">
      <alignment horizontal="right" vertical="center" wrapText="1"/>
    </xf>
    <xf numFmtId="2" fontId="3" fillId="0" borderId="32" xfId="0" applyNumberFormat="1" applyFont="1" applyFill="1" applyBorder="1" applyAlignment="1">
      <alignment horizontal="right" vertical="center" wrapText="1"/>
    </xf>
    <xf numFmtId="43" fontId="3" fillId="0" borderId="43" xfId="1" applyFont="1" applyFill="1" applyBorder="1" applyAlignment="1">
      <alignment horizontal="center" vertical="center"/>
    </xf>
    <xf numFmtId="43" fontId="3" fillId="0" borderId="32" xfId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14" fontId="3" fillId="0" borderId="43" xfId="0" applyNumberFormat="1" applyFont="1" applyFill="1" applyBorder="1" applyAlignment="1">
      <alignment horizontal="center" vertical="center"/>
    </xf>
    <xf numFmtId="14" fontId="3" fillId="0" borderId="26" xfId="0" applyNumberFormat="1" applyFont="1" applyFill="1" applyBorder="1" applyAlignment="1">
      <alignment horizontal="center" vertical="center"/>
    </xf>
    <xf numFmtId="14" fontId="3" fillId="0" borderId="32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14" fontId="3" fillId="0" borderId="32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43" fontId="1" fillId="0" borderId="26" xfId="1" applyFont="1" applyFill="1" applyBorder="1" applyAlignment="1">
      <alignment horizontal="center" vertical="center" wrapText="1"/>
    </xf>
    <xf numFmtId="43" fontId="3" fillId="0" borderId="26" xfId="1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right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4" fontId="3" fillId="0" borderId="32" xfId="0" applyNumberFormat="1" applyFont="1" applyFill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justify" vertical="center" wrapText="1"/>
    </xf>
    <xf numFmtId="3" fontId="3" fillId="0" borderId="43" xfId="0" applyNumberFormat="1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43" fontId="3" fillId="0" borderId="26" xfId="1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/>
    </xf>
    <xf numFmtId="0" fontId="1" fillId="0" borderId="43" xfId="0" applyFont="1" applyBorder="1" applyAlignment="1">
      <alignment horizontal="justify" vertical="center"/>
    </xf>
    <xf numFmtId="49" fontId="1" fillId="0" borderId="32" xfId="1" applyNumberFormat="1" applyFont="1" applyBorder="1" applyAlignment="1">
      <alignment horizontal="justify" vertical="center" wrapText="1"/>
    </xf>
    <xf numFmtId="0" fontId="1" fillId="0" borderId="50" xfId="0" applyFont="1" applyBorder="1" applyAlignment="1">
      <alignment horizontal="justify" vertical="center" wrapText="1"/>
    </xf>
    <xf numFmtId="2" fontId="1" fillId="0" borderId="0" xfId="1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64" xfId="0" applyNumberFormat="1" applyFont="1" applyBorder="1" applyAlignment="1">
      <alignment horizontal="center" vertical="center"/>
    </xf>
    <xf numFmtId="49" fontId="2" fillId="0" borderId="63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2" fontId="10" fillId="0" borderId="66" xfId="1" applyNumberFormat="1" applyFont="1" applyBorder="1" applyAlignment="1">
      <alignment horizontal="center" vertical="center" wrapText="1"/>
    </xf>
    <xf numFmtId="2" fontId="10" fillId="0" borderId="46" xfId="1" applyNumberFormat="1" applyFont="1" applyBorder="1" applyAlignment="1">
      <alignment horizontal="center" vertical="center" wrapText="1"/>
    </xf>
    <xf numFmtId="2" fontId="10" fillId="0" borderId="52" xfId="1" applyNumberFormat="1" applyFont="1" applyBorder="1" applyAlignment="1">
      <alignment horizontal="center" vertical="center" wrapText="1"/>
    </xf>
    <xf numFmtId="43" fontId="10" fillId="0" borderId="44" xfId="1" applyFont="1" applyFill="1" applyBorder="1" applyAlignment="1">
      <alignment vertical="center" wrapText="1"/>
    </xf>
    <xf numFmtId="2" fontId="10" fillId="0" borderId="44" xfId="1" applyNumberFormat="1" applyFont="1" applyFill="1" applyBorder="1" applyAlignment="1">
      <alignment vertical="center" wrapText="1"/>
    </xf>
    <xf numFmtId="2" fontId="13" fillId="0" borderId="44" xfId="1" applyNumberFormat="1" applyFont="1" applyFill="1" applyBorder="1" applyAlignment="1">
      <alignment vertical="center" wrapText="1"/>
    </xf>
    <xf numFmtId="43" fontId="13" fillId="0" borderId="44" xfId="1" applyFont="1" applyFill="1" applyBorder="1" applyAlignment="1">
      <alignment vertical="center" wrapText="1"/>
    </xf>
    <xf numFmtId="43" fontId="10" fillId="0" borderId="50" xfId="1" applyFont="1" applyFill="1" applyBorder="1" applyAlignment="1">
      <alignment vertical="center" wrapText="1"/>
    </xf>
    <xf numFmtId="2" fontId="10" fillId="0" borderId="42" xfId="1" applyNumberFormat="1" applyFont="1" applyFill="1" applyBorder="1" applyAlignment="1">
      <alignment vertical="center" wrapText="1"/>
    </xf>
    <xf numFmtId="2" fontId="10" fillId="0" borderId="52" xfId="1" applyNumberFormat="1" applyFont="1" applyFill="1" applyBorder="1" applyAlignment="1">
      <alignment vertical="center" wrapText="1"/>
    </xf>
    <xf numFmtId="2" fontId="10" fillId="0" borderId="50" xfId="1" applyNumberFormat="1" applyFont="1" applyFill="1" applyBorder="1" applyAlignment="1">
      <alignment vertical="center" wrapText="1"/>
    </xf>
    <xf numFmtId="2" fontId="10" fillId="0" borderId="67" xfId="1" applyNumberFormat="1" applyFont="1" applyFill="1" applyBorder="1" applyAlignment="1">
      <alignment vertical="center" wrapText="1"/>
    </xf>
    <xf numFmtId="2" fontId="8" fillId="0" borderId="42" xfId="1" applyNumberFormat="1" applyFont="1" applyBorder="1" applyAlignment="1">
      <alignment horizontal="center" vertical="center" wrapText="1"/>
    </xf>
    <xf numFmtId="2" fontId="8" fillId="0" borderId="44" xfId="1" applyNumberFormat="1" applyFont="1" applyBorder="1" applyAlignment="1">
      <alignment horizontal="center" vertical="center"/>
    </xf>
    <xf numFmtId="2" fontId="8" fillId="0" borderId="47" xfId="1" applyNumberFormat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0</xdr:row>
      <xdr:rowOff>38100</xdr:rowOff>
    </xdr:from>
    <xdr:to>
      <xdr:col>1</xdr:col>
      <xdr:colOff>809625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3810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0"/>
  <sheetViews>
    <sheetView tabSelected="1" zoomScaleNormal="100" zoomScaleSheetLayoutView="83" workbookViewId="0">
      <selection activeCell="D40" sqref="D40"/>
    </sheetView>
  </sheetViews>
  <sheetFormatPr defaultRowHeight="12.75" x14ac:dyDescent="0.25"/>
  <cols>
    <col min="1" max="1" width="6.85546875" style="245" customWidth="1"/>
    <col min="2" max="2" width="18.5703125" style="245" customWidth="1"/>
    <col min="3" max="3" width="11.5703125" style="245" customWidth="1"/>
    <col min="4" max="4" width="32.5703125" style="245" customWidth="1"/>
    <col min="5" max="5" width="13.7109375" style="245" customWidth="1"/>
    <col min="6" max="6" width="55.7109375" style="245" customWidth="1"/>
    <col min="7" max="7" width="18.140625" style="245" customWidth="1"/>
    <col min="8" max="8" width="22.85546875" style="246" customWidth="1"/>
    <col min="9" max="10" width="18.140625" style="246" customWidth="1"/>
    <col min="11" max="11" width="12.7109375" style="245" customWidth="1"/>
    <col min="12" max="12" width="50.140625" style="245" customWidth="1"/>
    <col min="13" max="13" width="21.5703125" style="245" customWidth="1"/>
    <col min="14" max="14" width="11.7109375" style="245" customWidth="1"/>
    <col min="15" max="15" width="48.85546875" style="245" customWidth="1"/>
    <col min="16" max="16" width="10.5703125" style="245" customWidth="1"/>
    <col min="17" max="17" width="11.5703125" style="245" customWidth="1"/>
    <col min="18" max="19" width="10.5703125" style="245" customWidth="1"/>
    <col min="20" max="20" width="16.140625" style="245" customWidth="1"/>
    <col min="21" max="21" width="10.5703125" style="245" customWidth="1"/>
    <col min="22" max="22" width="10" style="245" customWidth="1"/>
    <col min="23" max="23" width="13" style="245" customWidth="1"/>
    <col min="24" max="24" width="9.7109375" style="245" customWidth="1"/>
    <col min="25" max="25" width="10.5703125" style="245" customWidth="1"/>
    <col min="26" max="26" width="11.7109375" style="245" customWidth="1"/>
    <col min="27" max="27" width="14.7109375" style="245" customWidth="1"/>
    <col min="28" max="28" width="42.42578125" style="245" customWidth="1"/>
    <col min="29" max="29" width="13.7109375" style="245" customWidth="1"/>
    <col min="30" max="30" width="12" style="245" customWidth="1"/>
    <col min="31" max="32" width="10.5703125" style="245" customWidth="1"/>
    <col min="33" max="33" width="13" style="245" customWidth="1"/>
    <col min="34" max="34" width="11.7109375" style="245" customWidth="1"/>
    <col min="35" max="35" width="11.7109375" style="246" customWidth="1"/>
    <col min="36" max="37" width="10.5703125" style="246" customWidth="1"/>
    <col min="38" max="38" width="21" style="246" customWidth="1"/>
    <col min="39" max="39" width="18.7109375" style="245" customWidth="1"/>
    <col min="40" max="40" width="16.140625" style="245" customWidth="1"/>
    <col min="41" max="41" width="20.85546875" style="245" customWidth="1"/>
    <col min="42" max="44" width="11.5703125" style="245" customWidth="1"/>
    <col min="45" max="45" width="13.85546875" style="245" customWidth="1"/>
    <col min="46" max="46" width="33.140625" style="245" customWidth="1"/>
    <col min="47" max="47" width="13.140625" style="245" customWidth="1"/>
    <col min="48" max="48" width="15.5703125" style="245" customWidth="1"/>
    <col min="49" max="49" width="15" style="245" customWidth="1"/>
    <col min="50" max="50" width="13.85546875" style="245" customWidth="1"/>
    <col min="51" max="51" width="13.7109375" style="245" customWidth="1"/>
    <col min="52" max="52" width="13.28515625" style="245" customWidth="1"/>
    <col min="53" max="53" width="12.28515625" style="245" customWidth="1"/>
    <col min="54" max="54" width="14.5703125" style="245" bestFit="1" customWidth="1"/>
    <col min="55" max="55" width="18.42578125" style="245" bestFit="1" customWidth="1"/>
    <col min="56" max="56" width="15.7109375" style="245" customWidth="1"/>
    <col min="57" max="58" width="16.5703125" style="245" customWidth="1"/>
    <col min="59" max="59" width="15.7109375" style="245" customWidth="1"/>
    <col min="60" max="60" width="16.28515625" style="245" customWidth="1"/>
    <col min="61" max="61" width="26" style="245" customWidth="1"/>
    <col min="62" max="62" width="28.85546875" style="245" customWidth="1"/>
    <col min="63" max="63" width="16" style="245" customWidth="1"/>
    <col min="64" max="64" width="16.5703125" style="245" customWidth="1"/>
    <col min="65" max="65" width="55.28515625" style="245" customWidth="1"/>
    <col min="66" max="16384" width="9.140625" style="245"/>
  </cols>
  <sheetData>
    <row r="1" spans="1:65" s="271" customFormat="1" ht="14.25" x14ac:dyDescent="0.25">
      <c r="A1" s="269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70"/>
      <c r="AQ1" s="270"/>
      <c r="AR1" s="270"/>
      <c r="AS1" s="270"/>
      <c r="AT1" s="270"/>
      <c r="AU1" s="270"/>
      <c r="AV1" s="270"/>
      <c r="AW1" s="270"/>
      <c r="AX1" s="270"/>
      <c r="AY1" s="270"/>
      <c r="AZ1" s="270"/>
      <c r="BA1" s="270"/>
    </row>
    <row r="2" spans="1:65" s="271" customFormat="1" ht="14.25" x14ac:dyDescent="0.2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</row>
    <row r="3" spans="1:65" s="271" customFormat="1" ht="14.25" x14ac:dyDescent="0.2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69"/>
      <c r="AO3" s="269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</row>
    <row r="4" spans="1:65" s="278" customFormat="1" ht="15" x14ac:dyDescent="0.25">
      <c r="A4" s="278" t="s">
        <v>51</v>
      </c>
      <c r="H4" s="279"/>
      <c r="I4" s="279"/>
      <c r="J4" s="279"/>
      <c r="AI4" s="279"/>
      <c r="AJ4" s="279"/>
      <c r="AK4" s="279"/>
      <c r="AL4" s="279"/>
    </row>
    <row r="5" spans="1:65" s="271" customFormat="1" ht="14.25" x14ac:dyDescent="0.25">
      <c r="B5" s="273"/>
      <c r="C5" s="273"/>
      <c r="D5" s="273"/>
      <c r="E5" s="273"/>
      <c r="F5" s="273"/>
      <c r="G5" s="273"/>
      <c r="H5" s="274"/>
      <c r="I5" s="274"/>
      <c r="J5" s="274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4"/>
      <c r="AJ5" s="274"/>
      <c r="AK5" s="274"/>
      <c r="AL5" s="274"/>
      <c r="AM5" s="273"/>
      <c r="AN5" s="273"/>
      <c r="AO5" s="273"/>
      <c r="AP5" s="273"/>
      <c r="AQ5" s="273"/>
      <c r="AR5" s="273"/>
      <c r="AT5" s="273"/>
      <c r="AU5" s="273"/>
      <c r="AV5" s="273"/>
      <c r="AW5" s="273"/>
      <c r="AX5" s="273"/>
      <c r="AY5" s="273"/>
      <c r="AZ5" s="273"/>
      <c r="BA5" s="273"/>
    </row>
    <row r="6" spans="1:65" s="278" customFormat="1" ht="15" x14ac:dyDescent="0.25">
      <c r="A6" s="280" t="s">
        <v>231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80"/>
    </row>
    <row r="7" spans="1:65" s="271" customFormat="1" ht="14.25" x14ac:dyDescent="0.25">
      <c r="A7" s="270"/>
      <c r="B7" s="270"/>
      <c r="C7" s="270"/>
      <c r="D7" s="270"/>
      <c r="E7" s="270"/>
      <c r="F7" s="270"/>
      <c r="G7" s="270"/>
      <c r="H7" s="275"/>
      <c r="I7" s="275"/>
      <c r="J7" s="275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5"/>
      <c r="AJ7" s="275"/>
      <c r="AK7" s="275"/>
      <c r="AL7" s="275"/>
      <c r="AM7" s="270"/>
      <c r="AN7" s="270"/>
      <c r="AO7" s="270"/>
      <c r="AP7" s="270"/>
      <c r="AQ7" s="270"/>
      <c r="AR7" s="270"/>
      <c r="AS7" s="270"/>
      <c r="AT7" s="270"/>
      <c r="AU7" s="270"/>
      <c r="AV7" s="270"/>
      <c r="AW7" s="270"/>
      <c r="AX7" s="270"/>
      <c r="AY7" s="270"/>
      <c r="AZ7" s="270"/>
      <c r="BA7" s="270"/>
      <c r="BB7" s="270"/>
    </row>
    <row r="8" spans="1:65" s="271" customFormat="1" ht="14.25" x14ac:dyDescent="0.25">
      <c r="A8" s="269" t="s">
        <v>105</v>
      </c>
      <c r="B8" s="269"/>
      <c r="C8" s="269"/>
      <c r="D8" s="269"/>
      <c r="E8" s="269"/>
      <c r="F8" s="269"/>
      <c r="G8" s="269"/>
      <c r="H8" s="269"/>
      <c r="I8" s="269"/>
      <c r="J8" s="269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5"/>
      <c r="AJ8" s="275"/>
      <c r="AK8" s="275"/>
      <c r="AL8" s="275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</row>
    <row r="9" spans="1:65" s="271" customFormat="1" ht="14.25" x14ac:dyDescent="0.25">
      <c r="A9" s="269" t="s">
        <v>139</v>
      </c>
      <c r="B9" s="269"/>
      <c r="C9" s="269"/>
      <c r="D9" s="269"/>
      <c r="E9" s="269"/>
      <c r="F9" s="270"/>
      <c r="G9" s="270"/>
      <c r="H9" s="275"/>
      <c r="I9" s="275"/>
      <c r="J9" s="275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5"/>
      <c r="AJ9" s="275"/>
      <c r="AK9" s="275"/>
      <c r="AL9" s="275"/>
      <c r="AM9" s="270"/>
      <c r="AN9" s="270"/>
      <c r="AO9" s="270"/>
      <c r="AP9" s="270"/>
      <c r="AQ9" s="270"/>
      <c r="AR9" s="270"/>
      <c r="AS9" s="270"/>
      <c r="AT9" s="273"/>
      <c r="AU9" s="273"/>
      <c r="AV9" s="273"/>
      <c r="AW9" s="273"/>
      <c r="AX9" s="273"/>
      <c r="AY9" s="273"/>
      <c r="AZ9" s="273"/>
      <c r="BA9" s="273"/>
      <c r="BB9" s="273"/>
    </row>
    <row r="10" spans="1:65" s="271" customFormat="1" ht="14.25" x14ac:dyDescent="0.25">
      <c r="B10" s="273"/>
      <c r="C10" s="273"/>
      <c r="D10" s="273"/>
      <c r="E10" s="273"/>
      <c r="F10" s="273"/>
      <c r="G10" s="273"/>
      <c r="H10" s="274"/>
      <c r="I10" s="274"/>
      <c r="J10" s="274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4"/>
      <c r="AJ10" s="274"/>
      <c r="AK10" s="274"/>
      <c r="AL10" s="274"/>
      <c r="AM10" s="273"/>
      <c r="AN10" s="273"/>
      <c r="AO10" s="273"/>
      <c r="AP10" s="273"/>
      <c r="AQ10" s="273"/>
      <c r="AR10" s="273"/>
      <c r="AS10" s="273"/>
    </row>
    <row r="11" spans="1:65" s="271" customFormat="1" ht="15" x14ac:dyDescent="0.25">
      <c r="A11" s="269" t="s">
        <v>273</v>
      </c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I11" s="272"/>
      <c r="AJ11" s="272"/>
      <c r="AK11" s="272"/>
      <c r="AL11" s="272"/>
    </row>
    <row r="12" spans="1:65" s="271" customFormat="1" ht="15" x14ac:dyDescent="0.25">
      <c r="A12" s="270" t="s">
        <v>274</v>
      </c>
      <c r="B12" s="270"/>
      <c r="C12" s="270"/>
      <c r="D12" s="270"/>
      <c r="E12" s="270"/>
      <c r="F12" s="270"/>
      <c r="G12" s="270"/>
      <c r="H12" s="275"/>
      <c r="I12" s="275"/>
      <c r="J12" s="275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I12" s="272"/>
      <c r="AJ12" s="272"/>
      <c r="AK12" s="272"/>
      <c r="AL12" s="272"/>
    </row>
    <row r="13" spans="1:65" s="271" customFormat="1" ht="15" x14ac:dyDescent="0.25">
      <c r="A13" s="275" t="s">
        <v>275</v>
      </c>
      <c r="B13" s="270"/>
      <c r="C13" s="270"/>
      <c r="D13" s="270"/>
      <c r="E13" s="270"/>
      <c r="F13" s="270"/>
      <c r="G13" s="270"/>
      <c r="H13" s="275"/>
      <c r="I13" s="275"/>
      <c r="J13" s="275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I13" s="272"/>
      <c r="AJ13" s="272"/>
      <c r="AK13" s="272"/>
      <c r="AL13" s="272"/>
      <c r="AT13" s="273"/>
      <c r="AU13" s="273"/>
      <c r="AV13" s="273"/>
      <c r="AW13" s="273"/>
      <c r="AX13" s="273"/>
      <c r="AY13" s="273"/>
      <c r="AZ13" s="273"/>
      <c r="BA13" s="273"/>
    </row>
    <row r="14" spans="1:65" s="271" customFormat="1" ht="14.25" x14ac:dyDescent="0.25">
      <c r="A14" s="271" t="s">
        <v>247</v>
      </c>
      <c r="B14" s="273"/>
      <c r="C14" s="273"/>
      <c r="D14" s="273"/>
      <c r="E14" s="273"/>
      <c r="F14" s="273"/>
      <c r="G14" s="273"/>
      <c r="H14" s="274"/>
      <c r="I14" s="274"/>
      <c r="J14" s="274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4"/>
      <c r="AJ14" s="274"/>
      <c r="AK14" s="274"/>
      <c r="AL14" s="274"/>
      <c r="AM14" s="273"/>
      <c r="AN14" s="273"/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</row>
    <row r="15" spans="1:65" s="277" customFormat="1" ht="15.75" customHeight="1" thickBot="1" x14ac:dyDescent="0.3">
      <c r="A15" s="276" t="s">
        <v>79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 s="276"/>
      <c r="BJ15" s="276"/>
      <c r="BK15" s="276"/>
      <c r="BL15" s="276"/>
      <c r="BM15" s="276"/>
    </row>
    <row r="16" spans="1:65" ht="15.75" customHeight="1" x14ac:dyDescent="0.25">
      <c r="A16" s="281" t="s">
        <v>54</v>
      </c>
      <c r="B16" s="231" t="s">
        <v>22</v>
      </c>
      <c r="C16" s="231"/>
      <c r="D16" s="231"/>
      <c r="E16" s="231"/>
      <c r="F16" s="231"/>
      <c r="G16" s="231"/>
      <c r="H16" s="309"/>
      <c r="I16" s="310"/>
      <c r="J16" s="311"/>
      <c r="K16" s="247" t="s">
        <v>80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8" t="s">
        <v>84</v>
      </c>
      <c r="AQ16" s="249"/>
      <c r="AR16" s="249"/>
      <c r="AS16" s="250"/>
      <c r="AT16" s="250"/>
      <c r="AU16" s="251"/>
      <c r="AV16" s="252" t="s">
        <v>104</v>
      </c>
      <c r="AW16" s="247"/>
      <c r="AX16" s="247"/>
      <c r="AY16" s="247"/>
      <c r="AZ16" s="247"/>
      <c r="BA16" s="253"/>
      <c r="BB16" s="254" t="s">
        <v>81</v>
      </c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6"/>
    </row>
    <row r="17" spans="1:65" ht="15.75" customHeight="1" x14ac:dyDescent="0.25">
      <c r="A17" s="282"/>
      <c r="B17" s="232"/>
      <c r="C17" s="232"/>
      <c r="D17" s="232"/>
      <c r="E17" s="232"/>
      <c r="F17" s="232"/>
      <c r="G17" s="232"/>
      <c r="H17" s="199" t="s">
        <v>124</v>
      </c>
      <c r="I17" s="200"/>
      <c r="J17" s="201"/>
      <c r="K17" s="234" t="s">
        <v>52</v>
      </c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5"/>
      <c r="X17" s="230" t="s">
        <v>115</v>
      </c>
      <c r="Y17" s="193"/>
      <c r="Z17" s="193"/>
      <c r="AA17" s="193"/>
      <c r="AB17" s="193"/>
      <c r="AC17" s="193"/>
      <c r="AD17" s="193"/>
      <c r="AE17" s="193"/>
      <c r="AF17" s="193"/>
      <c r="AG17" s="193"/>
      <c r="AH17" s="194"/>
      <c r="AI17" s="195" t="s">
        <v>107</v>
      </c>
      <c r="AJ17" s="196"/>
      <c r="AK17" s="197"/>
      <c r="AL17" s="192" t="s">
        <v>53</v>
      </c>
      <c r="AM17" s="193"/>
      <c r="AN17" s="193"/>
      <c r="AO17" s="193"/>
      <c r="AP17" s="283" t="s">
        <v>86</v>
      </c>
      <c r="AQ17" s="230" t="s">
        <v>123</v>
      </c>
      <c r="AR17" s="235"/>
      <c r="AS17" s="191" t="s">
        <v>87</v>
      </c>
      <c r="AT17" s="191" t="s">
        <v>85</v>
      </c>
      <c r="AU17" s="192" t="s">
        <v>88</v>
      </c>
      <c r="AV17" s="284" t="s">
        <v>93</v>
      </c>
      <c r="AW17" s="285" t="s">
        <v>94</v>
      </c>
      <c r="AX17" s="285" t="s">
        <v>95</v>
      </c>
      <c r="AY17" s="285" t="s">
        <v>97</v>
      </c>
      <c r="AZ17" s="285" t="s">
        <v>96</v>
      </c>
      <c r="BA17" s="286" t="s">
        <v>97</v>
      </c>
      <c r="BB17" s="283" t="s">
        <v>1</v>
      </c>
      <c r="BC17" s="287" t="s">
        <v>59</v>
      </c>
      <c r="BD17" s="288" t="s">
        <v>63</v>
      </c>
      <c r="BE17" s="289"/>
      <c r="BF17" s="290"/>
      <c r="BG17" s="288" t="s">
        <v>66</v>
      </c>
      <c r="BH17" s="290"/>
      <c r="BI17" s="287" t="s">
        <v>136</v>
      </c>
      <c r="BJ17" s="191" t="s">
        <v>137</v>
      </c>
      <c r="BK17" s="288" t="s">
        <v>69</v>
      </c>
      <c r="BL17" s="289"/>
      <c r="BM17" s="291"/>
    </row>
    <row r="18" spans="1:65" ht="15.75" customHeight="1" x14ac:dyDescent="0.25">
      <c r="A18" s="282"/>
      <c r="B18" s="233"/>
      <c r="C18" s="233"/>
      <c r="D18" s="233"/>
      <c r="E18" s="233"/>
      <c r="F18" s="233"/>
      <c r="G18" s="233"/>
      <c r="H18" s="198" t="s">
        <v>122</v>
      </c>
      <c r="I18" s="198" t="s">
        <v>123</v>
      </c>
      <c r="J18" s="198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6"/>
      <c r="X18" s="192"/>
      <c r="Y18" s="193"/>
      <c r="Z18" s="193"/>
      <c r="AA18" s="193"/>
      <c r="AB18" s="194"/>
      <c r="AC18" s="191" t="s">
        <v>106</v>
      </c>
      <c r="AD18" s="191"/>
      <c r="AE18" s="192" t="s">
        <v>109</v>
      </c>
      <c r="AF18" s="193"/>
      <c r="AG18" s="193"/>
      <c r="AH18" s="194"/>
      <c r="AI18" s="195" t="s">
        <v>108</v>
      </c>
      <c r="AJ18" s="196"/>
      <c r="AK18" s="197"/>
      <c r="AL18" s="92"/>
      <c r="AM18" s="192" t="s">
        <v>116</v>
      </c>
      <c r="AN18" s="193"/>
      <c r="AO18" s="194"/>
      <c r="AP18" s="194"/>
      <c r="AQ18" s="292"/>
      <c r="AR18" s="236"/>
      <c r="AS18" s="191"/>
      <c r="AT18" s="191"/>
      <c r="AU18" s="192"/>
      <c r="AV18" s="293"/>
      <c r="AW18" s="294"/>
      <c r="AX18" s="294"/>
      <c r="AY18" s="294"/>
      <c r="AZ18" s="294"/>
      <c r="BA18" s="295"/>
      <c r="BB18" s="283"/>
      <c r="BC18" s="287"/>
      <c r="BD18" s="296"/>
      <c r="BE18" s="297"/>
      <c r="BF18" s="298"/>
      <c r="BG18" s="296"/>
      <c r="BH18" s="298"/>
      <c r="BI18" s="287"/>
      <c r="BJ18" s="191"/>
      <c r="BK18" s="296"/>
      <c r="BL18" s="297"/>
      <c r="BM18" s="299"/>
    </row>
    <row r="19" spans="1:65" ht="47.45" customHeight="1" x14ac:dyDescent="0.25">
      <c r="A19" s="282"/>
      <c r="B19" s="82" t="s">
        <v>7</v>
      </c>
      <c r="C19" s="91" t="s">
        <v>8</v>
      </c>
      <c r="D19" s="91" t="s">
        <v>0</v>
      </c>
      <c r="E19" s="91" t="s">
        <v>1</v>
      </c>
      <c r="F19" s="91" t="s">
        <v>2</v>
      </c>
      <c r="G19" s="81" t="s">
        <v>9</v>
      </c>
      <c r="H19" s="300"/>
      <c r="I19" s="301" t="s">
        <v>60</v>
      </c>
      <c r="J19" s="301" t="s">
        <v>61</v>
      </c>
      <c r="K19" s="302" t="s">
        <v>10</v>
      </c>
      <c r="L19" s="91" t="s">
        <v>3</v>
      </c>
      <c r="M19" s="91" t="s">
        <v>20</v>
      </c>
      <c r="N19" s="91" t="s">
        <v>11</v>
      </c>
      <c r="O19" s="91" t="s">
        <v>49</v>
      </c>
      <c r="P19" s="91" t="s">
        <v>15</v>
      </c>
      <c r="Q19" s="91" t="s">
        <v>14</v>
      </c>
      <c r="R19" s="91" t="s">
        <v>13</v>
      </c>
      <c r="S19" s="91" t="s">
        <v>4</v>
      </c>
      <c r="T19" s="91" t="s">
        <v>83</v>
      </c>
      <c r="U19" s="91" t="s">
        <v>55</v>
      </c>
      <c r="V19" s="91" t="s">
        <v>56</v>
      </c>
      <c r="W19" s="91" t="s">
        <v>5</v>
      </c>
      <c r="X19" s="91" t="s">
        <v>1</v>
      </c>
      <c r="Y19" s="91" t="s">
        <v>119</v>
      </c>
      <c r="Z19" s="91" t="s">
        <v>11</v>
      </c>
      <c r="AA19" s="91" t="s">
        <v>15</v>
      </c>
      <c r="AB19" s="91" t="s">
        <v>12</v>
      </c>
      <c r="AC19" s="91" t="s">
        <v>14</v>
      </c>
      <c r="AD19" s="91" t="s">
        <v>13</v>
      </c>
      <c r="AE19" s="91" t="s">
        <v>16</v>
      </c>
      <c r="AF19" s="91" t="s">
        <v>17</v>
      </c>
      <c r="AG19" s="91" t="s">
        <v>18</v>
      </c>
      <c r="AH19" s="91" t="s">
        <v>19</v>
      </c>
      <c r="AI19" s="301" t="s">
        <v>114</v>
      </c>
      <c r="AJ19" s="301" t="s">
        <v>113</v>
      </c>
      <c r="AK19" s="301" t="s">
        <v>112</v>
      </c>
      <c r="AL19" s="301" t="s">
        <v>23</v>
      </c>
      <c r="AM19" s="91" t="s">
        <v>134</v>
      </c>
      <c r="AN19" s="91" t="s">
        <v>135</v>
      </c>
      <c r="AO19" s="81" t="s">
        <v>21</v>
      </c>
      <c r="AP19" s="283"/>
      <c r="AQ19" s="82" t="s">
        <v>60</v>
      </c>
      <c r="AR19" s="82" t="s">
        <v>61</v>
      </c>
      <c r="AS19" s="191"/>
      <c r="AT19" s="191"/>
      <c r="AU19" s="192"/>
      <c r="AV19" s="303"/>
      <c r="AW19" s="304"/>
      <c r="AX19" s="304"/>
      <c r="AY19" s="304"/>
      <c r="AZ19" s="304"/>
      <c r="BA19" s="305"/>
      <c r="BB19" s="283"/>
      <c r="BC19" s="287"/>
      <c r="BD19" s="306" t="s">
        <v>60</v>
      </c>
      <c r="BE19" s="306" t="s">
        <v>61</v>
      </c>
      <c r="BF19" s="306" t="s">
        <v>62</v>
      </c>
      <c r="BG19" s="306" t="s">
        <v>64</v>
      </c>
      <c r="BH19" s="307" t="s">
        <v>65</v>
      </c>
      <c r="BI19" s="287"/>
      <c r="BJ19" s="191"/>
      <c r="BK19" s="306" t="s">
        <v>60</v>
      </c>
      <c r="BL19" s="306" t="s">
        <v>68</v>
      </c>
      <c r="BM19" s="308" t="s">
        <v>67</v>
      </c>
    </row>
    <row r="20" spans="1:65" s="246" customFormat="1" ht="26.25" thickBot="1" x14ac:dyDescent="0.3">
      <c r="A20" s="312"/>
      <c r="B20" s="318" t="s">
        <v>24</v>
      </c>
      <c r="C20" s="313" t="s">
        <v>25</v>
      </c>
      <c r="D20" s="314" t="s">
        <v>48</v>
      </c>
      <c r="E20" s="313" t="s">
        <v>26</v>
      </c>
      <c r="F20" s="313" t="s">
        <v>27</v>
      </c>
      <c r="G20" s="315" t="s">
        <v>28</v>
      </c>
      <c r="H20" s="313" t="s">
        <v>29</v>
      </c>
      <c r="I20" s="313" t="s">
        <v>30</v>
      </c>
      <c r="J20" s="313" t="s">
        <v>31</v>
      </c>
      <c r="K20" s="316" t="s">
        <v>32</v>
      </c>
      <c r="L20" s="313" t="s">
        <v>33</v>
      </c>
      <c r="M20" s="313" t="s">
        <v>34</v>
      </c>
      <c r="N20" s="313" t="s">
        <v>35</v>
      </c>
      <c r="O20" s="317" t="s">
        <v>36</v>
      </c>
      <c r="P20" s="313" t="s">
        <v>37</v>
      </c>
      <c r="Q20" s="313" t="s">
        <v>38</v>
      </c>
      <c r="R20" s="313" t="s">
        <v>39</v>
      </c>
      <c r="S20" s="313" t="s">
        <v>50</v>
      </c>
      <c r="T20" s="313" t="s">
        <v>40</v>
      </c>
      <c r="U20" s="313" t="s">
        <v>118</v>
      </c>
      <c r="V20" s="313" t="s">
        <v>41</v>
      </c>
      <c r="W20" s="313" t="s">
        <v>42</v>
      </c>
      <c r="X20" s="313" t="s">
        <v>43</v>
      </c>
      <c r="Y20" s="313" t="s">
        <v>44</v>
      </c>
      <c r="Z20" s="313" t="s">
        <v>45</v>
      </c>
      <c r="AA20" s="313" t="s">
        <v>46</v>
      </c>
      <c r="AB20" s="313" t="s">
        <v>57</v>
      </c>
      <c r="AC20" s="313" t="s">
        <v>47</v>
      </c>
      <c r="AD20" s="313" t="s">
        <v>120</v>
      </c>
      <c r="AE20" s="313" t="s">
        <v>110</v>
      </c>
      <c r="AF20" s="313" t="s">
        <v>58</v>
      </c>
      <c r="AG20" s="313" t="s">
        <v>111</v>
      </c>
      <c r="AH20" s="313" t="s">
        <v>121</v>
      </c>
      <c r="AI20" s="313" t="s">
        <v>70</v>
      </c>
      <c r="AJ20" s="313" t="s">
        <v>71</v>
      </c>
      <c r="AK20" s="313" t="s">
        <v>72</v>
      </c>
      <c r="AL20" s="313" t="s">
        <v>138</v>
      </c>
      <c r="AM20" s="313" t="s">
        <v>73</v>
      </c>
      <c r="AN20" s="315" t="s">
        <v>74</v>
      </c>
      <c r="AO20" s="313" t="s">
        <v>125</v>
      </c>
      <c r="AP20" s="318" t="s">
        <v>75</v>
      </c>
      <c r="AQ20" s="318" t="s">
        <v>76</v>
      </c>
      <c r="AR20" s="318" t="s">
        <v>77</v>
      </c>
      <c r="AS20" s="318" t="s">
        <v>78</v>
      </c>
      <c r="AT20" s="319" t="s">
        <v>82</v>
      </c>
      <c r="AU20" s="320" t="s">
        <v>89</v>
      </c>
      <c r="AV20" s="321" t="s">
        <v>90</v>
      </c>
      <c r="AW20" s="322" t="s">
        <v>91</v>
      </c>
      <c r="AX20" s="322" t="s">
        <v>98</v>
      </c>
      <c r="AY20" s="322" t="s">
        <v>92</v>
      </c>
      <c r="AZ20" s="323" t="s">
        <v>99</v>
      </c>
      <c r="BA20" s="324" t="s">
        <v>100</v>
      </c>
      <c r="BB20" s="321" t="s">
        <v>101</v>
      </c>
      <c r="BC20" s="322" t="s">
        <v>102</v>
      </c>
      <c r="BD20" s="322" t="s">
        <v>103</v>
      </c>
      <c r="BE20" s="323" t="s">
        <v>117</v>
      </c>
      <c r="BF20" s="323" t="s">
        <v>126</v>
      </c>
      <c r="BG20" s="323" t="s">
        <v>127</v>
      </c>
      <c r="BH20" s="322" t="s">
        <v>128</v>
      </c>
      <c r="BI20" s="322" t="s">
        <v>129</v>
      </c>
      <c r="BJ20" s="322" t="s">
        <v>130</v>
      </c>
      <c r="BK20" s="323" t="s">
        <v>131</v>
      </c>
      <c r="BL20" s="323" t="s">
        <v>132</v>
      </c>
      <c r="BM20" s="323" t="s">
        <v>133</v>
      </c>
    </row>
    <row r="21" spans="1:65" ht="42" customHeight="1" x14ac:dyDescent="0.25">
      <c r="A21" s="331" t="s">
        <v>140</v>
      </c>
      <c r="B21" s="325" t="s">
        <v>148</v>
      </c>
      <c r="C21" s="219" t="s">
        <v>149</v>
      </c>
      <c r="D21" s="219" t="s">
        <v>150</v>
      </c>
      <c r="E21" s="135" t="s">
        <v>147</v>
      </c>
      <c r="F21" s="168" t="s">
        <v>151</v>
      </c>
      <c r="G21" s="223" t="s">
        <v>170</v>
      </c>
      <c r="H21" s="135" t="s">
        <v>222</v>
      </c>
      <c r="I21" s="170">
        <v>41451</v>
      </c>
      <c r="J21" s="170">
        <v>41815</v>
      </c>
      <c r="K21" s="157" t="s">
        <v>171</v>
      </c>
      <c r="L21" s="226" t="s">
        <v>172</v>
      </c>
      <c r="M21" s="131" t="s">
        <v>185</v>
      </c>
      <c r="N21" s="135" t="s">
        <v>186</v>
      </c>
      <c r="O21" s="166">
        <v>23400</v>
      </c>
      <c r="P21" s="223">
        <v>11174</v>
      </c>
      <c r="Q21" s="206" t="s">
        <v>186</v>
      </c>
      <c r="R21" s="209" t="s">
        <v>187</v>
      </c>
      <c r="S21" s="157" t="s">
        <v>188</v>
      </c>
      <c r="T21" s="135" t="s">
        <v>183</v>
      </c>
      <c r="U21" s="135" t="s">
        <v>183</v>
      </c>
      <c r="V21" s="135" t="s">
        <v>183</v>
      </c>
      <c r="W21" s="202" t="s">
        <v>189</v>
      </c>
      <c r="X21" s="135" t="s">
        <v>230</v>
      </c>
      <c r="Y21" s="78" t="s">
        <v>209</v>
      </c>
      <c r="Z21" s="78" t="s">
        <v>187</v>
      </c>
      <c r="AA21" s="77">
        <v>11427</v>
      </c>
      <c r="AB21" s="3" t="s">
        <v>215</v>
      </c>
      <c r="AC21" s="78" t="s">
        <v>216</v>
      </c>
      <c r="AD21" s="78" t="s">
        <v>212</v>
      </c>
      <c r="AE21" s="4">
        <v>0</v>
      </c>
      <c r="AF21" s="4">
        <v>0</v>
      </c>
      <c r="AG21" s="106">
        <v>0</v>
      </c>
      <c r="AH21" s="106">
        <v>0</v>
      </c>
      <c r="AI21" s="57" t="s">
        <v>187</v>
      </c>
      <c r="AJ21" s="29">
        <v>5.4478</v>
      </c>
      <c r="AK21" s="30">
        <f>(106.23*12)</f>
        <v>1274.76</v>
      </c>
      <c r="AL21" s="215">
        <f>(O21+AK21)</f>
        <v>24674.76</v>
      </c>
      <c r="AM21" s="151">
        <v>78333.210000000006</v>
      </c>
      <c r="AN21" s="153">
        <f>SUM(2056.23+2056.23+2056.23+2056.23+2056.23+2056.23+2056.23+2056.23)</f>
        <v>16449.84</v>
      </c>
      <c r="AO21" s="155">
        <f>AM21+AN21</f>
        <v>94783.05</v>
      </c>
      <c r="AP21" s="135" t="s">
        <v>222</v>
      </c>
      <c r="AQ21" s="170">
        <v>41451</v>
      </c>
      <c r="AR21" s="170">
        <v>41815</v>
      </c>
      <c r="AS21" s="172">
        <v>11145</v>
      </c>
      <c r="AT21" s="135" t="s">
        <v>225</v>
      </c>
      <c r="AU21" s="237" t="s">
        <v>183</v>
      </c>
      <c r="AV21" s="147" t="s">
        <v>183</v>
      </c>
      <c r="AW21" s="182" t="s">
        <v>183</v>
      </c>
      <c r="AX21" s="182" t="s">
        <v>183</v>
      </c>
      <c r="AY21" s="182" t="s">
        <v>183</v>
      </c>
      <c r="AZ21" s="182" t="s">
        <v>183</v>
      </c>
      <c r="BA21" s="184" t="s">
        <v>183</v>
      </c>
      <c r="BB21" s="147" t="s">
        <v>183</v>
      </c>
      <c r="BC21" s="131" t="s">
        <v>183</v>
      </c>
      <c r="BD21" s="131" t="s">
        <v>183</v>
      </c>
      <c r="BE21" s="131" t="s">
        <v>183</v>
      </c>
      <c r="BF21" s="131" t="s">
        <v>183</v>
      </c>
      <c r="BG21" s="131" t="s">
        <v>183</v>
      </c>
      <c r="BH21" s="131" t="s">
        <v>183</v>
      </c>
      <c r="BI21" s="131" t="s">
        <v>183</v>
      </c>
      <c r="BJ21" s="131" t="s">
        <v>183</v>
      </c>
      <c r="BK21" s="131" t="s">
        <v>183</v>
      </c>
      <c r="BL21" s="131" t="s">
        <v>183</v>
      </c>
      <c r="BM21" s="133" t="s">
        <v>183</v>
      </c>
    </row>
    <row r="22" spans="1:65" ht="44.25" customHeight="1" x14ac:dyDescent="0.25">
      <c r="A22" s="332"/>
      <c r="B22" s="326"/>
      <c r="C22" s="220"/>
      <c r="D22" s="220"/>
      <c r="E22" s="205"/>
      <c r="F22" s="222"/>
      <c r="G22" s="224"/>
      <c r="H22" s="205"/>
      <c r="I22" s="205"/>
      <c r="J22" s="205"/>
      <c r="K22" s="212"/>
      <c r="L22" s="227"/>
      <c r="M22" s="218"/>
      <c r="N22" s="205"/>
      <c r="O22" s="229"/>
      <c r="P22" s="224"/>
      <c r="Q22" s="207"/>
      <c r="R22" s="210"/>
      <c r="S22" s="212"/>
      <c r="T22" s="205"/>
      <c r="U22" s="205"/>
      <c r="V22" s="205"/>
      <c r="W22" s="203"/>
      <c r="X22" s="205"/>
      <c r="Y22" s="80" t="s">
        <v>210</v>
      </c>
      <c r="Z22" s="80" t="s">
        <v>212</v>
      </c>
      <c r="AA22" s="1">
        <v>11661</v>
      </c>
      <c r="AB22" s="2" t="s">
        <v>214</v>
      </c>
      <c r="AC22" s="80" t="s">
        <v>217</v>
      </c>
      <c r="AD22" s="80" t="s">
        <v>218</v>
      </c>
      <c r="AE22" s="5">
        <v>0</v>
      </c>
      <c r="AF22" s="5">
        <v>0</v>
      </c>
      <c r="AG22" s="62">
        <v>0</v>
      </c>
      <c r="AH22" s="62">
        <v>0</v>
      </c>
      <c r="AI22" s="94" t="s">
        <v>183</v>
      </c>
      <c r="AJ22" s="94" t="s">
        <v>183</v>
      </c>
      <c r="AK22" s="94" t="s">
        <v>183</v>
      </c>
      <c r="AL22" s="216"/>
      <c r="AM22" s="213"/>
      <c r="AN22" s="214"/>
      <c r="AO22" s="205"/>
      <c r="AP22" s="205"/>
      <c r="AQ22" s="205"/>
      <c r="AR22" s="205"/>
      <c r="AS22" s="205"/>
      <c r="AT22" s="205"/>
      <c r="AU22" s="238"/>
      <c r="AV22" s="240"/>
      <c r="AW22" s="241"/>
      <c r="AX22" s="241"/>
      <c r="AY22" s="241"/>
      <c r="AZ22" s="241"/>
      <c r="BA22" s="242"/>
      <c r="BB22" s="240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43"/>
    </row>
    <row r="23" spans="1:65" ht="36.75" customHeight="1" thickBot="1" x14ac:dyDescent="0.3">
      <c r="A23" s="333"/>
      <c r="B23" s="327"/>
      <c r="C23" s="221"/>
      <c r="D23" s="221"/>
      <c r="E23" s="136"/>
      <c r="F23" s="169"/>
      <c r="G23" s="225"/>
      <c r="H23" s="136"/>
      <c r="I23" s="136"/>
      <c r="J23" s="136"/>
      <c r="K23" s="158"/>
      <c r="L23" s="228"/>
      <c r="M23" s="132"/>
      <c r="N23" s="136"/>
      <c r="O23" s="167"/>
      <c r="P23" s="225"/>
      <c r="Q23" s="208"/>
      <c r="R23" s="211"/>
      <c r="S23" s="158"/>
      <c r="T23" s="136"/>
      <c r="U23" s="136"/>
      <c r="V23" s="136"/>
      <c r="W23" s="204"/>
      <c r="X23" s="136"/>
      <c r="Y23" s="76" t="s">
        <v>211</v>
      </c>
      <c r="Z23" s="76" t="s">
        <v>213</v>
      </c>
      <c r="AA23" s="108">
        <v>11914</v>
      </c>
      <c r="AB23" s="6" t="s">
        <v>214</v>
      </c>
      <c r="AC23" s="76" t="s">
        <v>219</v>
      </c>
      <c r="AD23" s="76" t="s">
        <v>220</v>
      </c>
      <c r="AE23" s="7">
        <v>0</v>
      </c>
      <c r="AF23" s="7">
        <v>0</v>
      </c>
      <c r="AG23" s="107">
        <v>0</v>
      </c>
      <c r="AH23" s="107">
        <v>0</v>
      </c>
      <c r="AI23" s="97" t="s">
        <v>183</v>
      </c>
      <c r="AJ23" s="97" t="s">
        <v>183</v>
      </c>
      <c r="AK23" s="97" t="s">
        <v>183</v>
      </c>
      <c r="AL23" s="217"/>
      <c r="AM23" s="152"/>
      <c r="AN23" s="154"/>
      <c r="AO23" s="136"/>
      <c r="AP23" s="136"/>
      <c r="AQ23" s="136"/>
      <c r="AR23" s="136"/>
      <c r="AS23" s="136"/>
      <c r="AT23" s="136"/>
      <c r="AU23" s="239"/>
      <c r="AV23" s="148"/>
      <c r="AW23" s="183"/>
      <c r="AX23" s="183"/>
      <c r="AY23" s="183"/>
      <c r="AZ23" s="183"/>
      <c r="BA23" s="185"/>
      <c r="BB23" s="148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4"/>
    </row>
    <row r="24" spans="1:65" ht="42.75" customHeight="1" x14ac:dyDescent="0.25">
      <c r="A24" s="331" t="s">
        <v>141</v>
      </c>
      <c r="B24" s="325" t="s">
        <v>152</v>
      </c>
      <c r="C24" s="162" t="s">
        <v>153</v>
      </c>
      <c r="D24" s="162" t="s">
        <v>154</v>
      </c>
      <c r="E24" s="135" t="s">
        <v>147</v>
      </c>
      <c r="F24" s="168" t="s">
        <v>155</v>
      </c>
      <c r="G24" s="164">
        <v>11381</v>
      </c>
      <c r="H24" s="149" t="s">
        <v>183</v>
      </c>
      <c r="I24" s="149" t="s">
        <v>183</v>
      </c>
      <c r="J24" s="149" t="s">
        <v>183</v>
      </c>
      <c r="K24" s="157" t="s">
        <v>173</v>
      </c>
      <c r="L24" s="159" t="s">
        <v>174</v>
      </c>
      <c r="M24" s="135" t="s">
        <v>190</v>
      </c>
      <c r="N24" s="135" t="s">
        <v>191</v>
      </c>
      <c r="O24" s="166">
        <v>0</v>
      </c>
      <c r="P24" s="164">
        <v>11429</v>
      </c>
      <c r="Q24" s="162" t="s">
        <v>191</v>
      </c>
      <c r="R24" s="162" t="s">
        <v>252</v>
      </c>
      <c r="S24" s="157" t="s">
        <v>192</v>
      </c>
      <c r="T24" s="135" t="s">
        <v>183</v>
      </c>
      <c r="U24" s="135" t="s">
        <v>183</v>
      </c>
      <c r="V24" s="135" t="s">
        <v>183</v>
      </c>
      <c r="W24" s="160" t="s">
        <v>193</v>
      </c>
      <c r="X24" s="135" t="s">
        <v>230</v>
      </c>
      <c r="Y24" s="65" t="s">
        <v>183</v>
      </c>
      <c r="Z24" s="65" t="s">
        <v>183</v>
      </c>
      <c r="AA24" s="65" t="s">
        <v>183</v>
      </c>
      <c r="AB24" s="65" t="s">
        <v>183</v>
      </c>
      <c r="AC24" s="57" t="s">
        <v>183</v>
      </c>
      <c r="AD24" s="57" t="s">
        <v>183</v>
      </c>
      <c r="AE24" s="65">
        <v>0</v>
      </c>
      <c r="AF24" s="65">
        <v>0</v>
      </c>
      <c r="AG24" s="68">
        <v>0</v>
      </c>
      <c r="AH24" s="68">
        <v>0</v>
      </c>
      <c r="AI24" s="57" t="s">
        <v>183</v>
      </c>
      <c r="AJ24" s="57" t="s">
        <v>183</v>
      </c>
      <c r="AK24" s="57" t="s">
        <v>183</v>
      </c>
      <c r="AL24" s="149" t="s">
        <v>183</v>
      </c>
      <c r="AM24" s="151">
        <v>1365487</v>
      </c>
      <c r="AN24" s="153">
        <f>SUM(51000+51000+51500+46000+50500+50500+50500+60950)</f>
        <v>411950</v>
      </c>
      <c r="AO24" s="155">
        <f>AM24+AN24</f>
        <v>1777437</v>
      </c>
      <c r="AP24" s="135" t="s">
        <v>183</v>
      </c>
      <c r="AQ24" s="135" t="s">
        <v>183</v>
      </c>
      <c r="AR24" s="135" t="s">
        <v>183</v>
      </c>
      <c r="AS24" s="135" t="s">
        <v>183</v>
      </c>
      <c r="AT24" s="135" t="s">
        <v>183</v>
      </c>
      <c r="AU24" s="137" t="s">
        <v>183</v>
      </c>
      <c r="AV24" s="139" t="s">
        <v>183</v>
      </c>
      <c r="AW24" s="131" t="s">
        <v>229</v>
      </c>
      <c r="AX24" s="141">
        <v>11381</v>
      </c>
      <c r="AY24" s="143">
        <v>41879</v>
      </c>
      <c r="AZ24" s="141">
        <v>11381</v>
      </c>
      <c r="BA24" s="145">
        <v>41879</v>
      </c>
      <c r="BB24" s="147" t="s">
        <v>183</v>
      </c>
      <c r="BC24" s="131" t="s">
        <v>183</v>
      </c>
      <c r="BD24" s="131" t="s">
        <v>183</v>
      </c>
      <c r="BE24" s="131" t="s">
        <v>183</v>
      </c>
      <c r="BF24" s="131" t="s">
        <v>183</v>
      </c>
      <c r="BG24" s="131" t="s">
        <v>183</v>
      </c>
      <c r="BH24" s="131" t="s">
        <v>183</v>
      </c>
      <c r="BI24" s="131" t="s">
        <v>183</v>
      </c>
      <c r="BJ24" s="131" t="s">
        <v>183</v>
      </c>
      <c r="BK24" s="131" t="s">
        <v>183</v>
      </c>
      <c r="BL24" s="131" t="s">
        <v>183</v>
      </c>
      <c r="BM24" s="133" t="s">
        <v>183</v>
      </c>
    </row>
    <row r="25" spans="1:65" ht="42.75" customHeight="1" thickBot="1" x14ac:dyDescent="0.3">
      <c r="A25" s="333"/>
      <c r="B25" s="327"/>
      <c r="C25" s="163"/>
      <c r="D25" s="163"/>
      <c r="E25" s="136"/>
      <c r="F25" s="169"/>
      <c r="G25" s="165"/>
      <c r="H25" s="150"/>
      <c r="I25" s="150"/>
      <c r="J25" s="150"/>
      <c r="K25" s="158"/>
      <c r="L25" s="244"/>
      <c r="M25" s="136"/>
      <c r="N25" s="136"/>
      <c r="O25" s="167"/>
      <c r="P25" s="165"/>
      <c r="Q25" s="163"/>
      <c r="R25" s="163"/>
      <c r="S25" s="158"/>
      <c r="T25" s="136"/>
      <c r="U25" s="136"/>
      <c r="V25" s="136"/>
      <c r="W25" s="161"/>
      <c r="X25" s="136"/>
      <c r="Y25" s="76"/>
      <c r="Z25" s="97" t="s">
        <v>251</v>
      </c>
      <c r="AA25" s="119">
        <v>12045</v>
      </c>
      <c r="AB25" s="120" t="s">
        <v>249</v>
      </c>
      <c r="AC25" s="97"/>
      <c r="AD25" s="97" t="s">
        <v>250</v>
      </c>
      <c r="AE25" s="76"/>
      <c r="AF25" s="76"/>
      <c r="AG25" s="107"/>
      <c r="AH25" s="107"/>
      <c r="AI25" s="97" t="s">
        <v>183</v>
      </c>
      <c r="AJ25" s="97" t="s">
        <v>183</v>
      </c>
      <c r="AK25" s="97" t="s">
        <v>183</v>
      </c>
      <c r="AL25" s="150"/>
      <c r="AM25" s="152"/>
      <c r="AN25" s="154"/>
      <c r="AO25" s="156"/>
      <c r="AP25" s="136"/>
      <c r="AQ25" s="136"/>
      <c r="AR25" s="136"/>
      <c r="AS25" s="136"/>
      <c r="AT25" s="136"/>
      <c r="AU25" s="138"/>
      <c r="AV25" s="140"/>
      <c r="AW25" s="132"/>
      <c r="AX25" s="142"/>
      <c r="AY25" s="144"/>
      <c r="AZ25" s="142"/>
      <c r="BA25" s="146"/>
      <c r="BB25" s="148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4"/>
    </row>
    <row r="26" spans="1:65" ht="42.75" customHeight="1" x14ac:dyDescent="0.25">
      <c r="A26" s="331" t="s">
        <v>142</v>
      </c>
      <c r="B26" s="325" t="s">
        <v>156</v>
      </c>
      <c r="C26" s="162" t="s">
        <v>157</v>
      </c>
      <c r="D26" s="162" t="s">
        <v>146</v>
      </c>
      <c r="E26" s="135" t="s">
        <v>147</v>
      </c>
      <c r="F26" s="168" t="s">
        <v>158</v>
      </c>
      <c r="G26" s="164">
        <v>11612</v>
      </c>
      <c r="H26" s="149" t="s">
        <v>183</v>
      </c>
      <c r="I26" s="149" t="s">
        <v>183</v>
      </c>
      <c r="J26" s="149" t="s">
        <v>183</v>
      </c>
      <c r="K26" s="162" t="s">
        <v>175</v>
      </c>
      <c r="L26" s="159" t="s">
        <v>176</v>
      </c>
      <c r="M26" s="135" t="s">
        <v>194</v>
      </c>
      <c r="N26" s="135" t="s">
        <v>195</v>
      </c>
      <c r="O26" s="166">
        <v>73200</v>
      </c>
      <c r="P26" s="164">
        <v>11637</v>
      </c>
      <c r="Q26" s="162" t="s">
        <v>195</v>
      </c>
      <c r="R26" s="162" t="s">
        <v>253</v>
      </c>
      <c r="S26" s="157" t="s">
        <v>197</v>
      </c>
      <c r="T26" s="135" t="s">
        <v>183</v>
      </c>
      <c r="U26" s="135" t="s">
        <v>183</v>
      </c>
      <c r="V26" s="135" t="s">
        <v>183</v>
      </c>
      <c r="W26" s="160" t="s">
        <v>184</v>
      </c>
      <c r="X26" s="135" t="s">
        <v>230</v>
      </c>
      <c r="Y26" s="65" t="s">
        <v>209</v>
      </c>
      <c r="Z26" s="65" t="s">
        <v>196</v>
      </c>
      <c r="AA26" s="66">
        <v>11901</v>
      </c>
      <c r="AB26" s="67" t="s">
        <v>214</v>
      </c>
      <c r="AC26" s="65" t="s">
        <v>196</v>
      </c>
      <c r="AD26" s="65" t="s">
        <v>221</v>
      </c>
      <c r="AE26" s="65">
        <v>0</v>
      </c>
      <c r="AF26" s="65">
        <v>0</v>
      </c>
      <c r="AG26" s="68">
        <v>0</v>
      </c>
      <c r="AH26" s="68">
        <v>0</v>
      </c>
      <c r="AI26" s="57" t="s">
        <v>183</v>
      </c>
      <c r="AJ26" s="57" t="s">
        <v>183</v>
      </c>
      <c r="AK26" s="57" t="s">
        <v>183</v>
      </c>
      <c r="AL26" s="186">
        <v>0</v>
      </c>
      <c r="AM26" s="151">
        <v>96176.67</v>
      </c>
      <c r="AN26" s="188">
        <v>18300</v>
      </c>
      <c r="AO26" s="155">
        <v>114476.67</v>
      </c>
      <c r="AP26" s="135" t="s">
        <v>183</v>
      </c>
      <c r="AQ26" s="135" t="s">
        <v>183</v>
      </c>
      <c r="AR26" s="135" t="s">
        <v>183</v>
      </c>
      <c r="AS26" s="135" t="s">
        <v>183</v>
      </c>
      <c r="AT26" s="135" t="s">
        <v>183</v>
      </c>
      <c r="AU26" s="137" t="s">
        <v>183</v>
      </c>
      <c r="AV26" s="147" t="s">
        <v>183</v>
      </c>
      <c r="AW26" s="182" t="s">
        <v>183</v>
      </c>
      <c r="AX26" s="182" t="s">
        <v>183</v>
      </c>
      <c r="AY26" s="182" t="s">
        <v>183</v>
      </c>
      <c r="AZ26" s="182" t="s">
        <v>183</v>
      </c>
      <c r="BA26" s="184" t="s">
        <v>183</v>
      </c>
      <c r="BB26" s="147" t="s">
        <v>183</v>
      </c>
      <c r="BC26" s="131" t="s">
        <v>183</v>
      </c>
      <c r="BD26" s="131" t="s">
        <v>183</v>
      </c>
      <c r="BE26" s="131" t="s">
        <v>183</v>
      </c>
      <c r="BF26" s="131" t="s">
        <v>183</v>
      </c>
      <c r="BG26" s="131" t="s">
        <v>183</v>
      </c>
      <c r="BH26" s="131" t="s">
        <v>183</v>
      </c>
      <c r="BI26" s="131" t="s">
        <v>183</v>
      </c>
      <c r="BJ26" s="131" t="s">
        <v>183</v>
      </c>
      <c r="BK26" s="131" t="s">
        <v>183</v>
      </c>
      <c r="BL26" s="131" t="s">
        <v>183</v>
      </c>
      <c r="BM26" s="133" t="s">
        <v>183</v>
      </c>
    </row>
    <row r="27" spans="1:65" ht="42.75" customHeight="1" thickBot="1" x14ac:dyDescent="0.3">
      <c r="A27" s="333"/>
      <c r="B27" s="327"/>
      <c r="C27" s="163"/>
      <c r="D27" s="163"/>
      <c r="E27" s="136"/>
      <c r="F27" s="169"/>
      <c r="G27" s="165"/>
      <c r="H27" s="150"/>
      <c r="I27" s="150"/>
      <c r="J27" s="150"/>
      <c r="K27" s="163"/>
      <c r="L27" s="190"/>
      <c r="M27" s="136"/>
      <c r="N27" s="136"/>
      <c r="O27" s="167"/>
      <c r="P27" s="165"/>
      <c r="Q27" s="163"/>
      <c r="R27" s="163"/>
      <c r="S27" s="158"/>
      <c r="T27" s="136"/>
      <c r="U27" s="136"/>
      <c r="V27" s="136"/>
      <c r="W27" s="161"/>
      <c r="X27" s="136"/>
      <c r="Y27" s="76"/>
      <c r="Z27" s="76" t="s">
        <v>232</v>
      </c>
      <c r="AA27" s="108">
        <v>12045</v>
      </c>
      <c r="AB27" s="64" t="s">
        <v>233</v>
      </c>
      <c r="AC27" s="76"/>
      <c r="AD27" s="76" t="s">
        <v>234</v>
      </c>
      <c r="AE27" s="76"/>
      <c r="AF27" s="76"/>
      <c r="AG27" s="107"/>
      <c r="AH27" s="107"/>
      <c r="AI27" s="97" t="s">
        <v>183</v>
      </c>
      <c r="AJ27" s="97" t="s">
        <v>183</v>
      </c>
      <c r="AK27" s="97" t="s">
        <v>183</v>
      </c>
      <c r="AL27" s="187"/>
      <c r="AM27" s="152"/>
      <c r="AN27" s="189"/>
      <c r="AO27" s="156"/>
      <c r="AP27" s="136"/>
      <c r="AQ27" s="136"/>
      <c r="AR27" s="136"/>
      <c r="AS27" s="136"/>
      <c r="AT27" s="136"/>
      <c r="AU27" s="138"/>
      <c r="AV27" s="148"/>
      <c r="AW27" s="183"/>
      <c r="AX27" s="183"/>
      <c r="AY27" s="183"/>
      <c r="AZ27" s="183"/>
      <c r="BA27" s="185"/>
      <c r="BB27" s="148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4"/>
    </row>
    <row r="28" spans="1:65" ht="115.5" customHeight="1" thickBot="1" x14ac:dyDescent="0.3">
      <c r="A28" s="334" t="s">
        <v>143</v>
      </c>
      <c r="B28" s="328" t="s">
        <v>159</v>
      </c>
      <c r="C28" s="9" t="s">
        <v>160</v>
      </c>
      <c r="D28" s="9" t="s">
        <v>161</v>
      </c>
      <c r="E28" s="10" t="s">
        <v>147</v>
      </c>
      <c r="F28" s="28" t="s">
        <v>162</v>
      </c>
      <c r="G28" s="12" t="s">
        <v>170</v>
      </c>
      <c r="H28" s="10" t="s">
        <v>223</v>
      </c>
      <c r="I28" s="31">
        <v>42107</v>
      </c>
      <c r="J28" s="31">
        <v>42472</v>
      </c>
      <c r="K28" s="9" t="s">
        <v>177</v>
      </c>
      <c r="L28" s="11" t="s">
        <v>178</v>
      </c>
      <c r="M28" s="10" t="s">
        <v>198</v>
      </c>
      <c r="N28" s="10" t="s">
        <v>199</v>
      </c>
      <c r="O28" s="13">
        <v>15648.7</v>
      </c>
      <c r="P28" s="12">
        <v>11908</v>
      </c>
      <c r="Q28" s="9" t="s">
        <v>199</v>
      </c>
      <c r="R28" s="9" t="s">
        <v>254</v>
      </c>
      <c r="S28" s="14" t="s">
        <v>201</v>
      </c>
      <c r="T28" s="10" t="s">
        <v>183</v>
      </c>
      <c r="U28" s="10" t="s">
        <v>183</v>
      </c>
      <c r="V28" s="10" t="s">
        <v>183</v>
      </c>
      <c r="W28" s="15" t="s">
        <v>184</v>
      </c>
      <c r="X28" s="10" t="s">
        <v>183</v>
      </c>
      <c r="Y28" s="10" t="s">
        <v>183</v>
      </c>
      <c r="Z28" s="10" t="s">
        <v>183</v>
      </c>
      <c r="AA28" s="10" t="s">
        <v>183</v>
      </c>
      <c r="AB28" s="10" t="s">
        <v>183</v>
      </c>
      <c r="AC28" s="10" t="s">
        <v>183</v>
      </c>
      <c r="AD28" s="10" t="s">
        <v>183</v>
      </c>
      <c r="AE28" s="10">
        <v>0</v>
      </c>
      <c r="AF28" s="10">
        <v>0</v>
      </c>
      <c r="AG28" s="61">
        <v>0</v>
      </c>
      <c r="AH28" s="61">
        <v>0</v>
      </c>
      <c r="AI28" s="25" t="s">
        <v>183</v>
      </c>
      <c r="AJ28" s="25" t="s">
        <v>183</v>
      </c>
      <c r="AK28" s="25" t="s">
        <v>183</v>
      </c>
      <c r="AL28" s="25" t="s">
        <v>183</v>
      </c>
      <c r="AM28" s="22">
        <v>2665.9</v>
      </c>
      <c r="AN28" s="22">
        <f>SUM(1333)</f>
        <v>1333</v>
      </c>
      <c r="AO28" s="27">
        <f>AM28+AN28</f>
        <v>3998.9</v>
      </c>
      <c r="AP28" s="10" t="s">
        <v>223</v>
      </c>
      <c r="AQ28" s="31">
        <v>42107</v>
      </c>
      <c r="AR28" s="31">
        <v>42472</v>
      </c>
      <c r="AS28" s="25" t="s">
        <v>183</v>
      </c>
      <c r="AT28" s="10" t="s">
        <v>226</v>
      </c>
      <c r="AU28" s="38">
        <v>11749</v>
      </c>
      <c r="AV28" s="41" t="s">
        <v>183</v>
      </c>
      <c r="AW28" s="42" t="s">
        <v>183</v>
      </c>
      <c r="AX28" s="42" t="s">
        <v>183</v>
      </c>
      <c r="AY28" s="42" t="s">
        <v>183</v>
      </c>
      <c r="AZ28" s="42" t="s">
        <v>183</v>
      </c>
      <c r="BA28" s="43" t="s">
        <v>183</v>
      </c>
      <c r="BB28" s="41" t="s">
        <v>183</v>
      </c>
      <c r="BC28" s="8" t="s">
        <v>183</v>
      </c>
      <c r="BD28" s="8" t="s">
        <v>183</v>
      </c>
      <c r="BE28" s="8" t="s">
        <v>183</v>
      </c>
      <c r="BF28" s="8" t="s">
        <v>183</v>
      </c>
      <c r="BG28" s="8" t="s">
        <v>183</v>
      </c>
      <c r="BH28" s="8" t="s">
        <v>183</v>
      </c>
      <c r="BI28" s="8" t="s">
        <v>183</v>
      </c>
      <c r="BJ28" s="8" t="s">
        <v>183</v>
      </c>
      <c r="BK28" s="8" t="s">
        <v>183</v>
      </c>
      <c r="BL28" s="35" t="s">
        <v>183</v>
      </c>
      <c r="BM28" s="36" t="s">
        <v>183</v>
      </c>
    </row>
    <row r="29" spans="1:65" ht="94.5" customHeight="1" thickBot="1" x14ac:dyDescent="0.3">
      <c r="A29" s="335" t="s">
        <v>144</v>
      </c>
      <c r="B29" s="329" t="s">
        <v>163</v>
      </c>
      <c r="C29" s="71" t="s">
        <v>164</v>
      </c>
      <c r="D29" s="71" t="s">
        <v>165</v>
      </c>
      <c r="E29" s="71" t="s">
        <v>147</v>
      </c>
      <c r="F29" s="257" t="s">
        <v>166</v>
      </c>
      <c r="G29" s="71" t="s">
        <v>170</v>
      </c>
      <c r="H29" s="85" t="s">
        <v>224</v>
      </c>
      <c r="I29" s="32">
        <v>42349</v>
      </c>
      <c r="J29" s="32">
        <v>42714</v>
      </c>
      <c r="K29" s="71" t="s">
        <v>168</v>
      </c>
      <c r="L29" s="16" t="s">
        <v>179</v>
      </c>
      <c r="M29" s="71" t="s">
        <v>202</v>
      </c>
      <c r="N29" s="71" t="s">
        <v>203</v>
      </c>
      <c r="O29" s="17">
        <v>25935.360000000001</v>
      </c>
      <c r="P29" s="18">
        <v>11903</v>
      </c>
      <c r="Q29" s="71" t="s">
        <v>203</v>
      </c>
      <c r="R29" s="71" t="s">
        <v>200</v>
      </c>
      <c r="S29" s="88" t="s">
        <v>182</v>
      </c>
      <c r="T29" s="75" t="s">
        <v>183</v>
      </c>
      <c r="U29" s="75" t="s">
        <v>183</v>
      </c>
      <c r="V29" s="75" t="s">
        <v>183</v>
      </c>
      <c r="W29" s="19" t="s">
        <v>184</v>
      </c>
      <c r="X29" s="85" t="s">
        <v>183</v>
      </c>
      <c r="Y29" s="75" t="s">
        <v>183</v>
      </c>
      <c r="Z29" s="75" t="s">
        <v>183</v>
      </c>
      <c r="AA29" s="75" t="s">
        <v>183</v>
      </c>
      <c r="AB29" s="75" t="s">
        <v>183</v>
      </c>
      <c r="AC29" s="75" t="s">
        <v>183</v>
      </c>
      <c r="AD29" s="75" t="s">
        <v>183</v>
      </c>
      <c r="AE29" s="75">
        <v>0</v>
      </c>
      <c r="AF29" s="75">
        <v>0</v>
      </c>
      <c r="AG29" s="63">
        <v>0</v>
      </c>
      <c r="AH29" s="63">
        <v>0</v>
      </c>
      <c r="AI29" s="93" t="s">
        <v>183</v>
      </c>
      <c r="AJ29" s="93" t="s">
        <v>183</v>
      </c>
      <c r="AK29" s="93" t="s">
        <v>183</v>
      </c>
      <c r="AL29" s="23" t="s">
        <v>183</v>
      </c>
      <c r="AM29" s="20">
        <v>7204.27</v>
      </c>
      <c r="AN29" s="90">
        <f>SUM(2161.28+2161.28+2161.28+2161.28+2161.28+2161.28+2161.28)</f>
        <v>15128.960000000003</v>
      </c>
      <c r="AO29" s="26">
        <f>AM29+AN29</f>
        <v>22333.230000000003</v>
      </c>
      <c r="AP29" s="85" t="s">
        <v>224</v>
      </c>
      <c r="AQ29" s="32">
        <v>42349</v>
      </c>
      <c r="AR29" s="32">
        <v>42714</v>
      </c>
      <c r="AS29" s="33">
        <v>11704</v>
      </c>
      <c r="AT29" s="85" t="s">
        <v>227</v>
      </c>
      <c r="AU29" s="39">
        <v>11900</v>
      </c>
      <c r="AV29" s="44" t="s">
        <v>183</v>
      </c>
      <c r="AW29" s="45" t="s">
        <v>183</v>
      </c>
      <c r="AX29" s="45" t="s">
        <v>183</v>
      </c>
      <c r="AY29" s="45" t="s">
        <v>183</v>
      </c>
      <c r="AZ29" s="45" t="s">
        <v>183</v>
      </c>
      <c r="BA29" s="46" t="s">
        <v>183</v>
      </c>
      <c r="BB29" s="44" t="s">
        <v>183</v>
      </c>
      <c r="BC29" s="34" t="s">
        <v>183</v>
      </c>
      <c r="BD29" s="34" t="s">
        <v>183</v>
      </c>
      <c r="BE29" s="34" t="s">
        <v>183</v>
      </c>
      <c r="BF29" s="34" t="s">
        <v>183</v>
      </c>
      <c r="BG29" s="34" t="s">
        <v>183</v>
      </c>
      <c r="BH29" s="34" t="s">
        <v>183</v>
      </c>
      <c r="BI29" s="34" t="s">
        <v>183</v>
      </c>
      <c r="BJ29" s="34" t="s">
        <v>183</v>
      </c>
      <c r="BK29" s="34" t="s">
        <v>183</v>
      </c>
      <c r="BL29" s="40" t="s">
        <v>183</v>
      </c>
      <c r="BM29" s="73" t="s">
        <v>183</v>
      </c>
    </row>
    <row r="30" spans="1:65" ht="166.5" thickBot="1" x14ac:dyDescent="0.3">
      <c r="A30" s="336" t="s">
        <v>145</v>
      </c>
      <c r="B30" s="330" t="s">
        <v>167</v>
      </c>
      <c r="C30" s="70" t="s">
        <v>168</v>
      </c>
      <c r="D30" s="70" t="s">
        <v>154</v>
      </c>
      <c r="E30" s="70" t="s">
        <v>147</v>
      </c>
      <c r="F30" s="100" t="s">
        <v>169</v>
      </c>
      <c r="G30" s="104">
        <v>11944</v>
      </c>
      <c r="H30" s="24" t="s">
        <v>183</v>
      </c>
      <c r="I30" s="24" t="s">
        <v>183</v>
      </c>
      <c r="J30" s="24" t="s">
        <v>183</v>
      </c>
      <c r="K30" s="70" t="s">
        <v>180</v>
      </c>
      <c r="L30" s="48" t="s">
        <v>181</v>
      </c>
      <c r="M30" s="70" t="s">
        <v>204</v>
      </c>
      <c r="N30" s="70" t="s">
        <v>205</v>
      </c>
      <c r="O30" s="258" t="s">
        <v>206</v>
      </c>
      <c r="P30" s="104">
        <v>11947</v>
      </c>
      <c r="Q30" s="70" t="s">
        <v>205</v>
      </c>
      <c r="R30" s="70" t="s">
        <v>207</v>
      </c>
      <c r="S30" s="87" t="s">
        <v>208</v>
      </c>
      <c r="T30" s="78" t="s">
        <v>183</v>
      </c>
      <c r="U30" s="78" t="s">
        <v>183</v>
      </c>
      <c r="V30" s="78" t="s">
        <v>183</v>
      </c>
      <c r="W30" s="98" t="s">
        <v>184</v>
      </c>
      <c r="X30" s="84" t="s">
        <v>183</v>
      </c>
      <c r="Y30" s="78" t="s">
        <v>183</v>
      </c>
      <c r="Z30" s="78" t="s">
        <v>183</v>
      </c>
      <c r="AA30" s="78" t="s">
        <v>183</v>
      </c>
      <c r="AB30" s="78" t="s">
        <v>183</v>
      </c>
      <c r="AC30" s="78" t="s">
        <v>183</v>
      </c>
      <c r="AD30" s="78" t="s">
        <v>183</v>
      </c>
      <c r="AE30" s="78">
        <v>0</v>
      </c>
      <c r="AF30" s="78">
        <v>0</v>
      </c>
      <c r="AG30" s="106">
        <v>0</v>
      </c>
      <c r="AH30" s="106">
        <v>0</v>
      </c>
      <c r="AI30" s="24" t="s">
        <v>183</v>
      </c>
      <c r="AJ30" s="24" t="s">
        <v>183</v>
      </c>
      <c r="AK30" s="24" t="s">
        <v>183</v>
      </c>
      <c r="AL30" s="96" t="s">
        <v>183</v>
      </c>
      <c r="AM30" s="102">
        <v>250</v>
      </c>
      <c r="AN30" s="49">
        <f>SUM(30.7+12.6+74.2+49.4+98.9+132.4+42.9+46.2)</f>
        <v>487.3</v>
      </c>
      <c r="AO30" s="50">
        <f>AM30+AN30</f>
        <v>737.3</v>
      </c>
      <c r="AP30" s="84" t="s">
        <v>183</v>
      </c>
      <c r="AQ30" s="84" t="s">
        <v>183</v>
      </c>
      <c r="AR30" s="84" t="s">
        <v>183</v>
      </c>
      <c r="AS30" s="84" t="s">
        <v>183</v>
      </c>
      <c r="AT30" s="84" t="s">
        <v>183</v>
      </c>
      <c r="AU30" s="86" t="s">
        <v>183</v>
      </c>
      <c r="AV30" s="51" t="s">
        <v>228</v>
      </c>
      <c r="AW30" s="52" t="s">
        <v>229</v>
      </c>
      <c r="AX30" s="53">
        <v>11944</v>
      </c>
      <c r="AY30" s="54">
        <v>42705</v>
      </c>
      <c r="AZ30" s="53">
        <v>11944</v>
      </c>
      <c r="BA30" s="55">
        <v>42705</v>
      </c>
      <c r="BB30" s="56" t="s">
        <v>183</v>
      </c>
      <c r="BC30" s="52" t="s">
        <v>183</v>
      </c>
      <c r="BD30" s="52" t="s">
        <v>183</v>
      </c>
      <c r="BE30" s="52" t="s">
        <v>183</v>
      </c>
      <c r="BF30" s="52" t="s">
        <v>183</v>
      </c>
      <c r="BG30" s="52" t="s">
        <v>183</v>
      </c>
      <c r="BH30" s="52" t="s">
        <v>183</v>
      </c>
      <c r="BI30" s="52" t="s">
        <v>183</v>
      </c>
      <c r="BJ30" s="52" t="s">
        <v>183</v>
      </c>
      <c r="BK30" s="52" t="s">
        <v>183</v>
      </c>
      <c r="BL30" s="83" t="s">
        <v>183</v>
      </c>
      <c r="BM30" s="37" t="s">
        <v>183</v>
      </c>
    </row>
    <row r="31" spans="1:65" ht="26.25" customHeight="1" x14ac:dyDescent="0.25">
      <c r="A31" s="331" t="s">
        <v>235</v>
      </c>
      <c r="B31" s="325" t="s">
        <v>236</v>
      </c>
      <c r="C31" s="131" t="s">
        <v>237</v>
      </c>
      <c r="D31" s="131" t="s">
        <v>238</v>
      </c>
      <c r="E31" s="131" t="s">
        <v>147</v>
      </c>
      <c r="F31" s="180" t="s">
        <v>246</v>
      </c>
      <c r="G31" s="47">
        <v>11852</v>
      </c>
      <c r="H31" s="57" t="s">
        <v>239</v>
      </c>
      <c r="I31" s="58">
        <v>42555</v>
      </c>
      <c r="J31" s="58">
        <v>42920</v>
      </c>
      <c r="K31" s="131" t="s">
        <v>237</v>
      </c>
      <c r="L31" s="180" t="s">
        <v>241</v>
      </c>
      <c r="M31" s="131" t="s">
        <v>242</v>
      </c>
      <c r="N31" s="143">
        <v>42943</v>
      </c>
      <c r="O31" s="178">
        <v>2068</v>
      </c>
      <c r="P31" s="141">
        <v>12108</v>
      </c>
      <c r="Q31" s="143">
        <v>42943</v>
      </c>
      <c r="R31" s="143">
        <v>43100</v>
      </c>
      <c r="S31" s="157" t="s">
        <v>243</v>
      </c>
      <c r="T31" s="135" t="s">
        <v>183</v>
      </c>
      <c r="U31" s="135" t="s">
        <v>183</v>
      </c>
      <c r="V31" s="135" t="s">
        <v>183</v>
      </c>
      <c r="W31" s="160" t="s">
        <v>244</v>
      </c>
      <c r="X31" s="135" t="s">
        <v>183</v>
      </c>
      <c r="Y31" s="135" t="s">
        <v>183</v>
      </c>
      <c r="Z31" s="135" t="s">
        <v>183</v>
      </c>
      <c r="AA31" s="135" t="s">
        <v>183</v>
      </c>
      <c r="AB31" s="135" t="s">
        <v>183</v>
      </c>
      <c r="AC31" s="135" t="s">
        <v>183</v>
      </c>
      <c r="AD31" s="135" t="s">
        <v>183</v>
      </c>
      <c r="AE31" s="135">
        <v>0</v>
      </c>
      <c r="AF31" s="135">
        <v>0</v>
      </c>
      <c r="AG31" s="176">
        <v>0</v>
      </c>
      <c r="AH31" s="176">
        <v>0</v>
      </c>
      <c r="AI31" s="149" t="s">
        <v>183</v>
      </c>
      <c r="AJ31" s="149" t="s">
        <v>183</v>
      </c>
      <c r="AK31" s="149" t="s">
        <v>183</v>
      </c>
      <c r="AL31" s="149" t="s">
        <v>183</v>
      </c>
      <c r="AM31" s="178">
        <v>0</v>
      </c>
      <c r="AN31" s="178">
        <v>0</v>
      </c>
      <c r="AO31" s="155">
        <f>AN31+AM31</f>
        <v>0</v>
      </c>
      <c r="AP31" s="135" t="s">
        <v>237</v>
      </c>
      <c r="AQ31" s="170">
        <v>42919</v>
      </c>
      <c r="AR31" s="170">
        <v>43284</v>
      </c>
      <c r="AS31" s="172">
        <v>12089</v>
      </c>
      <c r="AT31" s="135" t="s">
        <v>245</v>
      </c>
      <c r="AU31" s="174">
        <v>12089</v>
      </c>
      <c r="AV31" s="139" t="s">
        <v>183</v>
      </c>
      <c r="AW31" s="131" t="s">
        <v>183</v>
      </c>
      <c r="AX31" s="141" t="s">
        <v>183</v>
      </c>
      <c r="AY31" s="143" t="s">
        <v>183</v>
      </c>
      <c r="AZ31" s="141" t="s">
        <v>183</v>
      </c>
      <c r="BA31" s="145" t="s">
        <v>183</v>
      </c>
      <c r="BB31" s="147" t="s">
        <v>183</v>
      </c>
      <c r="BC31" s="131" t="s">
        <v>183</v>
      </c>
      <c r="BD31" s="131" t="s">
        <v>183</v>
      </c>
      <c r="BE31" s="131" t="s">
        <v>183</v>
      </c>
      <c r="BF31" s="131" t="s">
        <v>183</v>
      </c>
      <c r="BG31" s="131" t="s">
        <v>183</v>
      </c>
      <c r="BH31" s="131" t="s">
        <v>183</v>
      </c>
      <c r="BI31" s="131" t="s">
        <v>183</v>
      </c>
      <c r="BJ31" s="131" t="s">
        <v>183</v>
      </c>
      <c r="BK31" s="131" t="s">
        <v>183</v>
      </c>
      <c r="BL31" s="131" t="s">
        <v>183</v>
      </c>
      <c r="BM31" s="133" t="s">
        <v>183</v>
      </c>
    </row>
    <row r="32" spans="1:65" ht="21" customHeight="1" thickBot="1" x14ac:dyDescent="0.3">
      <c r="A32" s="333"/>
      <c r="B32" s="327"/>
      <c r="C32" s="132"/>
      <c r="D32" s="132"/>
      <c r="E32" s="132"/>
      <c r="F32" s="181"/>
      <c r="G32" s="95">
        <v>12000</v>
      </c>
      <c r="H32" s="59" t="s">
        <v>240</v>
      </c>
      <c r="I32" s="60">
        <v>42781</v>
      </c>
      <c r="J32" s="60">
        <v>43146</v>
      </c>
      <c r="K32" s="132"/>
      <c r="L32" s="181"/>
      <c r="M32" s="132"/>
      <c r="N32" s="144"/>
      <c r="O32" s="179"/>
      <c r="P32" s="142"/>
      <c r="Q32" s="144"/>
      <c r="R32" s="144"/>
      <c r="S32" s="158"/>
      <c r="T32" s="136"/>
      <c r="U32" s="136"/>
      <c r="V32" s="136"/>
      <c r="W32" s="161"/>
      <c r="X32" s="136"/>
      <c r="Y32" s="136"/>
      <c r="Z32" s="136"/>
      <c r="AA32" s="136"/>
      <c r="AB32" s="136"/>
      <c r="AC32" s="136"/>
      <c r="AD32" s="136"/>
      <c r="AE32" s="136"/>
      <c r="AF32" s="136"/>
      <c r="AG32" s="177"/>
      <c r="AH32" s="177"/>
      <c r="AI32" s="150"/>
      <c r="AJ32" s="150"/>
      <c r="AK32" s="150"/>
      <c r="AL32" s="150"/>
      <c r="AM32" s="179"/>
      <c r="AN32" s="179"/>
      <c r="AO32" s="156"/>
      <c r="AP32" s="136"/>
      <c r="AQ32" s="171"/>
      <c r="AR32" s="171"/>
      <c r="AS32" s="173"/>
      <c r="AT32" s="136"/>
      <c r="AU32" s="175"/>
      <c r="AV32" s="140"/>
      <c r="AW32" s="132"/>
      <c r="AX32" s="142"/>
      <c r="AY32" s="144"/>
      <c r="AZ32" s="142"/>
      <c r="BA32" s="146"/>
      <c r="BB32" s="148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4"/>
    </row>
    <row r="33" spans="1:65" ht="133.5" customHeight="1" thickBot="1" x14ac:dyDescent="0.3">
      <c r="A33" s="334" t="s">
        <v>248</v>
      </c>
      <c r="B33" s="328" t="s">
        <v>255</v>
      </c>
      <c r="C33" s="8" t="s">
        <v>256</v>
      </c>
      <c r="D33" s="8" t="s">
        <v>154</v>
      </c>
      <c r="E33" s="8" t="s">
        <v>147</v>
      </c>
      <c r="F33" s="117" t="s">
        <v>169</v>
      </c>
      <c r="G33" s="12">
        <v>12108</v>
      </c>
      <c r="H33" s="25" t="s">
        <v>183</v>
      </c>
      <c r="I33" s="118" t="s">
        <v>183</v>
      </c>
      <c r="J33" s="118" t="s">
        <v>183</v>
      </c>
      <c r="K33" s="8" t="s">
        <v>256</v>
      </c>
      <c r="L33" s="117" t="s">
        <v>257</v>
      </c>
      <c r="M33" s="8" t="s">
        <v>258</v>
      </c>
      <c r="N33" s="116">
        <v>42949</v>
      </c>
      <c r="O33" s="259" t="s">
        <v>260</v>
      </c>
      <c r="P33" s="105">
        <v>12135</v>
      </c>
      <c r="Q33" s="101">
        <v>42949</v>
      </c>
      <c r="R33" s="101">
        <v>43313</v>
      </c>
      <c r="S33" s="89" t="s">
        <v>208</v>
      </c>
      <c r="T33" s="76" t="s">
        <v>183</v>
      </c>
      <c r="U33" s="76" t="s">
        <v>183</v>
      </c>
      <c r="V33" s="76" t="s">
        <v>183</v>
      </c>
      <c r="W33" s="99" t="s">
        <v>184</v>
      </c>
      <c r="X33" s="76" t="s">
        <v>183</v>
      </c>
      <c r="Y33" s="76" t="s">
        <v>183</v>
      </c>
      <c r="Z33" s="76" t="s">
        <v>183</v>
      </c>
      <c r="AA33" s="76" t="s">
        <v>183</v>
      </c>
      <c r="AB33" s="76" t="s">
        <v>183</v>
      </c>
      <c r="AC33" s="76" t="s">
        <v>183</v>
      </c>
      <c r="AD33" s="76" t="s">
        <v>183</v>
      </c>
      <c r="AE33" s="76">
        <v>0</v>
      </c>
      <c r="AF33" s="76">
        <v>0</v>
      </c>
      <c r="AG33" s="107">
        <v>0</v>
      </c>
      <c r="AH33" s="107">
        <v>0</v>
      </c>
      <c r="AI33" s="97" t="s">
        <v>183</v>
      </c>
      <c r="AJ33" s="97" t="s">
        <v>183</v>
      </c>
      <c r="AK33" s="97" t="s">
        <v>183</v>
      </c>
      <c r="AL33" s="97" t="s">
        <v>183</v>
      </c>
      <c r="AM33" s="103">
        <v>0</v>
      </c>
      <c r="AN33" s="103">
        <v>0</v>
      </c>
      <c r="AO33" s="111">
        <f>(AM33+AN33)</f>
        <v>0</v>
      </c>
      <c r="AP33" s="10" t="s">
        <v>183</v>
      </c>
      <c r="AQ33" s="10" t="s">
        <v>183</v>
      </c>
      <c r="AR33" s="10" t="s">
        <v>183</v>
      </c>
      <c r="AS33" s="10" t="s">
        <v>183</v>
      </c>
      <c r="AT33" s="10" t="s">
        <v>183</v>
      </c>
      <c r="AU33" s="121" t="s">
        <v>183</v>
      </c>
      <c r="AV33" s="109" t="s">
        <v>228</v>
      </c>
      <c r="AW33" s="113" t="s">
        <v>259</v>
      </c>
      <c r="AX33" s="114">
        <v>12108</v>
      </c>
      <c r="AY33" s="110">
        <v>42949</v>
      </c>
      <c r="AZ33" s="114">
        <v>12108</v>
      </c>
      <c r="BA33" s="115">
        <v>42949</v>
      </c>
      <c r="BB33" s="69" t="s">
        <v>183</v>
      </c>
      <c r="BC33" s="72" t="s">
        <v>183</v>
      </c>
      <c r="BD33" s="72" t="s">
        <v>183</v>
      </c>
      <c r="BE33" s="72" t="s">
        <v>183</v>
      </c>
      <c r="BF33" s="72" t="s">
        <v>183</v>
      </c>
      <c r="BG33" s="72" t="s">
        <v>183</v>
      </c>
      <c r="BH33" s="72" t="s">
        <v>183</v>
      </c>
      <c r="BI33" s="72" t="s">
        <v>183</v>
      </c>
      <c r="BJ33" s="72" t="s">
        <v>183</v>
      </c>
      <c r="BK33" s="72" t="s">
        <v>183</v>
      </c>
      <c r="BL33" s="72" t="s">
        <v>183</v>
      </c>
      <c r="BM33" s="74" t="s">
        <v>183</v>
      </c>
    </row>
    <row r="34" spans="1:65" ht="64.5" thickBot="1" x14ac:dyDescent="0.3">
      <c r="A34" s="337" t="s">
        <v>261</v>
      </c>
      <c r="B34" s="35" t="s">
        <v>262</v>
      </c>
      <c r="C34" s="122" t="s">
        <v>263</v>
      </c>
      <c r="D34" s="122" t="s">
        <v>264</v>
      </c>
      <c r="E34" s="122" t="s">
        <v>147</v>
      </c>
      <c r="F34" s="260" t="s">
        <v>265</v>
      </c>
      <c r="G34" s="124" t="s">
        <v>170</v>
      </c>
      <c r="H34" s="125" t="s">
        <v>266</v>
      </c>
      <c r="I34" s="126">
        <v>42769</v>
      </c>
      <c r="J34" s="126">
        <v>43133</v>
      </c>
      <c r="K34" s="122" t="s">
        <v>266</v>
      </c>
      <c r="L34" s="123" t="s">
        <v>267</v>
      </c>
      <c r="M34" s="122" t="s">
        <v>268</v>
      </c>
      <c r="N34" s="127" t="s">
        <v>269</v>
      </c>
      <c r="O34" s="128" t="s">
        <v>270</v>
      </c>
      <c r="P34" s="21">
        <v>12123</v>
      </c>
      <c r="Q34" s="101" t="s">
        <v>269</v>
      </c>
      <c r="R34" s="101" t="s">
        <v>271</v>
      </c>
      <c r="S34" s="89" t="s">
        <v>243</v>
      </c>
      <c r="T34" s="76" t="s">
        <v>183</v>
      </c>
      <c r="U34" s="76" t="s">
        <v>183</v>
      </c>
      <c r="V34" s="76" t="s">
        <v>183</v>
      </c>
      <c r="W34" s="99" t="s">
        <v>184</v>
      </c>
      <c r="X34" s="76" t="s">
        <v>183</v>
      </c>
      <c r="Y34" s="76" t="s">
        <v>183</v>
      </c>
      <c r="Z34" s="76" t="s">
        <v>183</v>
      </c>
      <c r="AA34" s="76" t="s">
        <v>183</v>
      </c>
      <c r="AB34" s="76" t="s">
        <v>183</v>
      </c>
      <c r="AC34" s="76" t="s">
        <v>183</v>
      </c>
      <c r="AD34" s="76" t="s">
        <v>183</v>
      </c>
      <c r="AE34" s="76" t="s">
        <v>183</v>
      </c>
      <c r="AF34" s="76" t="s">
        <v>183</v>
      </c>
      <c r="AG34" s="129" t="s">
        <v>183</v>
      </c>
      <c r="AH34" s="129" t="s">
        <v>183</v>
      </c>
      <c r="AI34" s="97" t="s">
        <v>183</v>
      </c>
      <c r="AJ34" s="97" t="s">
        <v>183</v>
      </c>
      <c r="AK34" s="97" t="s">
        <v>183</v>
      </c>
      <c r="AL34" s="130">
        <v>0</v>
      </c>
      <c r="AM34" s="103">
        <v>0</v>
      </c>
      <c r="AN34" s="103">
        <v>0</v>
      </c>
      <c r="AO34" s="111">
        <f>(AM34+AN34)</f>
        <v>0</v>
      </c>
      <c r="AP34" s="10" t="s">
        <v>266</v>
      </c>
      <c r="AQ34" s="112">
        <v>42769</v>
      </c>
      <c r="AR34" s="112">
        <v>43133</v>
      </c>
      <c r="AS34" s="108">
        <v>11992</v>
      </c>
      <c r="AT34" s="76" t="s">
        <v>272</v>
      </c>
      <c r="AU34" s="79" t="s">
        <v>183</v>
      </c>
      <c r="AV34" s="109" t="s">
        <v>183</v>
      </c>
      <c r="AW34" s="113" t="s">
        <v>183</v>
      </c>
      <c r="AX34" s="114" t="s">
        <v>183</v>
      </c>
      <c r="AY34" s="110" t="s">
        <v>183</v>
      </c>
      <c r="AZ34" s="114" t="s">
        <v>183</v>
      </c>
      <c r="BA34" s="115" t="s">
        <v>183</v>
      </c>
      <c r="BB34" s="69" t="s">
        <v>183</v>
      </c>
      <c r="BC34" s="72" t="s">
        <v>183</v>
      </c>
      <c r="BD34" s="72" t="s">
        <v>183</v>
      </c>
      <c r="BE34" s="72" t="s">
        <v>183</v>
      </c>
      <c r="BF34" s="72" t="s">
        <v>183</v>
      </c>
      <c r="BG34" s="72" t="s">
        <v>183</v>
      </c>
      <c r="BH34" s="72" t="s">
        <v>183</v>
      </c>
      <c r="BI34" s="72" t="s">
        <v>183</v>
      </c>
      <c r="BJ34" s="72" t="s">
        <v>183</v>
      </c>
      <c r="BK34" s="72" t="s">
        <v>183</v>
      </c>
      <c r="BL34" s="72" t="s">
        <v>183</v>
      </c>
      <c r="BM34" s="74" t="s">
        <v>183</v>
      </c>
    </row>
    <row r="35" spans="1:65" s="261" customFormat="1" ht="17.25" customHeight="1" thickBot="1" x14ac:dyDescent="0.3">
      <c r="A35" s="338" t="s">
        <v>6</v>
      </c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40"/>
      <c r="O35" s="341">
        <f>SUM(O21:O32)</f>
        <v>140252.06</v>
      </c>
      <c r="P35" s="342"/>
      <c r="Q35" s="342"/>
      <c r="R35" s="342"/>
      <c r="S35" s="342"/>
      <c r="T35" s="342"/>
      <c r="U35" s="342"/>
      <c r="V35" s="342"/>
      <c r="W35" s="342"/>
      <c r="X35" s="342"/>
      <c r="Y35" s="342"/>
      <c r="Z35" s="342"/>
      <c r="AA35" s="342"/>
      <c r="AB35" s="342"/>
      <c r="AC35" s="342"/>
      <c r="AD35" s="342"/>
      <c r="AE35" s="342"/>
      <c r="AF35" s="342"/>
      <c r="AG35" s="342">
        <f>SUM(AG20:AG20)</f>
        <v>0</v>
      </c>
      <c r="AH35" s="342">
        <f>SUM(AH20:AH20)</f>
        <v>0</v>
      </c>
      <c r="AI35" s="343"/>
      <c r="AJ35" s="343"/>
      <c r="AK35" s="343"/>
      <c r="AL35" s="344">
        <f>SUM(AL21:AL32)</f>
        <v>24674.76</v>
      </c>
      <c r="AM35" s="341">
        <f>SUM(AM21:AM32)</f>
        <v>1550117.0499999998</v>
      </c>
      <c r="AN35" s="341">
        <f>SUM(AN21:AN32)</f>
        <v>463649.10000000003</v>
      </c>
      <c r="AO35" s="345">
        <f>SUM(AO21:AO32)</f>
        <v>2013766.15</v>
      </c>
      <c r="AP35" s="346"/>
      <c r="AQ35" s="347"/>
      <c r="AR35" s="347"/>
      <c r="AS35" s="342"/>
      <c r="AT35" s="342"/>
      <c r="AU35" s="348"/>
      <c r="AV35" s="346"/>
      <c r="AW35" s="347"/>
      <c r="AX35" s="347"/>
      <c r="AY35" s="347"/>
      <c r="AZ35" s="347"/>
      <c r="BA35" s="349"/>
      <c r="BB35" s="350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2"/>
    </row>
    <row r="36" spans="1:65" x14ac:dyDescent="0.25">
      <c r="A36" s="262"/>
      <c r="B36" s="262"/>
      <c r="C36" s="262"/>
      <c r="D36" s="262"/>
      <c r="E36" s="262"/>
      <c r="F36" s="262"/>
      <c r="G36" s="262"/>
      <c r="H36" s="263"/>
      <c r="I36" s="263"/>
      <c r="J36" s="263"/>
      <c r="K36" s="262"/>
      <c r="L36" s="262"/>
      <c r="M36" s="262"/>
      <c r="N36" s="262"/>
      <c r="O36" s="264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6"/>
      <c r="AH36" s="266"/>
      <c r="AI36" s="267"/>
      <c r="AJ36" s="267"/>
      <c r="AK36" s="267"/>
      <c r="AL36" s="267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8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</row>
    <row r="37" spans="1:65" s="271" customFormat="1" ht="15" x14ac:dyDescent="0.25">
      <c r="A37" s="269" t="s">
        <v>276</v>
      </c>
      <c r="B37" s="269"/>
      <c r="C37" s="269"/>
      <c r="D37" s="269"/>
      <c r="E37" s="269"/>
      <c r="F37" s="269"/>
      <c r="H37" s="272"/>
      <c r="I37" s="272"/>
      <c r="J37" s="272"/>
      <c r="AI37" s="272"/>
      <c r="AJ37" s="272"/>
      <c r="AK37" s="272"/>
      <c r="AL37" s="272"/>
    </row>
    <row r="38" spans="1:65" s="271" customFormat="1" ht="14.25" x14ac:dyDescent="0.25">
      <c r="A38" s="270"/>
      <c r="B38" s="270"/>
      <c r="C38" s="270"/>
      <c r="D38" s="270"/>
      <c r="H38" s="272"/>
      <c r="I38" s="272"/>
      <c r="J38" s="272"/>
      <c r="AI38" s="272"/>
      <c r="AJ38" s="272"/>
      <c r="AK38" s="272"/>
      <c r="AL38" s="272"/>
    </row>
    <row r="39" spans="1:65" s="271" customFormat="1" ht="15" x14ac:dyDescent="0.25">
      <c r="A39" s="269" t="s">
        <v>277</v>
      </c>
      <c r="B39" s="269"/>
      <c r="C39" s="269"/>
      <c r="D39" s="269"/>
      <c r="E39" s="269"/>
      <c r="F39" s="269"/>
      <c r="G39" s="270"/>
      <c r="H39" s="275"/>
      <c r="I39" s="275"/>
      <c r="J39" s="275"/>
      <c r="AI39" s="272"/>
      <c r="AJ39" s="272"/>
      <c r="AK39" s="272"/>
      <c r="AL39" s="272"/>
    </row>
    <row r="40" spans="1:65" s="271" customFormat="1" ht="14.25" x14ac:dyDescent="0.25">
      <c r="H40" s="272"/>
      <c r="I40" s="272"/>
      <c r="J40" s="272"/>
      <c r="AI40" s="272"/>
      <c r="AJ40" s="272"/>
      <c r="AK40" s="272"/>
      <c r="AL40" s="272"/>
    </row>
  </sheetData>
  <mergeCells count="262">
    <mergeCell ref="A37:F37"/>
    <mergeCell ref="A39:F39"/>
    <mergeCell ref="AZ21:AZ23"/>
    <mergeCell ref="BA21:BA23"/>
    <mergeCell ref="BB21:BB23"/>
    <mergeCell ref="BC21:BC23"/>
    <mergeCell ref="BM21:BM23"/>
    <mergeCell ref="BD21:BD23"/>
    <mergeCell ref="BE21:BE23"/>
    <mergeCell ref="BF21:BF23"/>
    <mergeCell ref="BG21:BG23"/>
    <mergeCell ref="BH21:BH23"/>
    <mergeCell ref="BI21:BI23"/>
    <mergeCell ref="BJ21:BJ23"/>
    <mergeCell ref="BK21:BK23"/>
    <mergeCell ref="BL21:BL23"/>
    <mergeCell ref="AQ21:AQ23"/>
    <mergeCell ref="AR21:AR23"/>
    <mergeCell ref="AS21:AS23"/>
    <mergeCell ref="AT21:AT23"/>
    <mergeCell ref="AU21:AU23"/>
    <mergeCell ref="AV21:AV23"/>
    <mergeCell ref="AW21:AW23"/>
    <mergeCell ref="AX21:AX23"/>
    <mergeCell ref="AY21:AY23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W17:AW19"/>
    <mergeCell ref="AX17:AX19"/>
    <mergeCell ref="AY17:AY19"/>
    <mergeCell ref="AZ17:AZ19"/>
    <mergeCell ref="BA17:BA19"/>
    <mergeCell ref="AV17:AV19"/>
    <mergeCell ref="AQ17:AR18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O21:O23"/>
    <mergeCell ref="P21:P23"/>
    <mergeCell ref="V21:V23"/>
    <mergeCell ref="AC18:AD18"/>
    <mergeCell ref="AE18:AH18"/>
    <mergeCell ref="AI17:AK17"/>
    <mergeCell ref="AI18:AK18"/>
    <mergeCell ref="AU17:AU19"/>
    <mergeCell ref="A35:N35"/>
    <mergeCell ref="AP17:AP19"/>
    <mergeCell ref="AS17:AS19"/>
    <mergeCell ref="AT17:AT19"/>
    <mergeCell ref="I18:J18"/>
    <mergeCell ref="H18:H19"/>
    <mergeCell ref="H17:J17"/>
    <mergeCell ref="W21:W23"/>
    <mergeCell ref="X21:X23"/>
    <mergeCell ref="Q21:Q23"/>
    <mergeCell ref="R21:R23"/>
    <mergeCell ref="S21:S23"/>
    <mergeCell ref="T21:T23"/>
    <mergeCell ref="U21:U23"/>
    <mergeCell ref="AM21:AM23"/>
    <mergeCell ref="AN21:AN23"/>
    <mergeCell ref="AL21:AL23"/>
    <mergeCell ref="AO21:AO23"/>
    <mergeCell ref="AP21:AP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X26:X27"/>
    <mergeCell ref="Q26:Q27"/>
    <mergeCell ref="R26:R27"/>
    <mergeCell ref="S26:S27"/>
    <mergeCell ref="T26:T27"/>
    <mergeCell ref="U26:U27"/>
    <mergeCell ref="V26:V27"/>
    <mergeCell ref="W26:W27"/>
    <mergeCell ref="P26:P27"/>
    <mergeCell ref="AL26:AL27"/>
    <mergeCell ref="AM26:AM27"/>
    <mergeCell ref="AN26:AN27"/>
    <mergeCell ref="AO26:AO27"/>
    <mergeCell ref="AP26:AP27"/>
    <mergeCell ref="AQ26:AQ27"/>
    <mergeCell ref="AR26:AR27"/>
    <mergeCell ref="AS26:AS27"/>
    <mergeCell ref="AT26:AT27"/>
    <mergeCell ref="AU26:AU27"/>
    <mergeCell ref="AV26:AV27"/>
    <mergeCell ref="AW26:AW27"/>
    <mergeCell ref="AX26:AX27"/>
    <mergeCell ref="AY26:AY27"/>
    <mergeCell ref="AZ26:AZ27"/>
    <mergeCell ref="BA26:BA27"/>
    <mergeCell ref="BB26:BB27"/>
    <mergeCell ref="BC26:BC27"/>
    <mergeCell ref="BM26:BM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A31:A32"/>
    <mergeCell ref="B31:B32"/>
    <mergeCell ref="C31:C32"/>
    <mergeCell ref="D31:D32"/>
    <mergeCell ref="E31:E32"/>
    <mergeCell ref="F31:F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BG31:BG32"/>
    <mergeCell ref="BH31:BH32"/>
    <mergeCell ref="BI31:BI32"/>
    <mergeCell ref="BJ31:BJ32"/>
    <mergeCell ref="BK31:BK32"/>
    <mergeCell ref="BL31:BL32"/>
    <mergeCell ref="BM31:BM32"/>
    <mergeCell ref="AX31:AX32"/>
    <mergeCell ref="AY31:AY32"/>
    <mergeCell ref="AZ31:AZ32"/>
    <mergeCell ref="BA31:BA32"/>
    <mergeCell ref="BB31:BB32"/>
    <mergeCell ref="BC31:BC32"/>
    <mergeCell ref="BD31:BD32"/>
    <mergeCell ref="BE31:BE32"/>
    <mergeCell ref="BF31:BF32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W24:W25"/>
    <mergeCell ref="V24:V25"/>
    <mergeCell ref="U24:U25"/>
    <mergeCell ref="T24:T25"/>
    <mergeCell ref="S24:S25"/>
    <mergeCell ref="R24:R25"/>
    <mergeCell ref="Q24:Q25"/>
    <mergeCell ref="P24:P25"/>
    <mergeCell ref="O24:O25"/>
    <mergeCell ref="X24:X25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T24:AT25"/>
    <mergeCell ref="AU24:AU25"/>
    <mergeCell ref="AV24:AV25"/>
    <mergeCell ref="AW24:AW25"/>
    <mergeCell ref="AX24:AX25"/>
    <mergeCell ref="AY24:AY25"/>
    <mergeCell ref="AZ24:AZ25"/>
    <mergeCell ref="BA24:BA25"/>
    <mergeCell ref="BB24:BB25"/>
    <mergeCell ref="BL24:BL25"/>
    <mergeCell ref="BM24:BM25"/>
    <mergeCell ref="BC24:BC25"/>
    <mergeCell ref="BD24:BD25"/>
    <mergeCell ref="BE24:BE25"/>
    <mergeCell ref="BF24:BF25"/>
    <mergeCell ref="BG24:BG25"/>
    <mergeCell ref="BH24:BH25"/>
    <mergeCell ref="BI24:BI25"/>
    <mergeCell ref="BJ24:BJ25"/>
    <mergeCell ref="BK24:BK25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rowBreaks count="2" manualBreakCount="2">
    <brk id="27" max="64" man="1"/>
    <brk id="30" max="64" man="1"/>
  </rowBreaks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AGO 2017</vt:lpstr>
      <vt:lpstr>'SAERB LICITAÇÕES AGO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2017-09-18T15:18:41Z</dcterms:modified>
</cp:coreProperties>
</file>