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850"/>
  </bookViews>
  <sheets>
    <sheet name="PGM LICITAÇÕES FEV 2022" sheetId="1" r:id="rId1"/>
  </sheets>
  <calcPr calcId="145621"/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19" i="1"/>
  <c r="AL19" i="1"/>
  <c r="AL30" i="1" s="1"/>
  <c r="AL20" i="1"/>
  <c r="AL21" i="1"/>
  <c r="AL22" i="1"/>
  <c r="AL23" i="1"/>
  <c r="AL24" i="1"/>
  <c r="AL25" i="1"/>
  <c r="AL26" i="1"/>
  <c r="AL27" i="1"/>
  <c r="AL28" i="1"/>
  <c r="AL29" i="1"/>
  <c r="AO30" i="1"/>
  <c r="AN30" i="1"/>
  <c r="AM30" i="1"/>
  <c r="AK30" i="1"/>
  <c r="AH30" i="1"/>
  <c r="AG30" i="1"/>
  <c r="V30" i="1"/>
  <c r="U30" i="1"/>
  <c r="O30" i="1"/>
  <c r="AG29" i="1" l="1"/>
  <c r="AE29" i="1"/>
  <c r="AH28" i="1"/>
  <c r="T24" i="1" l="1"/>
  <c r="I24" i="1"/>
  <c r="H24" i="1"/>
  <c r="BM20" i="1"/>
  <c r="AH20" i="1"/>
  <c r="BM19" i="1" l="1"/>
  <c r="AX19" i="1"/>
</calcChain>
</file>

<file path=xl/sharedStrings.xml><?xml version="1.0" encoding="utf-8"?>
<sst xmlns="http://schemas.openxmlformats.org/spreadsheetml/2006/main" count="227" uniqueCount="183">
  <si>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</si>
  <si>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</si>
  <si>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</si>
  <si>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</si>
  <si>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</si>
  <si>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</si>
  <si>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</si>
  <si>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</si>
  <si>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</si>
  <si>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</si>
  <si>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</si>
  <si>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</si>
  <si>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</si>
  <si>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</si>
  <si>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</si>
  <si>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</si>
  <si>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</si>
  <si>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</si>
  <si>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</si>
  <si>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</si>
  <si>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</si>
  <si>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</si>
  <si>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</si>
  <si>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</si>
  <si>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</si>
  <si>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</si>
  <si>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</si>
  <si>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</si>
  <si>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</si>
  <si>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</si>
  <si>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</si>
  <si>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</si>
  <si>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</si>
  <si>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</si>
  <si>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</si>
  <si>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</si>
  <si>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</si>
  <si>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</si>
  <si>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</si>
  <si>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</si>
  <si>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</si>
  <si>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</si>
  <si>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</si>
  <si>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</si>
  <si>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</si>
  <si>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</si>
  <si>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</si>
  <si>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</si>
  <si>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</si>
  <si>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</si>
  <si>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</si>
  <si>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</si>
  <si>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</si>
  <si>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</si>
  <si>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</si>
  <si>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</si>
  <si>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</si>
  <si>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</si>
  <si>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</si>
  <si>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</si>
  <si>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</si>
  <si>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</si>
  <si>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</si>
  <si>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</si>
  <si>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</si>
  <si>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</si>
  <si>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</si>
  <si>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</si>
  <si>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</si>
  <si>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</si>
  <si>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</si>
  <si>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</si>
  <si>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</si>
  <si>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</si>
  <si>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</si>
  <si>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</si>
  <si>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</si>
  <si>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</si>
  <si>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</si>
  <si>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</si>
  <si>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</si>
  <si>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</si>
  <si>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</si>
  <si>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</si>
  <si>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</si>
  <si>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</si>
  <si>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</si>
  <si>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</si>
  <si>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</si>
  <si>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</si>
  <si>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</si>
  <si>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</si>
  <si>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</si>
  <si>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</si>
  <si>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</si>
  <si>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</si>
  <si>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</si>
  <si>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</si>
  <si>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</si>
  <si>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</si>
  <si>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</si>
  <si>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</si>
  <si>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</si>
  <si>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</si>
  <si>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</si>
  <si>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</si>
  <si>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</si>
  <si>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</si>
  <si>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</si>
  <si>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</si>
  <si>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</si>
  <si>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</si>
  <si>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</si>
  <si>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</si>
  <si>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</si>
  <si>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</si>
  <si>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</si>
  <si>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</si>
  <si>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</si>
  <si>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</si>
  <si>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</si>
  <si>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</si>
  <si>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</si>
  <si>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</si>
  <si>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</si>
  <si>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</si>
  <si>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</si>
  <si>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</si>
  <si>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</si>
  <si>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</si>
  <si>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</si>
  <si>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</si>
  <si>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</si>
  <si>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</si>
  <si>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</si>
  <si>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</si>
  <si>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</si>
  <si>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</si>
  <si>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</si>
  <si>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</si>
  <si>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</si>
  <si>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</si>
  <si>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</si>
  <si>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</si>
  <si>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</si>
  <si>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</si>
  <si>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</si>
  <si>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</si>
  <si>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</si>
  <si>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</si>
  <si>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</si>
  <si>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</si>
  <si>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</si>
  <si>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</si>
  <si>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</si>
  <si>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</si>
  <si>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</si>
  <si>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</si>
  <si>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</si>
  <si>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</si>
  <si>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</si>
  <si>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</si>
  <si>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</si>
  <si>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</si>
  <si>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</si>
  <si>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</si>
  <si>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</si>
  <si>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</si>
  <si>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</si>
  <si>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</si>
  <si>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</si>
  <si>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</si>
  <si>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</si>
  <si>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</si>
  <si>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</si>
  <si>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PRORROGAÇÃO EXCEPCIONAL</t>
  </si>
  <si>
    <t>23/092021</t>
  </si>
  <si>
    <t>TOTAL</t>
  </si>
  <si>
    <r>
      <t xml:space="preserve">Data da emissão: </t>
    </r>
    <r>
      <rPr>
        <b/>
        <sz val="11"/>
        <rFont val="Calibri"/>
        <family val="2"/>
        <scheme val="minor"/>
      </rPr>
      <t>03/03/2022</t>
    </r>
  </si>
  <si>
    <r>
      <t>Nome do responsável pela elaboração:</t>
    </r>
    <r>
      <rPr>
        <b/>
        <sz val="11"/>
        <rFont val="Calibri"/>
        <family val="2"/>
        <scheme val="minor"/>
      </rPr>
      <t xml:space="preserve"> EDILEUZA GOMES DOS REIS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</si>
  <si>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 JOSENEY CORDEIRO DA COSTA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</si>
  <si>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</si>
  <si>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 </t>
    </r>
    <r>
      <rPr>
        <b/>
        <sz val="11"/>
        <rFont val="Calibri"/>
        <family val="2"/>
        <scheme val="minor"/>
      </rPr>
      <t>JANEIRO A FEVEREIRO/2022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</si>
</sst>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4" fontId="3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left" vertical="center" wrapText="1"/>
    </xf>
    <xf numFmtId="44" fontId="2" fillId="0" borderId="13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0</xdr:row>
      <xdr:rowOff>0</xdr:rowOff>
    </xdr:from>
    <xdr:to>
      <xdr:col>1</xdr:col>
      <xdr:colOff>523875</xdr:colOff>
      <xdr:row>3</xdr:row>
      <xdr:rowOff>28574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0"/>
          <a:ext cx="5715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M34"/>
  <sheetViews>
    <sheetView tabSelected="1" zoomScaleNormal="100" workbookViewId="0">
      <selection activeCell="F24" sqref="F24:F29"/>
    </sheetView>
  </sheetViews>
  <sheetFormatPr defaultRowHeight="15" x14ac:dyDescent="0.25"/>
  <cols>
    <col min="1" max="1" width="6.85546875" style="3" customWidth="1"/>
    <col min="2" max="2" width="14.42578125" style="3" customWidth="1"/>
    <col min="3" max="3" width="8.85546875" style="3" bestFit="1" customWidth="1"/>
    <col min="4" max="4" width="26.85546875" style="3" bestFit="1" customWidth="1"/>
    <col min="5" max="5" width="15.7109375" style="3" bestFit="1" customWidth="1"/>
    <col min="6" max="6" width="50.7109375" style="3" customWidth="1"/>
    <col min="7" max="7" width="12.140625" style="3" customWidth="1"/>
    <col min="8" max="8" width="13" style="3" customWidth="1"/>
    <col min="9" max="10" width="10.7109375" style="3" bestFit="1" customWidth="1"/>
    <col min="11" max="11" width="11.5703125" style="4" bestFit="1" customWidth="1"/>
    <col min="12" max="12" width="26.5703125" style="4" bestFit="1" customWidth="1"/>
    <col min="13" max="13" width="18" style="3" bestFit="1" customWidth="1"/>
    <col min="14" max="14" width="10.7109375" style="3" bestFit="1" customWidth="1"/>
    <col min="15" max="15" width="13.7109375" style="56" bestFit="1" customWidth="1"/>
    <col min="16" max="16" width="12" style="3" customWidth="1"/>
    <col min="17" max="17" width="11.5703125" style="3" customWidth="1"/>
    <col min="18" max="18" width="11.28515625" style="3" customWidth="1"/>
    <col min="19" max="20" width="10.5703125" style="3" customWidth="1"/>
    <col min="21" max="21" width="12.140625" style="56" customWidth="1"/>
    <col min="22" max="22" width="14" style="56" customWidth="1"/>
    <col min="23" max="23" width="13" style="3" customWidth="1"/>
    <col min="24" max="24" width="9.140625" style="3" customWidth="1"/>
    <col min="25" max="26" width="10.5703125" style="3" customWidth="1"/>
    <col min="27" max="27" width="14.7109375" style="3" customWidth="1"/>
    <col min="28" max="28" width="18.85546875" style="3" bestFit="1" customWidth="1"/>
    <col min="29" max="29" width="13.7109375" style="3" customWidth="1"/>
    <col min="30" max="30" width="12.140625" style="3" customWidth="1"/>
    <col min="31" max="32" width="10.5703125" style="3" customWidth="1"/>
    <col min="33" max="33" width="12.5703125" style="56" bestFit="1" customWidth="1"/>
    <col min="34" max="34" width="9.85546875" style="56" bestFit="1" customWidth="1"/>
    <col min="35" max="35" width="12" style="3" customWidth="1"/>
    <col min="36" max="36" width="8.28515625" style="3" bestFit="1" customWidth="1"/>
    <col min="37" max="37" width="8.85546875" style="56" bestFit="1" customWidth="1"/>
    <col min="38" max="38" width="25" style="56" bestFit="1" customWidth="1"/>
    <col min="39" max="39" width="16.7109375" style="56" bestFit="1" customWidth="1"/>
    <col min="40" max="40" width="14.7109375" style="56" bestFit="1" customWidth="1"/>
    <col min="41" max="41" width="16.5703125" style="56" bestFit="1" customWidth="1"/>
    <col min="42" max="44" width="11.5703125" style="3" customWidth="1"/>
    <col min="45" max="45" width="13.85546875" style="3" customWidth="1"/>
    <col min="46" max="46" width="18.7109375" style="3" bestFit="1" customWidth="1"/>
    <col min="47" max="47" width="15.140625" style="3" customWidth="1"/>
    <col min="48" max="48" width="15.7109375" style="3" customWidth="1"/>
    <col min="49" max="49" width="17.710937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9.140625" style="3"/>
    <col min="55" max="55" width="10.85546875" style="3" customWidth="1"/>
    <col min="56" max="59" width="9.140625" style="3"/>
    <col min="60" max="60" width="9.42578125" style="3" customWidth="1"/>
    <col min="61" max="61" width="14.85546875" style="3" customWidth="1"/>
    <col min="62" max="62" width="15.5703125" style="3" customWidth="1"/>
    <col min="63" max="63" width="5.85546875" style="3" bestFit="1" customWidth="1"/>
    <col min="64" max="64" width="8.140625" style="3" bestFit="1" customWidth="1"/>
    <col min="65" max="65" width="7.42578125" style="3" bestFit="1" customWidth="1"/>
    <col min="66" max="16384" width="9.140625" style="3"/>
  </cols>
  <sheetData>
    <row r="4" spans="1:65" s="4" customFormat="1" x14ac:dyDescent="0.25">
      <c r="A4" s="4" t="s">
        <v>50</v>
      </c>
      <c r="O4" s="57"/>
      <c r="U4" s="57"/>
      <c r="V4" s="57"/>
      <c r="AG4" s="57"/>
      <c r="AH4" s="57"/>
      <c r="AK4" s="57"/>
      <c r="AL4" s="57"/>
      <c r="AM4" s="57"/>
      <c r="AN4" s="57"/>
      <c r="AO4" s="57"/>
    </row>
    <row r="6" spans="1:65" s="4" customFormat="1" x14ac:dyDescent="0.25">
      <c r="A6" s="4" t="s">
        <v>138</v>
      </c>
      <c r="O6" s="57"/>
      <c r="U6" s="57"/>
      <c r="V6" s="57"/>
      <c r="AG6" s="57"/>
      <c r="AH6" s="57"/>
      <c r="AK6" s="57"/>
      <c r="AL6" s="57"/>
      <c r="AM6" s="57"/>
      <c r="AN6" s="57"/>
      <c r="AO6" s="57"/>
    </row>
    <row r="7" spans="1:65" x14ac:dyDescent="0.25">
      <c r="A7" s="3" t="s">
        <v>104</v>
      </c>
    </row>
    <row r="8" spans="1:65" x14ac:dyDescent="0.25">
      <c r="A8" s="3" t="s">
        <v>137</v>
      </c>
    </row>
    <row r="10" spans="1:65" x14ac:dyDescent="0.25">
      <c r="A10" s="3" t="s">
        <v>181</v>
      </c>
    </row>
    <row r="11" spans="1:65" x14ac:dyDescent="0.25">
      <c r="A11" s="3" t="s">
        <v>182</v>
      </c>
    </row>
    <row r="13" spans="1:65" ht="15.75" thickBot="1" x14ac:dyDescent="0.3">
      <c r="A13" s="5" t="s">
        <v>78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8"/>
      <c r="P13" s="5"/>
      <c r="Q13" s="5"/>
      <c r="R13" s="5"/>
      <c r="S13" s="5"/>
      <c r="T13" s="5"/>
      <c r="U13" s="58"/>
      <c r="V13" s="58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8"/>
      <c r="AH13" s="58"/>
      <c r="AI13" s="5"/>
      <c r="AJ13" s="5"/>
      <c r="AK13" s="58"/>
      <c r="AL13" s="58"/>
      <c r="AM13" s="58"/>
      <c r="AN13" s="58"/>
      <c r="AO13" s="58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spans="1:65" x14ac:dyDescent="0.25">
      <c r="A14" s="40" t="s">
        <v>53</v>
      </c>
      <c r="B14" s="27" t="s">
        <v>21</v>
      </c>
      <c r="C14" s="27"/>
      <c r="D14" s="27"/>
      <c r="E14" s="27"/>
      <c r="F14" s="27"/>
      <c r="G14" s="27"/>
      <c r="H14" s="41"/>
      <c r="I14" s="41"/>
      <c r="J14" s="41"/>
      <c r="K14" s="27" t="s">
        <v>79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 t="s">
        <v>83</v>
      </c>
      <c r="AQ14" s="27"/>
      <c r="AR14" s="27"/>
      <c r="AS14" s="27"/>
      <c r="AT14" s="27"/>
      <c r="AU14" s="27"/>
      <c r="AV14" s="27" t="s">
        <v>103</v>
      </c>
      <c r="AW14" s="27"/>
      <c r="AX14" s="27"/>
      <c r="AY14" s="27"/>
      <c r="AZ14" s="27"/>
      <c r="BA14" s="27"/>
      <c r="BB14" s="27" t="s">
        <v>80</v>
      </c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8"/>
    </row>
    <row r="15" spans="1:65" x14ac:dyDescent="0.25">
      <c r="A15" s="42"/>
      <c r="B15" s="29"/>
      <c r="C15" s="29"/>
      <c r="D15" s="29"/>
      <c r="E15" s="29"/>
      <c r="F15" s="29"/>
      <c r="G15" s="29"/>
      <c r="H15" s="29" t="s">
        <v>123</v>
      </c>
      <c r="I15" s="29"/>
      <c r="J15" s="29"/>
      <c r="K15" s="29" t="s">
        <v>51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 t="s">
        <v>114</v>
      </c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106</v>
      </c>
      <c r="AJ15" s="29"/>
      <c r="AK15" s="29"/>
      <c r="AL15" s="69" t="s">
        <v>52</v>
      </c>
      <c r="AM15" s="69"/>
      <c r="AN15" s="69"/>
      <c r="AO15" s="69"/>
      <c r="AP15" s="29" t="s">
        <v>85</v>
      </c>
      <c r="AQ15" s="29" t="s">
        <v>122</v>
      </c>
      <c r="AR15" s="29"/>
      <c r="AS15" s="29" t="s">
        <v>86</v>
      </c>
      <c r="AT15" s="29" t="s">
        <v>84</v>
      </c>
      <c r="AU15" s="29" t="s">
        <v>87</v>
      </c>
      <c r="AV15" s="29" t="s">
        <v>92</v>
      </c>
      <c r="AW15" s="29" t="s">
        <v>93</v>
      </c>
      <c r="AX15" s="29" t="s">
        <v>94</v>
      </c>
      <c r="AY15" s="29" t="s">
        <v>96</v>
      </c>
      <c r="AZ15" s="29" t="s">
        <v>95</v>
      </c>
      <c r="BA15" s="29" t="s">
        <v>96</v>
      </c>
      <c r="BB15" s="29" t="s">
        <v>1</v>
      </c>
      <c r="BC15" s="29" t="s">
        <v>58</v>
      </c>
      <c r="BD15" s="35" t="s">
        <v>62</v>
      </c>
      <c r="BE15" s="35"/>
      <c r="BF15" s="35"/>
      <c r="BG15" s="35" t="s">
        <v>65</v>
      </c>
      <c r="BH15" s="35"/>
      <c r="BI15" s="29" t="s">
        <v>134</v>
      </c>
      <c r="BJ15" s="29" t="s">
        <v>135</v>
      </c>
      <c r="BK15" s="35" t="s">
        <v>68</v>
      </c>
      <c r="BL15" s="35"/>
      <c r="BM15" s="43"/>
    </row>
    <row r="16" spans="1:65" x14ac:dyDescent="0.25">
      <c r="A16" s="42"/>
      <c r="B16" s="29"/>
      <c r="C16" s="29"/>
      <c r="D16" s="29"/>
      <c r="E16" s="29"/>
      <c r="F16" s="29"/>
      <c r="G16" s="29"/>
      <c r="H16" s="29" t="s">
        <v>121</v>
      </c>
      <c r="I16" s="29" t="s">
        <v>122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 t="s">
        <v>105</v>
      </c>
      <c r="AD16" s="29"/>
      <c r="AE16" s="29" t="s">
        <v>108</v>
      </c>
      <c r="AF16" s="29"/>
      <c r="AG16" s="29"/>
      <c r="AH16" s="29"/>
      <c r="AI16" s="29" t="s">
        <v>107</v>
      </c>
      <c r="AJ16" s="29"/>
      <c r="AK16" s="29"/>
      <c r="AL16" s="59"/>
      <c r="AM16" s="69" t="s">
        <v>115</v>
      </c>
      <c r="AN16" s="69"/>
      <c r="AO16" s="6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35"/>
      <c r="BE16" s="35"/>
      <c r="BF16" s="35"/>
      <c r="BG16" s="35"/>
      <c r="BH16" s="35"/>
      <c r="BI16" s="29"/>
      <c r="BJ16" s="29"/>
      <c r="BK16" s="35"/>
      <c r="BL16" s="35"/>
      <c r="BM16" s="43"/>
    </row>
    <row r="17" spans="1:65" ht="45" x14ac:dyDescent="0.25">
      <c r="A17" s="42"/>
      <c r="B17" s="30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30" t="s">
        <v>8</v>
      </c>
      <c r="H17" s="29"/>
      <c r="I17" s="30" t="s">
        <v>59</v>
      </c>
      <c r="J17" s="30" t="s">
        <v>60</v>
      </c>
      <c r="K17" s="36" t="s">
        <v>9</v>
      </c>
      <c r="L17" s="30" t="s">
        <v>3</v>
      </c>
      <c r="M17" s="30" t="s">
        <v>19</v>
      </c>
      <c r="N17" s="30" t="s">
        <v>10</v>
      </c>
      <c r="O17" s="59" t="s">
        <v>48</v>
      </c>
      <c r="P17" s="30" t="s">
        <v>14</v>
      </c>
      <c r="Q17" s="30" t="s">
        <v>13</v>
      </c>
      <c r="R17" s="30" t="s">
        <v>12</v>
      </c>
      <c r="S17" s="30" t="s">
        <v>4</v>
      </c>
      <c r="T17" s="30" t="s">
        <v>82</v>
      </c>
      <c r="U17" s="59" t="s">
        <v>54</v>
      </c>
      <c r="V17" s="59" t="s">
        <v>55</v>
      </c>
      <c r="W17" s="30" t="s">
        <v>5</v>
      </c>
      <c r="X17" s="30" t="s">
        <v>1</v>
      </c>
      <c r="Y17" s="30" t="s">
        <v>118</v>
      </c>
      <c r="Z17" s="30" t="s">
        <v>10</v>
      </c>
      <c r="AA17" s="30" t="s">
        <v>14</v>
      </c>
      <c r="AB17" s="30" t="s">
        <v>11</v>
      </c>
      <c r="AC17" s="30" t="s">
        <v>13</v>
      </c>
      <c r="AD17" s="30" t="s">
        <v>12</v>
      </c>
      <c r="AE17" s="30" t="s">
        <v>15</v>
      </c>
      <c r="AF17" s="30" t="s">
        <v>16</v>
      </c>
      <c r="AG17" s="59" t="s">
        <v>17</v>
      </c>
      <c r="AH17" s="59" t="s">
        <v>18</v>
      </c>
      <c r="AI17" s="30" t="s">
        <v>113</v>
      </c>
      <c r="AJ17" s="30" t="s">
        <v>112</v>
      </c>
      <c r="AK17" s="59" t="s">
        <v>111</v>
      </c>
      <c r="AL17" s="59" t="s">
        <v>22</v>
      </c>
      <c r="AM17" s="59" t="s">
        <v>133</v>
      </c>
      <c r="AN17" s="59" t="s">
        <v>165</v>
      </c>
      <c r="AO17" s="59" t="s">
        <v>20</v>
      </c>
      <c r="AP17" s="29"/>
      <c r="AQ17" s="30" t="s">
        <v>59</v>
      </c>
      <c r="AR17" s="30" t="s">
        <v>60</v>
      </c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31" t="s">
        <v>59</v>
      </c>
      <c r="BE17" s="31" t="s">
        <v>60</v>
      </c>
      <c r="BF17" s="31" t="s">
        <v>61</v>
      </c>
      <c r="BG17" s="31" t="s">
        <v>63</v>
      </c>
      <c r="BH17" s="30" t="s">
        <v>64</v>
      </c>
      <c r="BI17" s="29"/>
      <c r="BJ17" s="29"/>
      <c r="BK17" s="31" t="s">
        <v>59</v>
      </c>
      <c r="BL17" s="31" t="s">
        <v>67</v>
      </c>
      <c r="BM17" s="32" t="s">
        <v>66</v>
      </c>
    </row>
    <row r="18" spans="1:65" ht="15.75" thickBot="1" x14ac:dyDescent="0.3">
      <c r="A18" s="44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60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60" t="s">
        <v>117</v>
      </c>
      <c r="V18" s="60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119</v>
      </c>
      <c r="AE18" s="1" t="s">
        <v>109</v>
      </c>
      <c r="AF18" s="1" t="s">
        <v>57</v>
      </c>
      <c r="AG18" s="60" t="s">
        <v>110</v>
      </c>
      <c r="AH18" s="60" t="s">
        <v>120</v>
      </c>
      <c r="AI18" s="1" t="s">
        <v>69</v>
      </c>
      <c r="AJ18" s="1" t="s">
        <v>70</v>
      </c>
      <c r="AK18" s="60" t="s">
        <v>71</v>
      </c>
      <c r="AL18" s="60" t="s">
        <v>136</v>
      </c>
      <c r="AM18" s="60" t="s">
        <v>72</v>
      </c>
      <c r="AN18" s="60" t="s">
        <v>73</v>
      </c>
      <c r="AO18" s="60" t="s">
        <v>124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33" t="s">
        <v>88</v>
      </c>
      <c r="AV18" s="33" t="s">
        <v>89</v>
      </c>
      <c r="AW18" s="33" t="s">
        <v>90</v>
      </c>
      <c r="AX18" s="33" t="s">
        <v>97</v>
      </c>
      <c r="AY18" s="33" t="s">
        <v>91</v>
      </c>
      <c r="AZ18" s="33" t="s">
        <v>98</v>
      </c>
      <c r="BA18" s="33" t="s">
        <v>99</v>
      </c>
      <c r="BB18" s="33" t="s">
        <v>100</v>
      </c>
      <c r="BC18" s="33" t="s">
        <v>101</v>
      </c>
      <c r="BD18" s="33" t="s">
        <v>102</v>
      </c>
      <c r="BE18" s="33" t="s">
        <v>116</v>
      </c>
      <c r="BF18" s="33" t="s">
        <v>125</v>
      </c>
      <c r="BG18" s="33" t="s">
        <v>126</v>
      </c>
      <c r="BH18" s="33" t="s">
        <v>127</v>
      </c>
      <c r="BI18" s="33" t="s">
        <v>128</v>
      </c>
      <c r="BJ18" s="33" t="s">
        <v>129</v>
      </c>
      <c r="BK18" s="33" t="s">
        <v>130</v>
      </c>
      <c r="BL18" s="33" t="s">
        <v>131</v>
      </c>
      <c r="BM18" s="34" t="s">
        <v>132</v>
      </c>
    </row>
    <row r="19" spans="1:65" ht="60" x14ac:dyDescent="0.25">
      <c r="A19" s="51">
        <v>1</v>
      </c>
      <c r="B19" s="13" t="s">
        <v>166</v>
      </c>
      <c r="C19" s="13" t="s">
        <v>139</v>
      </c>
      <c r="D19" s="13" t="s">
        <v>145</v>
      </c>
      <c r="E19" s="13" t="s">
        <v>146</v>
      </c>
      <c r="F19" s="65" t="s">
        <v>140</v>
      </c>
      <c r="G19" s="14" t="s">
        <v>142</v>
      </c>
      <c r="H19" s="13" t="s">
        <v>161</v>
      </c>
      <c r="I19" s="18">
        <v>43323</v>
      </c>
      <c r="J19" s="18">
        <v>43689</v>
      </c>
      <c r="K19" s="55" t="s">
        <v>141</v>
      </c>
      <c r="L19" s="67" t="s">
        <v>143</v>
      </c>
      <c r="M19" s="13" t="s">
        <v>144</v>
      </c>
      <c r="N19" s="18">
        <v>43224</v>
      </c>
      <c r="O19" s="61">
        <v>30000</v>
      </c>
      <c r="P19" s="19">
        <v>12305</v>
      </c>
      <c r="Q19" s="18">
        <v>43224</v>
      </c>
      <c r="R19" s="18">
        <v>43590</v>
      </c>
      <c r="S19" s="13" t="s">
        <v>147</v>
      </c>
      <c r="T19" s="13">
        <v>1</v>
      </c>
      <c r="U19" s="68" t="s">
        <v>148</v>
      </c>
      <c r="V19" s="68" t="s">
        <v>148</v>
      </c>
      <c r="W19" s="13" t="s">
        <v>149</v>
      </c>
      <c r="X19" s="13" t="s">
        <v>150</v>
      </c>
      <c r="Y19" s="37">
        <v>1</v>
      </c>
      <c r="Z19" s="18">
        <v>43584</v>
      </c>
      <c r="AA19" s="19">
        <v>12305</v>
      </c>
      <c r="AB19" s="13" t="s">
        <v>164</v>
      </c>
      <c r="AC19" s="18">
        <v>43590</v>
      </c>
      <c r="AD19" s="18">
        <v>43957</v>
      </c>
      <c r="AE19" s="20">
        <v>3.569E-2</v>
      </c>
      <c r="AF19" s="13" t="s">
        <v>148</v>
      </c>
      <c r="AG19" s="61">
        <v>89.23</v>
      </c>
      <c r="AH19" s="61">
        <v>0</v>
      </c>
      <c r="AI19" s="18">
        <v>43584</v>
      </c>
      <c r="AJ19" s="13" t="s">
        <v>148</v>
      </c>
      <c r="AK19" s="61">
        <v>0</v>
      </c>
      <c r="AL19" s="61">
        <f>O19-AH19+AG19+AK19</f>
        <v>30089.23</v>
      </c>
      <c r="AM19" s="61">
        <v>31070.76</v>
      </c>
      <c r="AN19" s="61">
        <v>5178.46</v>
      </c>
      <c r="AO19" s="61">
        <f>AM19+AN19</f>
        <v>36249.22</v>
      </c>
      <c r="AP19" s="13">
        <v>16</v>
      </c>
      <c r="AQ19" s="18">
        <v>42851</v>
      </c>
      <c r="AR19" s="18">
        <v>43217</v>
      </c>
      <c r="AS19" s="19">
        <v>12050</v>
      </c>
      <c r="AT19" s="13" t="s">
        <v>162</v>
      </c>
      <c r="AU19" s="19">
        <v>12283</v>
      </c>
      <c r="AV19" s="17" t="s">
        <v>151</v>
      </c>
      <c r="AW19" s="13" t="s">
        <v>163</v>
      </c>
      <c r="AX19" s="15">
        <f>-AT11</f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f>-BD10</f>
        <v>0</v>
      </c>
    </row>
    <row r="20" spans="1:65" ht="30" x14ac:dyDescent="0.25">
      <c r="A20" s="52"/>
      <c r="B20" s="13"/>
      <c r="C20" s="13"/>
      <c r="D20" s="14"/>
      <c r="E20" s="13"/>
      <c r="F20" s="26"/>
      <c r="G20" s="13"/>
      <c r="H20" s="13"/>
      <c r="I20" s="13"/>
      <c r="J20" s="13"/>
      <c r="K20" s="55"/>
      <c r="L20" s="9"/>
      <c r="M20" s="13"/>
      <c r="N20" s="13"/>
      <c r="O20" s="61"/>
      <c r="P20" s="13"/>
      <c r="Q20" s="13"/>
      <c r="R20" s="13"/>
      <c r="S20" s="13"/>
      <c r="T20" s="13"/>
      <c r="U20" s="61"/>
      <c r="V20" s="61"/>
      <c r="W20" s="13"/>
      <c r="X20" s="13"/>
      <c r="Y20" s="13">
        <v>2</v>
      </c>
      <c r="Z20" s="18">
        <v>43944</v>
      </c>
      <c r="AA20" s="19">
        <v>12791</v>
      </c>
      <c r="AB20" s="13" t="s">
        <v>160</v>
      </c>
      <c r="AC20" s="18">
        <v>43956</v>
      </c>
      <c r="AD20" s="18">
        <v>44320</v>
      </c>
      <c r="AE20" s="39">
        <v>0</v>
      </c>
      <c r="AF20" s="39">
        <v>0</v>
      </c>
      <c r="AG20" s="61">
        <v>0</v>
      </c>
      <c r="AH20" s="61">
        <f>-AA12</f>
        <v>0</v>
      </c>
      <c r="AI20" s="39">
        <v>0</v>
      </c>
      <c r="AJ20" s="38">
        <v>0</v>
      </c>
      <c r="AK20" s="61">
        <v>0</v>
      </c>
      <c r="AL20" s="61">
        <f t="shared" ref="AL20:AL29" si="0">O20-AH20+AG20+AK20</f>
        <v>0</v>
      </c>
      <c r="AM20" s="61">
        <v>0</v>
      </c>
      <c r="AN20" s="61">
        <v>0</v>
      </c>
      <c r="AO20" s="61">
        <f t="shared" ref="AO20:AO29" si="1">AM20+AN20</f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16">
        <v>0</v>
      </c>
      <c r="AW20" s="16">
        <v>0</v>
      </c>
      <c r="AX20" s="16">
        <v>0</v>
      </c>
      <c r="AY20" s="16">
        <v>0</v>
      </c>
      <c r="AZ20" s="16" t="s">
        <v>148</v>
      </c>
      <c r="BA20" s="16" t="s">
        <v>148</v>
      </c>
      <c r="BB20" s="16" t="s">
        <v>148</v>
      </c>
      <c r="BC20" s="16" t="s">
        <v>148</v>
      </c>
      <c r="BD20" s="16" t="s">
        <v>148</v>
      </c>
      <c r="BE20" s="16" t="s">
        <v>148</v>
      </c>
      <c r="BF20" s="16" t="s">
        <v>148</v>
      </c>
      <c r="BG20" s="16" t="s">
        <v>148</v>
      </c>
      <c r="BH20" s="16" t="s">
        <v>148</v>
      </c>
      <c r="BI20" s="16" t="s">
        <v>148</v>
      </c>
      <c r="BJ20" s="16" t="s">
        <v>148</v>
      </c>
      <c r="BK20" s="16" t="s">
        <v>148</v>
      </c>
      <c r="BL20" s="16">
        <v>0</v>
      </c>
      <c r="BM20" s="16">
        <f>-AY12</f>
        <v>0</v>
      </c>
    </row>
    <row r="21" spans="1:65" x14ac:dyDescent="0.25">
      <c r="A21" s="52"/>
      <c r="B21" s="13"/>
      <c r="C21" s="13"/>
      <c r="D21" s="14"/>
      <c r="E21" s="13"/>
      <c r="F21" s="26"/>
      <c r="G21" s="13"/>
      <c r="H21" s="13"/>
      <c r="I21" s="13"/>
      <c r="J21" s="13"/>
      <c r="K21" s="55"/>
      <c r="L21" s="9"/>
      <c r="M21" s="13"/>
      <c r="N21" s="13"/>
      <c r="O21" s="61"/>
      <c r="P21" s="13"/>
      <c r="Q21" s="13"/>
      <c r="R21" s="13"/>
      <c r="S21" s="13"/>
      <c r="T21" s="13"/>
      <c r="U21" s="61"/>
      <c r="V21" s="61"/>
      <c r="W21" s="13"/>
      <c r="X21" s="13"/>
      <c r="Y21" s="13"/>
      <c r="Z21" s="18"/>
      <c r="AA21" s="19"/>
      <c r="AB21" s="13"/>
      <c r="AC21" s="18"/>
      <c r="AD21" s="18"/>
      <c r="AE21" s="39"/>
      <c r="AF21" s="39"/>
      <c r="AG21" s="61"/>
      <c r="AH21" s="61"/>
      <c r="AI21" s="39"/>
      <c r="AJ21" s="38"/>
      <c r="AK21" s="61"/>
      <c r="AL21" s="61">
        <f t="shared" si="0"/>
        <v>0</v>
      </c>
      <c r="AM21" s="61"/>
      <c r="AN21" s="61"/>
      <c r="AO21" s="61">
        <f t="shared" si="1"/>
        <v>0</v>
      </c>
      <c r="AP21" s="38"/>
      <c r="AQ21" s="38"/>
      <c r="AR21" s="38"/>
      <c r="AS21" s="38"/>
      <c r="AT21" s="38"/>
      <c r="AU21" s="38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ht="30" x14ac:dyDescent="0.25">
      <c r="A22" s="53"/>
      <c r="B22" s="13"/>
      <c r="C22" s="13"/>
      <c r="D22" s="14"/>
      <c r="E22" s="13"/>
      <c r="F22" s="25"/>
      <c r="G22" s="13"/>
      <c r="H22" s="13"/>
      <c r="I22" s="13"/>
      <c r="J22" s="13"/>
      <c r="K22" s="55"/>
      <c r="L22" s="8"/>
      <c r="M22" s="13"/>
      <c r="N22" s="13"/>
      <c r="O22" s="61"/>
      <c r="P22" s="13"/>
      <c r="Q22" s="13"/>
      <c r="R22" s="13"/>
      <c r="S22" s="13"/>
      <c r="T22" s="13"/>
      <c r="U22" s="61"/>
      <c r="V22" s="61"/>
      <c r="W22" s="13"/>
      <c r="X22" s="13"/>
      <c r="Y22" s="13">
        <v>3</v>
      </c>
      <c r="Z22" s="18">
        <v>44305</v>
      </c>
      <c r="AA22" s="19">
        <v>13035</v>
      </c>
      <c r="AB22" s="13" t="s">
        <v>160</v>
      </c>
      <c r="AC22" s="18">
        <v>44321</v>
      </c>
      <c r="AD22" s="18">
        <v>44685</v>
      </c>
      <c r="AE22" s="39">
        <v>0</v>
      </c>
      <c r="AF22" s="39">
        <v>0</v>
      </c>
      <c r="AG22" s="61">
        <v>0</v>
      </c>
      <c r="AH22" s="61">
        <v>0</v>
      </c>
      <c r="AI22" s="39">
        <v>0</v>
      </c>
      <c r="AJ22" s="38">
        <v>0</v>
      </c>
      <c r="AK22" s="61">
        <v>0</v>
      </c>
      <c r="AL22" s="61">
        <f t="shared" si="0"/>
        <v>0</v>
      </c>
      <c r="AM22" s="61">
        <v>0</v>
      </c>
      <c r="AN22" s="61">
        <v>0</v>
      </c>
      <c r="AO22" s="61">
        <f t="shared" si="1"/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</row>
    <row r="23" spans="1:65" ht="30" x14ac:dyDescent="0.25">
      <c r="A23" s="31">
        <v>2</v>
      </c>
      <c r="B23" s="13" t="s">
        <v>152</v>
      </c>
      <c r="C23" s="13" t="s">
        <v>157</v>
      </c>
      <c r="D23" s="13" t="s">
        <v>145</v>
      </c>
      <c r="E23" s="13" t="s">
        <v>146</v>
      </c>
      <c r="F23" s="13" t="s">
        <v>153</v>
      </c>
      <c r="G23" s="19">
        <v>12944</v>
      </c>
      <c r="H23" s="13" t="s">
        <v>158</v>
      </c>
      <c r="I23" s="18">
        <v>44175</v>
      </c>
      <c r="J23" s="13" t="s">
        <v>159</v>
      </c>
      <c r="K23" s="55" t="s">
        <v>156</v>
      </c>
      <c r="L23" s="10" t="s">
        <v>154</v>
      </c>
      <c r="M23" s="13" t="s">
        <v>155</v>
      </c>
      <c r="N23" s="18">
        <v>44440</v>
      </c>
      <c r="O23" s="61">
        <v>30907.200000000001</v>
      </c>
      <c r="P23" s="19">
        <v>13126</v>
      </c>
      <c r="Q23" s="18">
        <v>44440</v>
      </c>
      <c r="R23" s="18">
        <v>44561</v>
      </c>
      <c r="S23" s="13" t="s">
        <v>147</v>
      </c>
      <c r="T23" s="39">
        <v>0</v>
      </c>
      <c r="U23" s="61">
        <v>0</v>
      </c>
      <c r="V23" s="61">
        <v>0</v>
      </c>
      <c r="W23" s="13" t="s">
        <v>149</v>
      </c>
      <c r="X23" s="13" t="s">
        <v>150</v>
      </c>
      <c r="Y23" s="37">
        <v>1</v>
      </c>
      <c r="Z23" s="18">
        <v>44553</v>
      </c>
      <c r="AA23" s="19">
        <v>13194</v>
      </c>
      <c r="AB23" s="13" t="s">
        <v>160</v>
      </c>
      <c r="AC23" s="18">
        <v>44562</v>
      </c>
      <c r="AD23" s="18">
        <v>44926</v>
      </c>
      <c r="AE23" s="39">
        <v>0</v>
      </c>
      <c r="AF23" s="39">
        <v>0</v>
      </c>
      <c r="AG23" s="61">
        <v>0</v>
      </c>
      <c r="AH23" s="61">
        <v>0</v>
      </c>
      <c r="AI23" s="39">
        <v>0</v>
      </c>
      <c r="AJ23" s="38">
        <v>0</v>
      </c>
      <c r="AK23" s="61">
        <v>0</v>
      </c>
      <c r="AL23" s="61">
        <f t="shared" si="0"/>
        <v>30907.200000000001</v>
      </c>
      <c r="AM23" s="61">
        <v>7273.93</v>
      </c>
      <c r="AN23" s="61">
        <v>2182.08</v>
      </c>
      <c r="AO23" s="61">
        <f t="shared" si="1"/>
        <v>9456.01</v>
      </c>
      <c r="AP23" s="10"/>
      <c r="AQ23" s="10"/>
      <c r="AR23" s="10"/>
      <c r="AS23" s="10"/>
      <c r="AT23" s="10"/>
      <c r="AU23" s="10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spans="1:65" ht="45" x14ac:dyDescent="0.25">
      <c r="A24" s="51">
        <v>3</v>
      </c>
      <c r="B24" s="13" t="s">
        <v>167</v>
      </c>
      <c r="C24" s="13">
        <v>1782</v>
      </c>
      <c r="D24" s="13" t="s">
        <v>169</v>
      </c>
      <c r="E24" s="13" t="s">
        <v>170</v>
      </c>
      <c r="F24" s="24" t="s">
        <v>168</v>
      </c>
      <c r="G24" s="13" t="s">
        <v>148</v>
      </c>
      <c r="H24" s="13">
        <f>-G11</f>
        <v>0</v>
      </c>
      <c r="I24" s="13">
        <f>-F11</f>
        <v>0</v>
      </c>
      <c r="J24" s="13"/>
      <c r="K24" s="55" t="s">
        <v>173</v>
      </c>
      <c r="L24" s="7" t="s">
        <v>171</v>
      </c>
      <c r="M24" s="13" t="s">
        <v>172</v>
      </c>
      <c r="N24" s="18">
        <v>42639</v>
      </c>
      <c r="O24" s="61">
        <v>720000</v>
      </c>
      <c r="P24" s="19">
        <v>11919</v>
      </c>
      <c r="Q24" s="18">
        <v>42639</v>
      </c>
      <c r="R24" s="18">
        <v>43004</v>
      </c>
      <c r="S24" s="13" t="s">
        <v>147</v>
      </c>
      <c r="T24" s="13">
        <f>-L12</f>
        <v>0</v>
      </c>
      <c r="U24" s="61">
        <v>0</v>
      </c>
      <c r="V24" s="61">
        <v>0</v>
      </c>
      <c r="W24" s="13" t="s">
        <v>149</v>
      </c>
      <c r="X24" s="13" t="s">
        <v>150</v>
      </c>
      <c r="Y24" s="13">
        <v>1</v>
      </c>
      <c r="Z24" s="18">
        <v>43004</v>
      </c>
      <c r="AA24" s="19">
        <v>12156</v>
      </c>
      <c r="AB24" s="13" t="s">
        <v>164</v>
      </c>
      <c r="AC24" s="18" t="s">
        <v>174</v>
      </c>
      <c r="AD24" s="18">
        <v>43369</v>
      </c>
      <c r="AE24" s="20">
        <v>1.8200000000000001E-2</v>
      </c>
      <c r="AF24" s="13">
        <v>0</v>
      </c>
      <c r="AG24" s="61">
        <v>2000.02</v>
      </c>
      <c r="AH24" s="61">
        <v>0</v>
      </c>
      <c r="AI24" s="18">
        <v>43004</v>
      </c>
      <c r="AJ24" s="13"/>
      <c r="AK24" s="61"/>
      <c r="AL24" s="61">
        <f t="shared" si="0"/>
        <v>722000.02</v>
      </c>
      <c r="AM24" s="61">
        <v>973461.96</v>
      </c>
      <c r="AN24" s="61">
        <v>81121.83</v>
      </c>
      <c r="AO24" s="61">
        <f t="shared" si="1"/>
        <v>1054583.79</v>
      </c>
      <c r="AP24" s="13"/>
      <c r="AQ24" s="13"/>
      <c r="AR24" s="13"/>
      <c r="AS24" s="13"/>
      <c r="AT24" s="13"/>
      <c r="AU24" s="13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ht="45" x14ac:dyDescent="0.25">
      <c r="A25" s="52"/>
      <c r="B25" s="13"/>
      <c r="C25" s="13"/>
      <c r="D25" s="14"/>
      <c r="E25" s="13"/>
      <c r="F25" s="26"/>
      <c r="G25" s="13"/>
      <c r="H25" s="13"/>
      <c r="I25" s="13"/>
      <c r="J25" s="13"/>
      <c r="K25" s="55"/>
      <c r="L25" s="9"/>
      <c r="M25" s="13"/>
      <c r="N25" s="13"/>
      <c r="O25" s="61"/>
      <c r="P25" s="13"/>
      <c r="Q25" s="13"/>
      <c r="R25" s="13"/>
      <c r="S25" s="13"/>
      <c r="T25" s="13"/>
      <c r="U25" s="61"/>
      <c r="V25" s="61"/>
      <c r="W25" s="13"/>
      <c r="X25" s="13"/>
      <c r="Y25" s="13">
        <v>2</v>
      </c>
      <c r="Z25" s="18">
        <v>43357</v>
      </c>
      <c r="AA25" s="19">
        <v>12401</v>
      </c>
      <c r="AB25" s="13" t="s">
        <v>164</v>
      </c>
      <c r="AC25" s="18">
        <v>43357</v>
      </c>
      <c r="AD25" s="18">
        <v>43722</v>
      </c>
      <c r="AE25" s="20">
        <v>8.9099999999999999E-2</v>
      </c>
      <c r="AF25" s="13">
        <v>0</v>
      </c>
      <c r="AG25" s="61">
        <v>8255.59</v>
      </c>
      <c r="AH25" s="61">
        <v>0</v>
      </c>
      <c r="AI25" s="18">
        <v>43357</v>
      </c>
      <c r="AJ25" s="13"/>
      <c r="AK25" s="61"/>
      <c r="AL25" s="61">
        <f t="shared" si="0"/>
        <v>8255.59</v>
      </c>
      <c r="AM25" s="61"/>
      <c r="AN25" s="61"/>
      <c r="AO25" s="61">
        <f t="shared" si="1"/>
        <v>0</v>
      </c>
      <c r="AP25" s="13"/>
      <c r="AQ25" s="13"/>
      <c r="AR25" s="13"/>
      <c r="AS25" s="13"/>
      <c r="AT25" s="13"/>
      <c r="AU25" s="13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ht="45" x14ac:dyDescent="0.25">
      <c r="A26" s="52"/>
      <c r="B26" s="13"/>
      <c r="C26" s="13"/>
      <c r="D26" s="14"/>
      <c r="E26" s="13"/>
      <c r="F26" s="26"/>
      <c r="G26" s="13"/>
      <c r="H26" s="13"/>
      <c r="I26" s="13"/>
      <c r="J26" s="13"/>
      <c r="K26" s="55"/>
      <c r="L26" s="9"/>
      <c r="M26" s="13"/>
      <c r="N26" s="13"/>
      <c r="O26" s="61"/>
      <c r="P26" s="13"/>
      <c r="Q26" s="13"/>
      <c r="R26" s="13"/>
      <c r="S26" s="13"/>
      <c r="T26" s="13"/>
      <c r="U26" s="61"/>
      <c r="V26" s="61"/>
      <c r="W26" s="13"/>
      <c r="X26" s="13"/>
      <c r="Y26" s="13">
        <v>3</v>
      </c>
      <c r="Z26" s="18">
        <v>43731</v>
      </c>
      <c r="AA26" s="19">
        <v>12658</v>
      </c>
      <c r="AB26" s="13" t="s">
        <v>164</v>
      </c>
      <c r="AC26" s="18">
        <v>43731</v>
      </c>
      <c r="AD26" s="18">
        <v>44096</v>
      </c>
      <c r="AE26" s="20">
        <v>5.67E-2</v>
      </c>
      <c r="AF26" s="13">
        <v>0</v>
      </c>
      <c r="AG26" s="61">
        <v>3984.64</v>
      </c>
      <c r="AH26" s="61">
        <v>0</v>
      </c>
      <c r="AI26" s="18">
        <v>43731</v>
      </c>
      <c r="AJ26" s="13"/>
      <c r="AK26" s="61"/>
      <c r="AL26" s="61">
        <f t="shared" si="0"/>
        <v>3984.64</v>
      </c>
      <c r="AM26" s="61"/>
      <c r="AN26" s="61"/>
      <c r="AO26" s="61">
        <f t="shared" si="1"/>
        <v>0</v>
      </c>
      <c r="AP26" s="13"/>
      <c r="AQ26" s="13"/>
      <c r="AR26" s="13"/>
      <c r="AS26" s="13"/>
      <c r="AT26" s="13"/>
      <c r="AU26" s="13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45" x14ac:dyDescent="0.25">
      <c r="A27" s="52"/>
      <c r="B27" s="13"/>
      <c r="C27" s="13"/>
      <c r="D27" s="14"/>
      <c r="E27" s="13"/>
      <c r="F27" s="26"/>
      <c r="G27" s="13"/>
      <c r="H27" s="13"/>
      <c r="I27" s="13"/>
      <c r="J27" s="13"/>
      <c r="K27" s="55"/>
      <c r="L27" s="9"/>
      <c r="M27" s="13"/>
      <c r="N27" s="13"/>
      <c r="O27" s="61"/>
      <c r="P27" s="13"/>
      <c r="Q27" s="13"/>
      <c r="R27" s="13"/>
      <c r="S27" s="13"/>
      <c r="T27" s="13"/>
      <c r="U27" s="61"/>
      <c r="V27" s="61"/>
      <c r="W27" s="13"/>
      <c r="X27" s="13"/>
      <c r="Y27" s="13">
        <v>4</v>
      </c>
      <c r="Z27" s="18">
        <v>44067</v>
      </c>
      <c r="AA27" s="19">
        <v>12883</v>
      </c>
      <c r="AB27" s="13" t="s">
        <v>164</v>
      </c>
      <c r="AC27" s="18">
        <v>44097</v>
      </c>
      <c r="AD27" s="18">
        <v>44461</v>
      </c>
      <c r="AE27" s="20">
        <v>6.6600000000000006E-2</v>
      </c>
      <c r="AF27" s="13">
        <v>0</v>
      </c>
      <c r="AG27" s="61">
        <v>6881.58</v>
      </c>
      <c r="AH27" s="61">
        <v>0</v>
      </c>
      <c r="AI27" s="18">
        <v>44067</v>
      </c>
      <c r="AJ27" s="13"/>
      <c r="AK27" s="61"/>
      <c r="AL27" s="61">
        <f t="shared" si="0"/>
        <v>6881.58</v>
      </c>
      <c r="AM27" s="61"/>
      <c r="AN27" s="61"/>
      <c r="AO27" s="61">
        <f t="shared" si="1"/>
        <v>0</v>
      </c>
      <c r="AP27" s="13"/>
      <c r="AQ27" s="13"/>
      <c r="AR27" s="13"/>
      <c r="AS27" s="13"/>
      <c r="AT27" s="13"/>
      <c r="AU27" s="13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ht="30" x14ac:dyDescent="0.25">
      <c r="A28" s="52"/>
      <c r="B28" s="13"/>
      <c r="C28" s="13"/>
      <c r="D28" s="14"/>
      <c r="E28" s="13"/>
      <c r="F28" s="26"/>
      <c r="G28" s="13"/>
      <c r="H28" s="13"/>
      <c r="I28" s="13"/>
      <c r="J28" s="13"/>
      <c r="K28" s="55"/>
      <c r="L28" s="9"/>
      <c r="M28" s="13"/>
      <c r="N28" s="13"/>
      <c r="O28" s="61"/>
      <c r="P28" s="13"/>
      <c r="Q28" s="13"/>
      <c r="R28" s="13"/>
      <c r="S28" s="13"/>
      <c r="T28" s="13"/>
      <c r="U28" s="61"/>
      <c r="V28" s="61"/>
      <c r="W28" s="13"/>
      <c r="X28" s="13"/>
      <c r="Y28" s="13">
        <v>5</v>
      </c>
      <c r="Z28" s="18">
        <v>44461</v>
      </c>
      <c r="AA28" s="19">
        <v>13134</v>
      </c>
      <c r="AB28" s="13" t="s">
        <v>175</v>
      </c>
      <c r="AC28" s="18">
        <v>44462</v>
      </c>
      <c r="AD28" s="18">
        <v>44552</v>
      </c>
      <c r="AE28" s="13">
        <v>0</v>
      </c>
      <c r="AF28" s="13">
        <v>0</v>
      </c>
      <c r="AG28" s="61">
        <v>0</v>
      </c>
      <c r="AH28" s="61">
        <f>-U6</f>
        <v>0</v>
      </c>
      <c r="AI28" s="18"/>
      <c r="AJ28" s="13"/>
      <c r="AK28" s="61"/>
      <c r="AL28" s="61">
        <f t="shared" si="0"/>
        <v>0</v>
      </c>
      <c r="AM28" s="61"/>
      <c r="AN28" s="61"/>
      <c r="AO28" s="61">
        <f t="shared" si="1"/>
        <v>0</v>
      </c>
      <c r="AP28" s="13"/>
      <c r="AQ28" s="13"/>
      <c r="AR28" s="13"/>
      <c r="AS28" s="13"/>
      <c r="AT28" s="13"/>
      <c r="AU28" s="13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ht="30.75" thickBot="1" x14ac:dyDescent="0.3">
      <c r="A29" s="54"/>
      <c r="B29" s="13"/>
      <c r="C29" s="13"/>
      <c r="D29" s="14"/>
      <c r="E29" s="13"/>
      <c r="F29" s="64"/>
      <c r="G29" s="13"/>
      <c r="H29" s="13"/>
      <c r="I29" s="13"/>
      <c r="J29" s="13"/>
      <c r="K29" s="55"/>
      <c r="L29" s="66"/>
      <c r="M29" s="13"/>
      <c r="N29" s="13"/>
      <c r="O29" s="61"/>
      <c r="P29" s="13"/>
      <c r="Q29" s="13"/>
      <c r="R29" s="13"/>
      <c r="S29" s="13"/>
      <c r="T29" s="13"/>
      <c r="U29" s="61"/>
      <c r="V29" s="61"/>
      <c r="W29" s="13"/>
      <c r="X29" s="13"/>
      <c r="Y29" s="13">
        <v>6</v>
      </c>
      <c r="Z29" s="18">
        <v>44552</v>
      </c>
      <c r="AA29" s="13">
        <v>13193</v>
      </c>
      <c r="AB29" s="13" t="s">
        <v>175</v>
      </c>
      <c r="AC29" s="13" t="s">
        <v>176</v>
      </c>
      <c r="AD29" s="18">
        <v>44642</v>
      </c>
      <c r="AE29" s="13">
        <f>-AH29</f>
        <v>0</v>
      </c>
      <c r="AF29" s="13">
        <v>0</v>
      </c>
      <c r="AG29" s="61">
        <f>-W35</f>
        <v>0</v>
      </c>
      <c r="AH29" s="61">
        <v>0</v>
      </c>
      <c r="AI29" s="13"/>
      <c r="AJ29" s="13"/>
      <c r="AK29" s="61"/>
      <c r="AL29" s="61">
        <f t="shared" si="0"/>
        <v>0</v>
      </c>
      <c r="AM29" s="61"/>
      <c r="AN29" s="61"/>
      <c r="AO29" s="61">
        <f t="shared" si="1"/>
        <v>0</v>
      </c>
      <c r="AP29" s="13"/>
      <c r="AQ29" s="13"/>
      <c r="AR29" s="13"/>
      <c r="AS29" s="13"/>
      <c r="AT29" s="13"/>
      <c r="AU29" s="13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15.75" thickBot="1" x14ac:dyDescent="0.3">
      <c r="A30" s="45" t="s">
        <v>177</v>
      </c>
      <c r="B30" s="46"/>
      <c r="C30" s="46"/>
      <c r="D30" s="46"/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62">
        <f>SUM(O19:O29)</f>
        <v>780907.2</v>
      </c>
      <c r="P30" s="47"/>
      <c r="Q30" s="47"/>
      <c r="R30" s="47"/>
      <c r="S30" s="47"/>
      <c r="T30" s="47"/>
      <c r="U30" s="62">
        <f>SUM(U19:U29)</f>
        <v>0</v>
      </c>
      <c r="V30" s="62">
        <f>SUM(V19:V29)</f>
        <v>0</v>
      </c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62">
        <f>SUM(AG19:AG29)</f>
        <v>21211.059999999998</v>
      </c>
      <c r="AH30" s="62">
        <f>SUM(AH19:AH29)</f>
        <v>0</v>
      </c>
      <c r="AI30" s="48"/>
      <c r="AJ30" s="48"/>
      <c r="AK30" s="62">
        <f>SUM(AK19:AK29)</f>
        <v>0</v>
      </c>
      <c r="AL30" s="62">
        <f>SUM(AL19:AL29)</f>
        <v>802118.26</v>
      </c>
      <c r="AM30" s="62">
        <f>SUM(AM19:AM29)</f>
        <v>1011806.6499999999</v>
      </c>
      <c r="AN30" s="62">
        <f>SUM(AN19:AN29)</f>
        <v>88482.37</v>
      </c>
      <c r="AO30" s="62">
        <f>SUM(AO19:AO29)</f>
        <v>1100289.02</v>
      </c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7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50"/>
    </row>
    <row r="31" spans="1:6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3"/>
      <c r="P31" s="6"/>
      <c r="Q31" s="6"/>
      <c r="R31" s="6"/>
      <c r="S31" s="6"/>
      <c r="T31" s="6"/>
      <c r="U31" s="63"/>
      <c r="V31" s="63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3"/>
      <c r="AH31" s="63"/>
      <c r="AI31" s="21"/>
      <c r="AJ31" s="21"/>
      <c r="AK31" s="63"/>
      <c r="AL31" s="63"/>
      <c r="AM31" s="63"/>
      <c r="AN31" s="63"/>
      <c r="AO31" s="63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x14ac:dyDescent="0.25">
      <c r="A32" s="23" t="s">
        <v>178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</row>
    <row r="33" spans="1:7" x14ac:dyDescent="0.25">
      <c r="A33" s="3" t="s">
        <v>179</v>
      </c>
    </row>
    <row r="34" spans="1:7" x14ac:dyDescent="0.25">
      <c r="A34" s="23" t="s">
        <v>180</v>
      </c>
      <c r="B34" s="23"/>
      <c r="C34" s="23"/>
      <c r="D34" s="23"/>
      <c r="E34" s="23"/>
      <c r="F34" s="23"/>
      <c r="G34" s="23"/>
    </row>
  </sheetData>
  <mergeCells count="45">
    <mergeCell ref="L24:L29"/>
    <mergeCell ref="L19:L22"/>
    <mergeCell ref="A30:E30"/>
    <mergeCell ref="A19:A22"/>
    <mergeCell ref="A24:A29"/>
    <mergeCell ref="F24:F29"/>
    <mergeCell ref="F19:F22"/>
    <mergeCell ref="A34:G34"/>
    <mergeCell ref="AC16:AD16"/>
    <mergeCell ref="AE16:AH16"/>
    <mergeCell ref="AI15:AK15"/>
    <mergeCell ref="AI16:AK16"/>
    <mergeCell ref="A32:BB32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FEV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2022-04-01T22:49:04Z</dcterms:modified>
</cp:coreProperties>
</file>