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68"/>
  </bookViews>
  <sheets>
    <sheet name="ITEC LICITAÇÕES JULHO 2018" sheetId="4" r:id="rId1"/>
  </sheets>
  <definedNames>
    <definedName name="_xlnm._FilterDatabase" localSheetId="0" hidden="1">'ITEC LICITAÇÕES JULHO 2018'!$A$19:$BH$53</definedName>
  </definedNames>
  <calcPr calcId="145621"/>
</workbook>
</file>

<file path=xl/calcChain.xml><?xml version="1.0" encoding="utf-8"?>
<calcChain xmlns="http://schemas.openxmlformats.org/spreadsheetml/2006/main">
  <c r="AF54" i="4" l="1"/>
  <c r="AG54" i="4"/>
  <c r="AH54" i="4"/>
  <c r="AI54" i="4"/>
  <c r="AJ54" i="4"/>
  <c r="AL54" i="4"/>
  <c r="AK54" i="4"/>
  <c r="AE54" i="4"/>
  <c r="AD54" i="4"/>
  <c r="S54" i="4"/>
  <c r="R54" i="4"/>
  <c r="L54" i="4"/>
  <c r="AJ31" i="4" l="1"/>
  <c r="AL31" i="4" s="1"/>
  <c r="AL40" i="4" l="1"/>
  <c r="AK40" i="4"/>
  <c r="AK41" i="4"/>
  <c r="AK37" i="4"/>
  <c r="AL20" i="4"/>
  <c r="AK38" i="4"/>
  <c r="AD31" i="4" l="1"/>
  <c r="AK29" i="4" l="1"/>
  <c r="AK43" i="4"/>
  <c r="AL45" i="4" l="1"/>
  <c r="AL42" i="4"/>
  <c r="AL43" i="4"/>
  <c r="AL41" i="4"/>
  <c r="AL38" i="4"/>
  <c r="AL37" i="4"/>
  <c r="AL32" i="4"/>
  <c r="AL29" i="4"/>
</calcChain>
</file>

<file path=xl/sharedStrings.xml><?xml version="1.0" encoding="utf-8"?>
<sst xmlns="http://schemas.openxmlformats.org/spreadsheetml/2006/main" count="401" uniqueCount="303">
  <si>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</si>
  <si>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</si>
  <si>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</si>
  <si>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</si>
  <si>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</si>
  <si>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</si>
  <si>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</si>
  <si>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</si>
  <si>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</si>
  <si>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</si>
  <si>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</si>
  <si>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</si>
  <si>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</si>
  <si>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</si>
  <si>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</si>
  <si>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</si>
  <si>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</si>
  <si>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</si>
  <si>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</si>
  <si>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</si>
  <si>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</si>
  <si>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</si>
  <si>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</si>
  <si>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</si>
  <si>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</si>
  <si>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</si>
  <si>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</si>
  <si>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</si>
  <si>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</si>
  <si>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</si>
  <si>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</si>
  <si>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</si>
  <si>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</si>
  <si>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</si>
  <si>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</si>
  <si>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</si>
  <si>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</si>
  <si>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</si>
  <si>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</si>
  <si>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</si>
  <si>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</si>
  <si>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</si>
  <si>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</si>
  <si>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</si>
  <si>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</si>
  <si>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</si>
  <si>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</si>
  <si>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</si>
  <si>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</si>
  <si>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</si>
  <si>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</si>
  <si>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</si>
  <si>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</si>
  <si>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</si>
  <si>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</si>
  <si>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</si>
  <si>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</si>
  <si>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</si>
  <si>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</si>
  <si>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</si>
  <si>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</si>
  <si>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</si>
  <si>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</si>
  <si>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</si>
  <si>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</si>
  <si>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</si>
  <si>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</si>
  <si>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</si>
  <si>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</si>
  <si>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</si>
  <si>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</si>
  <si>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</si>
  <si>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</si>
  <si>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</si>
  <si>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</si>
  <si>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</si>
  <si>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</si>
  <si>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</si>
  <si>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</si>
  <si>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</si>
  <si>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</si>
  <si>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</si>
  <si>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</si>
  <si>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</si>
  <si>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</si>
  <si>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</si>
  <si>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</si>
  <si>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</si>
  <si>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</si>
  <si>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</si>
  <si>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</si>
  <si>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</si>
  <si>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</si>
  <si>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</si>
  <si>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</si>
  <si>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</si>
  <si>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</si>
  <si>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</si>
  <si>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</si>
  <si>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</si>
  <si>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</si>
  <si>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</si>
  <si>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</si>
  <si>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</si>
  <si>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</si>
  <si>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</si>
  <si>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</si>
  <si>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</si>
  <si>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</si>
  <si>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</si>
  <si>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</si>
  <si>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</si>
  <si>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</si>
  <si>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</si>
  <si>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</si>
  <si>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</si>
  <si>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</si>
  <si>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</si>
  <si>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</si>
  <si>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</si>
  <si>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</si>
  <si>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</si>
  <si>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</si>
  <si>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</si>
  <si>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</si>
  <si>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</si>
  <si>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Concluída em 2017</t>
  </si>
  <si>
    <t>Em andamento em 2017</t>
  </si>
  <si>
    <t>Manual de Referência - 4ª Edição</t>
  </si>
  <si>
    <t>002/2017</t>
  </si>
  <si>
    <t>Pregão</t>
  </si>
  <si>
    <t>003/2017</t>
  </si>
  <si>
    <t>04.108.775/0001-36</t>
  </si>
  <si>
    <t>44.90.52.00</t>
  </si>
  <si>
    <t>86.729.324/0002-61</t>
  </si>
  <si>
    <t>086/2017</t>
  </si>
  <si>
    <t>44.90.51.00</t>
  </si>
  <si>
    <t>006/2017</t>
  </si>
  <si>
    <t>07.190.927/0001-80</t>
  </si>
  <si>
    <t>33.90.39.00</t>
  </si>
  <si>
    <t>007/2017</t>
  </si>
  <si>
    <t>34.713.321/0001-55</t>
  </si>
  <si>
    <t>014/2016</t>
  </si>
  <si>
    <t>Fornecimento de um container Data Center Corporativo, com a instalação de equipamentos e acessórios para segurança  física de Tecnologia da informação.</t>
  </si>
  <si>
    <t>121/2017</t>
  </si>
  <si>
    <t>001/2017</t>
  </si>
  <si>
    <t>ORACLE DO BRASIL SISTEMAS LTDA</t>
  </si>
  <si>
    <t>07.355.957/0001-08</t>
  </si>
  <si>
    <t>1 e 8</t>
  </si>
  <si>
    <t>10.468/2017</t>
  </si>
  <si>
    <t>Prestação de Serviço de Atualização e Suporte de Sitema de Gerenciador de Dados.</t>
  </si>
  <si>
    <t>34.292/2017</t>
  </si>
  <si>
    <t>Implantação de infraestrutura de tecnologia da Informação (TI), contemplando o fornecimento de equipamentos e instalações</t>
  </si>
  <si>
    <t>28.208/2017</t>
  </si>
  <si>
    <t>TECMAQ LTDA</t>
  </si>
  <si>
    <t>Aquisição de Cadeiras e Poltronas para atender as necessidades deste Instituto de Tecnologia da Informação e Inovação</t>
  </si>
  <si>
    <t>28.208A/2017</t>
  </si>
  <si>
    <t>Aquisição, montagem e instalação de mobiliarios</t>
  </si>
  <si>
    <t>MILANFLEX IND. E COM. DE MOVÉIS E EQUIP. LTDA</t>
  </si>
  <si>
    <t>27072/2017</t>
  </si>
  <si>
    <t xml:space="preserve">Pregão </t>
  </si>
  <si>
    <t>Contrataçao de empresa para o fornecimento de Computadores com Nobreaks</t>
  </si>
  <si>
    <t>39302/2017</t>
  </si>
  <si>
    <t>Contratação de empresa prestadora de serviço de Locação de veículos com e sem motorista</t>
  </si>
  <si>
    <t>M.R.C DE LIMA-ME</t>
  </si>
  <si>
    <t>R.S FREITAS JUCÁ</t>
  </si>
  <si>
    <t>Dispensa de Licitação</t>
  </si>
  <si>
    <t>109/2016</t>
  </si>
  <si>
    <t xml:space="preserve">INEXIGIBILIDADE </t>
  </si>
  <si>
    <t>015/2017</t>
  </si>
  <si>
    <t>01 e 08</t>
  </si>
  <si>
    <t>272/2016</t>
  </si>
  <si>
    <t>7 LAN Comercios e Serviços LTDA</t>
  </si>
  <si>
    <t xml:space="preserve">Aquisição de 03 (três) unidades prediais através de enlaces rádio ponto-a-ponto e ponto multiponto. </t>
  </si>
  <si>
    <t>G. Cunha de Oliveira - ME</t>
  </si>
  <si>
    <t>01  e 08</t>
  </si>
  <si>
    <t>1734/2018</t>
  </si>
  <si>
    <t>534/2018</t>
  </si>
  <si>
    <t>46720/2017</t>
  </si>
  <si>
    <t>43301/2017</t>
  </si>
  <si>
    <t>537/2018</t>
  </si>
  <si>
    <t>4778/2018</t>
  </si>
  <si>
    <t>5001/2018</t>
  </si>
  <si>
    <t>7044/2018</t>
  </si>
  <si>
    <t>40453/2017</t>
  </si>
  <si>
    <t>Aquisição de material de Limpeza e Higienização destinados a atender o Instituto de Tecnologia da Informação e Inovação do Município de Rio Branco</t>
  </si>
  <si>
    <t>Contratação de empresa especializada no agenciamento do serviço de tranpote àereo e terrestre de passageiros, incluindo reservas, marcação/remarcação de bilhetes em trechos intermunicipais, interestaduais e internacionais</t>
  </si>
  <si>
    <t>Aquisição de Água Mineral para atender as demandas deste ITEC</t>
  </si>
  <si>
    <t>Contratação de pessoa jurídica especializada na prestação de serviços de suporte, manutenção e do ERP de Gestão Municipal (WEB PÚBLICO), destinada asuportare sustentar o ambiente de desenvolvimento de aplicaçoes da Prefeitura Municipal de Rio Branco.</t>
  </si>
  <si>
    <t>Aquisição de Tonners para atender as demandas deste ITEC, durante o exercício de 2018.</t>
  </si>
  <si>
    <t>Contratação de empresa para prestação de serviços de manutenção corretiva e preventiva de ar-condicionado, com reposição de peças, para atender as demandas deste Instituto de Tecnologia.</t>
  </si>
  <si>
    <t>Contratação de empresa para a confecção e instalação de Adesivos, Perfurados e Placas, destinados a atender as demandas deste Instituto de Tecnologia.</t>
  </si>
  <si>
    <t>Aquisição de aparelho de Ar condicionado SPLIT 36.000 BTU'S e de 9.000 BTU'S, para atender as necessidades do Data Center e a sala do Diretor Administrativo e Financeiro, nas mediações do ITEC.</t>
  </si>
  <si>
    <t>Aquisição de dezenove (19) aparelhos de Telefone com Ramal e Head Set, para atender as demandas deste Instituto de Tecnologia</t>
  </si>
  <si>
    <t>DENTAL BÉLIA LTDA</t>
  </si>
  <si>
    <t>MARCOS V. DA S. AMORIM-ME</t>
  </si>
  <si>
    <t>RICHARD S. MIRANDA</t>
  </si>
  <si>
    <t>NOVA VIDA PROJETO E EDIFICAÇÕES LTDA</t>
  </si>
  <si>
    <t>M.C. CAVALCANTE OLIVEIRA</t>
  </si>
  <si>
    <t>J.S CORDEIRO-EPP</t>
  </si>
  <si>
    <t>ARNALDO COMERCIO E REPRESENTAÇÃO- EIRELI-EPP</t>
  </si>
  <si>
    <t>G.CUNHA DE OLIVEIRA-ME</t>
  </si>
  <si>
    <t>ACECO TI S.A.</t>
  </si>
  <si>
    <t>RABEL VIAGENS E TURISMO EIRELI-ME</t>
  </si>
  <si>
    <t>PAPELARIA AMAZÔNIA-EIRELI-ME</t>
  </si>
  <si>
    <t>MGA GESTÃO PUBLICA LTDA-EPP</t>
  </si>
  <si>
    <t>MAIA &amp; PIMENTEL SERVIÇOS E CONSULTORIA LTDA EPP</t>
  </si>
  <si>
    <t>J.A. DA SILVA WALTER-ME</t>
  </si>
  <si>
    <t>AMAZOM IMP. E EXP. LTDA-ME</t>
  </si>
  <si>
    <t>MARCUS V. DA S. AMORIM-ME</t>
  </si>
  <si>
    <t>001/2018</t>
  </si>
  <si>
    <t>004/2018</t>
  </si>
  <si>
    <t>003/2018</t>
  </si>
  <si>
    <t>002/2018</t>
  </si>
  <si>
    <t xml:space="preserve"> 02/01/2018</t>
  </si>
  <si>
    <t>PRESTAÇÃO DE CONTAS - EXERCÍCIO 2018</t>
  </si>
  <si>
    <t>18.739.325/0001-56</t>
  </si>
  <si>
    <t>04.043.808/0001-07</t>
  </si>
  <si>
    <t>3.3.90.30.00</t>
  </si>
  <si>
    <t>Menor Preço por item</t>
  </si>
  <si>
    <t>269/2017</t>
  </si>
  <si>
    <t>006/2018</t>
  </si>
  <si>
    <t>Aquisição de material de Expediente destinados a atender o Instituto de Tecnologia da Informação e Inovação do Município de Rio Branco</t>
  </si>
  <si>
    <t>18.255.882/00011-00</t>
  </si>
  <si>
    <t>07.650.136/0001-96</t>
  </si>
  <si>
    <t>14.359.681/0001-93</t>
  </si>
  <si>
    <t>17.483.432/0001-01</t>
  </si>
  <si>
    <t>04.517.439/0001-47</t>
  </si>
  <si>
    <t>23.089.046/0001-24</t>
  </si>
  <si>
    <t>14.2.0371.1</t>
  </si>
  <si>
    <t>BNDES</t>
  </si>
  <si>
    <t>44.90.39.00 / 44.90.30.00 / 44.90.51.00/ 44.90.52.00</t>
  </si>
  <si>
    <t xml:space="preserve">Termo Aditivo </t>
  </si>
  <si>
    <t>1º</t>
  </si>
  <si>
    <t>2º</t>
  </si>
  <si>
    <t xml:space="preserve"> 27/12/2017</t>
  </si>
  <si>
    <t xml:space="preserve">Prorrogação do Prazo Contratual </t>
  </si>
  <si>
    <t>Alteração da Personalidade Jurídica</t>
  </si>
  <si>
    <t>33.90.39.00 / 33.90.30.00 / 44.90.39.00 / 44.90.30.00 / 44.90.52.00</t>
  </si>
  <si>
    <t>59.455.277/0001-76</t>
  </si>
  <si>
    <t>Menor Preço por grupo</t>
  </si>
  <si>
    <t>Tribunal de Justiça do Estado do Acre</t>
  </si>
  <si>
    <t>Menor Preço por Lote</t>
  </si>
  <si>
    <t>Ministério Público do Estado do Acre</t>
  </si>
  <si>
    <t>Fundação Hospitalar Estadual do Acre</t>
  </si>
  <si>
    <t>Departamento Estadual de Trânsito do Estado do Acre</t>
  </si>
  <si>
    <t>264/2017</t>
  </si>
  <si>
    <t>Menor Preço Global</t>
  </si>
  <si>
    <t>79/2017</t>
  </si>
  <si>
    <t>43.209.436/0001-06</t>
  </si>
  <si>
    <t>16.798.335/0001-37</t>
  </si>
  <si>
    <t>3.3.90.33.00</t>
  </si>
  <si>
    <t>Secretaria Municipal da Casa Civi do Município de Rio Branco</t>
  </si>
  <si>
    <t>10.584.284/0001-64</t>
  </si>
  <si>
    <t>33.90.30.00</t>
  </si>
  <si>
    <t>09.032.577/0001-50</t>
  </si>
  <si>
    <t>9300/2018</t>
  </si>
  <si>
    <t xml:space="preserve">Contratação de empresa para aquisição de aparelho de Ar condicionado SPLIT, para suprir as demandas deste Instituto de Tecnologia </t>
  </si>
  <si>
    <t>84.312.669/0001-09</t>
  </si>
  <si>
    <t>8.666/93</t>
  </si>
  <si>
    <t>11.661.499/0001-02</t>
  </si>
  <si>
    <t>07.941.947/0001-46</t>
  </si>
  <si>
    <t>8.66/93</t>
  </si>
  <si>
    <t>Executado até 2017</t>
  </si>
  <si>
    <t xml:space="preserve"> Executado no Exercício 2018</t>
  </si>
  <si>
    <t>005/2018</t>
  </si>
  <si>
    <t>11902/2018</t>
  </si>
  <si>
    <t>Pregão Eletrônico</t>
  </si>
  <si>
    <t>Menor Preço por Item</t>
  </si>
  <si>
    <t>Aquisição de aparelho de Ar condicionado SPLIT, para suprir as necessidades deste Instituto de Tecnologia da Informação e Inovação do Município de Rio Branco</t>
  </si>
  <si>
    <t>Procuradoria Geral do Estado do Acre</t>
  </si>
  <si>
    <t>Aquisição de equipamento de solução física de armazenamento (storaje) com objetivo de atender as demandas deste Instituto de Tecnologia</t>
  </si>
  <si>
    <t>C.COM INFORMÁTICA E IMP. E EXP. E COM. LTDA</t>
  </si>
  <si>
    <t>07.471.301/0001-42</t>
  </si>
  <si>
    <t>034/2017</t>
  </si>
  <si>
    <t>014/2018</t>
  </si>
  <si>
    <t>013/2018</t>
  </si>
  <si>
    <t>012/2018</t>
  </si>
  <si>
    <t>011/2018</t>
  </si>
  <si>
    <t>010/2018</t>
  </si>
  <si>
    <t>009/2018</t>
  </si>
  <si>
    <t>008/2018</t>
  </si>
  <si>
    <t>3º</t>
  </si>
  <si>
    <t>Prorrogação do Prazo Contratual  e Reajuste Percentual</t>
  </si>
  <si>
    <t>88/2018</t>
  </si>
  <si>
    <t>051/2018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</si>
  <si>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Menor Preço por Item</t>
  </si>
  <si>
    <t>Contratação de empresa especializada para a prestação de Serviços de Apoio Técnico Operacional e Administrativo-Terceirizado.</t>
  </si>
  <si>
    <t>Ata 004/2018</t>
  </si>
  <si>
    <t>TECSERV-TERCEIRIZAÇÃO, COMÉRCIO E SERVIÇO LTDA</t>
  </si>
  <si>
    <t>14.840.259/0001-55</t>
  </si>
  <si>
    <t>25142/2018</t>
  </si>
  <si>
    <t>Aquisição de 01 (uma) fechadura  eletrônica afim de atender as necessidades do Instituto de Tecnologia da Informação e Inovação para este ITEC.</t>
  </si>
  <si>
    <t>IMAGEM E SEGURANÇA</t>
  </si>
  <si>
    <t>11.189.484/0001-85</t>
  </si>
  <si>
    <t>015/2018</t>
  </si>
  <si>
    <t>007/2018</t>
  </si>
  <si>
    <r>
      <t xml:space="preserve">ÓRGÃO/ENTIDADE/FUNDO: </t>
    </r>
    <r>
      <rPr>
        <b/>
        <sz val="11"/>
        <rFont val="Calibri"/>
        <family val="2"/>
        <scheme val="minor"/>
      </rPr>
      <t>INSTITUITO DE TECNOLOGIA DA INFORMAÇÃO E INOVAÇÃO - ITEC</t>
    </r>
  </si>
  <si>
    <r>
      <t>DATA DA ÚLTIMA ATUALIZAÇÃO:</t>
    </r>
    <r>
      <rPr>
        <b/>
        <sz val="11"/>
        <rFont val="Calibri"/>
        <family val="2"/>
        <scheme val="minor"/>
      </rPr>
      <t xml:space="preserve"> 08/08/2018</t>
    </r>
  </si>
  <si>
    <r>
      <t xml:space="preserve">MÊS/ANO: </t>
    </r>
    <r>
      <rPr>
        <b/>
        <sz val="11"/>
        <rFont val="Calibri"/>
        <family val="2"/>
        <scheme val="minor"/>
      </rPr>
      <t>JANEIRO A JULHO/2018</t>
    </r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</si>
  <si>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</si>
  <si>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ANTONIO ROZANYO FERREIRA LOPES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</si>
  <si>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MAFRAN ALMEIDA DE OLIVEIRA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</si>
</sst>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%"/>
    <numFmt numFmtId="165" formatCode="0.00000%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4" fontId="4" fillId="0" borderId="8" xfId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44" fontId="4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43" fontId="4" fillId="0" borderId="8" xfId="2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157843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521157</xdr:colOff>
      <xdr:row>0</xdr:row>
      <xdr:rowOff>76200</xdr:rowOff>
    </xdr:from>
    <xdr:to>
      <xdr:col>1</xdr:col>
      <xdr:colOff>362407</xdr:colOff>
      <xdr:row>2</xdr:row>
      <xdr:rowOff>148318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157" y="76200"/>
          <a:ext cx="45085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abSelected="1" zoomScaleNormal="100" workbookViewId="0">
      <selection activeCell="D5" sqref="D5"/>
    </sheetView>
  </sheetViews>
  <sheetFormatPr defaultRowHeight="12.75" x14ac:dyDescent="0.25"/>
  <cols>
    <col min="1" max="1" width="9.140625" style="32" customWidth="1"/>
    <col min="2" max="2" width="14.85546875" style="32" customWidth="1"/>
    <col min="3" max="3" width="23.85546875" style="32" customWidth="1"/>
    <col min="4" max="4" width="21.42578125" style="32" customWidth="1"/>
    <col min="5" max="5" width="17.28515625" style="32" customWidth="1"/>
    <col min="6" max="6" width="33.5703125" style="31" customWidth="1"/>
    <col min="7" max="7" width="14.28515625" style="32" customWidth="1"/>
    <col min="8" max="8" width="14" style="32" customWidth="1"/>
    <col min="9" max="9" width="53.140625" style="31" bestFit="1" customWidth="1"/>
    <col min="10" max="10" width="29" style="32" bestFit="1" customWidth="1"/>
    <col min="11" max="11" width="18.140625" style="32" bestFit="1" customWidth="1"/>
    <col min="12" max="12" width="20" style="32" bestFit="1" customWidth="1"/>
    <col min="13" max="13" width="13.5703125" style="32" bestFit="1" customWidth="1"/>
    <col min="14" max="14" width="16.42578125" style="32" bestFit="1" customWidth="1"/>
    <col min="15" max="15" width="19.140625" style="32" bestFit="1" customWidth="1"/>
    <col min="16" max="16" width="10" style="32" bestFit="1" customWidth="1"/>
    <col min="17" max="17" width="17.42578125" style="32" bestFit="1" customWidth="1"/>
    <col min="18" max="18" width="19.28515625" style="32" customWidth="1"/>
    <col min="19" max="19" width="20.5703125" style="32" customWidth="1"/>
    <col min="20" max="20" width="15.42578125" style="32" bestFit="1" customWidth="1"/>
    <col min="21" max="21" width="19.42578125" style="32" customWidth="1"/>
    <col min="22" max="22" width="8.7109375" style="32" bestFit="1" customWidth="1"/>
    <col min="23" max="23" width="18.140625" style="32" bestFit="1" customWidth="1"/>
    <col min="24" max="24" width="13.5703125" style="32" bestFit="1" customWidth="1"/>
    <col min="25" max="25" width="28" style="32" customWidth="1"/>
    <col min="26" max="26" width="16.28515625" style="32" bestFit="1" customWidth="1"/>
    <col min="27" max="27" width="14.42578125" style="32" customWidth="1"/>
    <col min="28" max="28" width="14.140625" style="32" customWidth="1"/>
    <col min="29" max="29" width="10.5703125" style="32" customWidth="1"/>
    <col min="30" max="30" width="19.28515625" style="32" customWidth="1"/>
    <col min="31" max="31" width="15" style="32" customWidth="1"/>
    <col min="32" max="32" width="13.28515625" style="32" customWidth="1"/>
    <col min="33" max="33" width="11.42578125" style="32" customWidth="1"/>
    <col min="34" max="34" width="18.42578125" style="32" customWidth="1"/>
    <col min="35" max="35" width="32.5703125" style="32" customWidth="1"/>
    <col min="36" max="36" width="20.42578125" style="32" customWidth="1"/>
    <col min="37" max="37" width="21.85546875" style="32" customWidth="1"/>
    <col min="38" max="38" width="19.5703125" style="32" bestFit="1" customWidth="1"/>
    <col min="39" max="39" width="10.85546875" style="32" bestFit="1" customWidth="1"/>
    <col min="40" max="40" width="30" style="32" bestFit="1" customWidth="1"/>
    <col min="41" max="41" width="36.7109375" style="32" bestFit="1" customWidth="1"/>
    <col min="42" max="42" width="39" style="32" bestFit="1" customWidth="1"/>
    <col min="43" max="43" width="19.7109375" style="32" bestFit="1" customWidth="1"/>
    <col min="44" max="44" width="21.140625" style="32" bestFit="1" customWidth="1"/>
    <col min="45" max="45" width="37.140625" style="32" bestFit="1" customWidth="1"/>
    <col min="46" max="46" width="12.5703125" style="32" bestFit="1" customWidth="1"/>
    <col min="47" max="47" width="36.140625" style="32" bestFit="1" customWidth="1"/>
    <col min="48" max="48" width="12.85546875" style="32" bestFit="1" customWidth="1"/>
    <col min="49" max="49" width="12.5703125" style="32" customWidth="1"/>
    <col min="50" max="50" width="18.42578125" style="32" bestFit="1" customWidth="1"/>
    <col min="51" max="51" width="13" style="32" bestFit="1" customWidth="1"/>
    <col min="52" max="52" width="12.7109375" style="32" bestFit="1" customWidth="1"/>
    <col min="53" max="53" width="9.5703125" style="32" bestFit="1" customWidth="1"/>
    <col min="54" max="54" width="10" style="32" bestFit="1" customWidth="1"/>
    <col min="55" max="55" width="13" style="32" bestFit="1" customWidth="1"/>
    <col min="56" max="56" width="18.42578125" style="32" bestFit="1" customWidth="1"/>
    <col min="57" max="57" width="23.140625" style="32" bestFit="1" customWidth="1"/>
    <col min="58" max="58" width="9.7109375" style="32" bestFit="1" customWidth="1"/>
    <col min="59" max="60" width="9" style="32" bestFit="1" customWidth="1"/>
    <col min="61" max="91" width="9.140625" style="32"/>
    <col min="92" max="92" width="0" style="32" hidden="1" customWidth="1"/>
    <col min="93" max="16384" width="9.140625" style="32"/>
  </cols>
  <sheetData>
    <row r="1" spans="1:60" s="65" customFormat="1" ht="15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60" s="65" customFormat="1" ht="15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4"/>
      <c r="AN2" s="64"/>
      <c r="AO2" s="64"/>
      <c r="AP2" s="64"/>
      <c r="AQ2" s="64"/>
      <c r="AR2" s="64"/>
      <c r="AS2" s="64"/>
      <c r="AT2" s="64"/>
      <c r="AU2" s="64"/>
      <c r="AV2" s="64"/>
    </row>
    <row r="3" spans="1:60" s="65" customFormat="1" ht="1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60" s="65" customFormat="1" ht="15" x14ac:dyDescent="0.25">
      <c r="A4" s="66" t="s">
        <v>50</v>
      </c>
      <c r="B4" s="66"/>
      <c r="C4" s="66"/>
      <c r="D4" s="66"/>
      <c r="E4" s="66"/>
      <c r="F4" s="69"/>
      <c r="G4" s="66"/>
      <c r="H4" s="66"/>
      <c r="I4" s="69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</row>
    <row r="5" spans="1:60" s="65" customFormat="1" ht="15" x14ac:dyDescent="0.25">
      <c r="A5" s="66"/>
      <c r="B5" s="67"/>
      <c r="C5" s="67"/>
      <c r="D5" s="67"/>
      <c r="E5" s="67"/>
      <c r="F5" s="69"/>
      <c r="G5" s="67"/>
      <c r="H5" s="67"/>
      <c r="I5" s="69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6"/>
    </row>
    <row r="6" spans="1:60" s="65" customFormat="1" ht="15" x14ac:dyDescent="0.25">
      <c r="A6" s="68" t="s">
        <v>215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</row>
    <row r="7" spans="1:60" s="65" customFormat="1" ht="15" x14ac:dyDescent="0.25">
      <c r="A7" s="63" t="s">
        <v>101</v>
      </c>
      <c r="B7" s="63"/>
      <c r="C7" s="63"/>
      <c r="D7" s="63"/>
      <c r="E7" s="63"/>
      <c r="F7" s="63"/>
      <c r="G7" s="63"/>
      <c r="H7" s="63"/>
      <c r="I7" s="63"/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</row>
    <row r="8" spans="1:60" s="65" customFormat="1" ht="15" x14ac:dyDescent="0.25">
      <c r="A8" s="63" t="s">
        <v>128</v>
      </c>
      <c r="B8" s="63"/>
      <c r="C8" s="63"/>
      <c r="D8" s="63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</row>
    <row r="9" spans="1:60" s="65" customFormat="1" ht="15" x14ac:dyDescent="0.25">
      <c r="B9" s="70"/>
      <c r="C9" s="70"/>
      <c r="D9" s="70"/>
      <c r="E9" s="70"/>
      <c r="F9" s="64"/>
      <c r="G9" s="70"/>
      <c r="H9" s="70"/>
      <c r="I9" s="64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</row>
    <row r="10" spans="1:60" s="65" customFormat="1" ht="15" x14ac:dyDescent="0.25">
      <c r="A10" s="63" t="s">
        <v>297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</row>
    <row r="11" spans="1:60" s="65" customFormat="1" ht="15" x14ac:dyDescent="0.25">
      <c r="A11" s="64" t="s">
        <v>299</v>
      </c>
      <c r="B11" s="64"/>
      <c r="C11" s="69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</row>
    <row r="12" spans="1:60" s="65" customFormat="1" ht="15" x14ac:dyDescent="0.25">
      <c r="A12" s="63" t="s">
        <v>298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</row>
    <row r="13" spans="1:60" s="65" customFormat="1" ht="15" x14ac:dyDescent="0.25">
      <c r="B13" s="70"/>
      <c r="C13" s="70"/>
      <c r="D13" s="70"/>
      <c r="E13" s="70"/>
      <c r="F13" s="64"/>
      <c r="G13" s="70"/>
      <c r="H13" s="70"/>
      <c r="I13" s="64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</row>
    <row r="14" spans="1:60" s="65" customFormat="1" ht="15.75" thickBot="1" x14ac:dyDescent="0.3">
      <c r="A14" s="71" t="s">
        <v>77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</row>
    <row r="15" spans="1:60" x14ac:dyDescent="0.25">
      <c r="A15" s="100" t="s">
        <v>53</v>
      </c>
      <c r="B15" s="33" t="s">
        <v>21</v>
      </c>
      <c r="C15" s="33"/>
      <c r="D15" s="33"/>
      <c r="E15" s="33"/>
      <c r="F15" s="33"/>
      <c r="G15" s="33"/>
      <c r="H15" s="33" t="s">
        <v>78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 t="s">
        <v>83</v>
      </c>
      <c r="AN15" s="33"/>
      <c r="AO15" s="33"/>
      <c r="AP15" s="33"/>
      <c r="AQ15" s="33" t="s">
        <v>100</v>
      </c>
      <c r="AR15" s="33"/>
      <c r="AS15" s="33"/>
      <c r="AT15" s="33"/>
      <c r="AU15" s="33"/>
      <c r="AV15" s="33"/>
      <c r="AW15" s="33" t="s">
        <v>79</v>
      </c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/>
    </row>
    <row r="16" spans="1:60" x14ac:dyDescent="0.25">
      <c r="A16" s="101"/>
      <c r="B16" s="9"/>
      <c r="C16" s="9"/>
      <c r="D16" s="9"/>
      <c r="E16" s="9"/>
      <c r="F16" s="9"/>
      <c r="G16" s="9"/>
      <c r="H16" s="9" t="s">
        <v>51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 t="s">
        <v>111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 t="s">
        <v>103</v>
      </c>
      <c r="AG16" s="9"/>
      <c r="AH16" s="9"/>
      <c r="AI16" s="9" t="s">
        <v>52</v>
      </c>
      <c r="AJ16" s="9"/>
      <c r="AK16" s="9"/>
      <c r="AL16" s="9"/>
      <c r="AM16" s="9" t="s">
        <v>85</v>
      </c>
      <c r="AN16" s="9" t="s">
        <v>86</v>
      </c>
      <c r="AO16" s="9" t="s">
        <v>84</v>
      </c>
      <c r="AP16" s="9" t="s">
        <v>120</v>
      </c>
      <c r="AQ16" s="9" t="s">
        <v>90</v>
      </c>
      <c r="AR16" s="9" t="s">
        <v>91</v>
      </c>
      <c r="AS16" s="9" t="s">
        <v>92</v>
      </c>
      <c r="AT16" s="9" t="s">
        <v>94</v>
      </c>
      <c r="AU16" s="9" t="s">
        <v>93</v>
      </c>
      <c r="AV16" s="9" t="s">
        <v>94</v>
      </c>
      <c r="AW16" s="9" t="s">
        <v>1</v>
      </c>
      <c r="AX16" s="9" t="s">
        <v>58</v>
      </c>
      <c r="AY16" s="81" t="s">
        <v>62</v>
      </c>
      <c r="AZ16" s="81"/>
      <c r="BA16" s="81"/>
      <c r="BB16" s="81" t="s">
        <v>65</v>
      </c>
      <c r="BC16" s="81"/>
      <c r="BD16" s="9" t="s">
        <v>126</v>
      </c>
      <c r="BE16" s="9" t="s">
        <v>127</v>
      </c>
      <c r="BF16" s="81" t="s">
        <v>68</v>
      </c>
      <c r="BG16" s="81"/>
      <c r="BH16" s="102"/>
    </row>
    <row r="17" spans="1:60" x14ac:dyDescent="0.25">
      <c r="A17" s="10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 t="s">
        <v>102</v>
      </c>
      <c r="AA17" s="9"/>
      <c r="AB17" s="9" t="s">
        <v>105</v>
      </c>
      <c r="AC17" s="9"/>
      <c r="AD17" s="9"/>
      <c r="AE17" s="9"/>
      <c r="AF17" s="9" t="s">
        <v>104</v>
      </c>
      <c r="AG17" s="9"/>
      <c r="AH17" s="9"/>
      <c r="AI17" s="72"/>
      <c r="AJ17" s="9" t="s">
        <v>112</v>
      </c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81"/>
      <c r="AZ17" s="81"/>
      <c r="BA17" s="81"/>
      <c r="BB17" s="81"/>
      <c r="BC17" s="81"/>
      <c r="BD17" s="9"/>
      <c r="BE17" s="9"/>
      <c r="BF17" s="82"/>
      <c r="BG17" s="82"/>
      <c r="BH17" s="103"/>
    </row>
    <row r="18" spans="1:60" ht="38.25" x14ac:dyDescent="0.25">
      <c r="A18" s="101"/>
      <c r="B18" s="72" t="s">
        <v>6</v>
      </c>
      <c r="C18" s="72" t="s">
        <v>7</v>
      </c>
      <c r="D18" s="72" t="s">
        <v>0</v>
      </c>
      <c r="E18" s="72" t="s">
        <v>1</v>
      </c>
      <c r="F18" s="72" t="s">
        <v>2</v>
      </c>
      <c r="G18" s="72" t="s">
        <v>8</v>
      </c>
      <c r="H18" s="90" t="s">
        <v>9</v>
      </c>
      <c r="I18" s="72" t="s">
        <v>3</v>
      </c>
      <c r="J18" s="72" t="s">
        <v>19</v>
      </c>
      <c r="K18" s="72" t="s">
        <v>10</v>
      </c>
      <c r="L18" s="72" t="s">
        <v>48</v>
      </c>
      <c r="M18" s="72" t="s">
        <v>14</v>
      </c>
      <c r="N18" s="72" t="s">
        <v>13</v>
      </c>
      <c r="O18" s="72" t="s">
        <v>12</v>
      </c>
      <c r="P18" s="72" t="s">
        <v>4</v>
      </c>
      <c r="Q18" s="72" t="s">
        <v>82</v>
      </c>
      <c r="R18" s="72" t="s">
        <v>54</v>
      </c>
      <c r="S18" s="72" t="s">
        <v>55</v>
      </c>
      <c r="T18" s="72" t="s">
        <v>5</v>
      </c>
      <c r="U18" s="72" t="s">
        <v>1</v>
      </c>
      <c r="V18" s="72" t="s">
        <v>115</v>
      </c>
      <c r="W18" s="72" t="s">
        <v>10</v>
      </c>
      <c r="X18" s="72" t="s">
        <v>14</v>
      </c>
      <c r="Y18" s="72" t="s">
        <v>11</v>
      </c>
      <c r="Z18" s="72" t="s">
        <v>13</v>
      </c>
      <c r="AA18" s="72" t="s">
        <v>12</v>
      </c>
      <c r="AB18" s="72" t="s">
        <v>15</v>
      </c>
      <c r="AC18" s="72" t="s">
        <v>16</v>
      </c>
      <c r="AD18" s="72" t="s">
        <v>17</v>
      </c>
      <c r="AE18" s="72" t="s">
        <v>18</v>
      </c>
      <c r="AF18" s="72" t="s">
        <v>110</v>
      </c>
      <c r="AG18" s="72" t="s">
        <v>109</v>
      </c>
      <c r="AH18" s="72" t="s">
        <v>108</v>
      </c>
      <c r="AI18" s="72" t="s">
        <v>22</v>
      </c>
      <c r="AJ18" s="72" t="s">
        <v>263</v>
      </c>
      <c r="AK18" s="72" t="s">
        <v>264</v>
      </c>
      <c r="AL18" s="72" t="s">
        <v>20</v>
      </c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82" t="s">
        <v>59</v>
      </c>
      <c r="AZ18" s="82" t="s">
        <v>60</v>
      </c>
      <c r="BA18" s="82" t="s">
        <v>61</v>
      </c>
      <c r="BB18" s="82" t="s">
        <v>63</v>
      </c>
      <c r="BC18" s="72" t="s">
        <v>64</v>
      </c>
      <c r="BD18" s="9"/>
      <c r="BE18" s="9"/>
      <c r="BF18" s="82" t="s">
        <v>59</v>
      </c>
      <c r="BG18" s="82" t="s">
        <v>67</v>
      </c>
      <c r="BH18" s="103" t="s">
        <v>66</v>
      </c>
    </row>
    <row r="19" spans="1:60" ht="13.5" thickBot="1" x14ac:dyDescent="0.3">
      <c r="A19" s="104"/>
      <c r="B19" s="105" t="s">
        <v>23</v>
      </c>
      <c r="C19" s="105" t="s">
        <v>24</v>
      </c>
      <c r="D19" s="106" t="s">
        <v>47</v>
      </c>
      <c r="E19" s="105" t="s">
        <v>25</v>
      </c>
      <c r="F19" s="105" t="s">
        <v>26</v>
      </c>
      <c r="G19" s="105" t="s">
        <v>27</v>
      </c>
      <c r="H19" s="106" t="s">
        <v>28</v>
      </c>
      <c r="I19" s="105" t="s">
        <v>29</v>
      </c>
      <c r="J19" s="105" t="s">
        <v>30</v>
      </c>
      <c r="K19" s="105" t="s">
        <v>31</v>
      </c>
      <c r="L19" s="107" t="s">
        <v>32</v>
      </c>
      <c r="M19" s="105" t="s">
        <v>33</v>
      </c>
      <c r="N19" s="105" t="s">
        <v>34</v>
      </c>
      <c r="O19" s="105" t="s">
        <v>35</v>
      </c>
      <c r="P19" s="105" t="s">
        <v>36</v>
      </c>
      <c r="Q19" s="105" t="s">
        <v>37</v>
      </c>
      <c r="R19" s="105" t="s">
        <v>38</v>
      </c>
      <c r="S19" s="105" t="s">
        <v>49</v>
      </c>
      <c r="T19" s="105" t="s">
        <v>39</v>
      </c>
      <c r="U19" s="105" t="s">
        <v>114</v>
      </c>
      <c r="V19" s="105" t="s">
        <v>40</v>
      </c>
      <c r="W19" s="105" t="s">
        <v>41</v>
      </c>
      <c r="X19" s="105" t="s">
        <v>42</v>
      </c>
      <c r="Y19" s="105" t="s">
        <v>43</v>
      </c>
      <c r="Z19" s="105" t="s">
        <v>44</v>
      </c>
      <c r="AA19" s="105" t="s">
        <v>45</v>
      </c>
      <c r="AB19" s="105" t="s">
        <v>56</v>
      </c>
      <c r="AC19" s="105" t="s">
        <v>46</v>
      </c>
      <c r="AD19" s="105" t="s">
        <v>80</v>
      </c>
      <c r="AE19" s="105" t="s">
        <v>106</v>
      </c>
      <c r="AF19" s="105" t="s">
        <v>57</v>
      </c>
      <c r="AG19" s="105" t="s">
        <v>107</v>
      </c>
      <c r="AH19" s="105" t="s">
        <v>116</v>
      </c>
      <c r="AI19" s="105" t="s">
        <v>117</v>
      </c>
      <c r="AJ19" s="105" t="s">
        <v>69</v>
      </c>
      <c r="AK19" s="105" t="s">
        <v>118</v>
      </c>
      <c r="AL19" s="105" t="s">
        <v>119</v>
      </c>
      <c r="AM19" s="105" t="s">
        <v>70</v>
      </c>
      <c r="AN19" s="105" t="s">
        <v>71</v>
      </c>
      <c r="AO19" s="105" t="s">
        <v>72</v>
      </c>
      <c r="AP19" s="108" t="s">
        <v>73</v>
      </c>
      <c r="AQ19" s="108" t="s">
        <v>74</v>
      </c>
      <c r="AR19" s="108" t="s">
        <v>75</v>
      </c>
      <c r="AS19" s="108" t="s">
        <v>76</v>
      </c>
      <c r="AT19" s="108" t="s">
        <v>81</v>
      </c>
      <c r="AU19" s="108" t="s">
        <v>87</v>
      </c>
      <c r="AV19" s="108" t="s">
        <v>88</v>
      </c>
      <c r="AW19" s="108" t="s">
        <v>121</v>
      </c>
      <c r="AX19" s="108" t="s">
        <v>89</v>
      </c>
      <c r="AY19" s="108" t="s">
        <v>95</v>
      </c>
      <c r="AZ19" s="108" t="s">
        <v>96</v>
      </c>
      <c r="BA19" s="108" t="s">
        <v>97</v>
      </c>
      <c r="BB19" s="108" t="s">
        <v>98</v>
      </c>
      <c r="BC19" s="108" t="s">
        <v>99</v>
      </c>
      <c r="BD19" s="108" t="s">
        <v>113</v>
      </c>
      <c r="BE19" s="108" t="s">
        <v>122</v>
      </c>
      <c r="BF19" s="108" t="s">
        <v>123</v>
      </c>
      <c r="BG19" s="108" t="s">
        <v>124</v>
      </c>
      <c r="BH19" s="109" t="s">
        <v>125</v>
      </c>
    </row>
    <row r="20" spans="1:60" x14ac:dyDescent="0.25">
      <c r="A20" s="91">
        <v>1</v>
      </c>
      <c r="B20" s="42" t="s">
        <v>220</v>
      </c>
      <c r="C20" s="41" t="s">
        <v>144</v>
      </c>
      <c r="D20" s="51" t="s">
        <v>130</v>
      </c>
      <c r="E20" s="3" t="s">
        <v>219</v>
      </c>
      <c r="F20" s="129" t="s">
        <v>185</v>
      </c>
      <c r="G20" s="16">
        <v>12197</v>
      </c>
      <c r="H20" s="92" t="s">
        <v>221</v>
      </c>
      <c r="I20" s="123" t="s">
        <v>174</v>
      </c>
      <c r="J20" s="93" t="s">
        <v>216</v>
      </c>
      <c r="K20" s="36">
        <v>43250</v>
      </c>
      <c r="L20" s="37">
        <v>3715.05</v>
      </c>
      <c r="M20" s="38">
        <v>12322</v>
      </c>
      <c r="N20" s="94">
        <v>43250</v>
      </c>
      <c r="O20" s="94">
        <v>43465</v>
      </c>
      <c r="P20" s="39">
        <v>1</v>
      </c>
      <c r="Q20" s="93"/>
      <c r="R20" s="95"/>
      <c r="S20" s="95"/>
      <c r="T20" s="93" t="s">
        <v>218</v>
      </c>
      <c r="U20" s="93"/>
      <c r="V20" s="93"/>
      <c r="W20" s="94"/>
      <c r="X20" s="96"/>
      <c r="Y20" s="93"/>
      <c r="Z20" s="94"/>
      <c r="AA20" s="94"/>
      <c r="AB20" s="93"/>
      <c r="AC20" s="93"/>
      <c r="AD20" s="93"/>
      <c r="AE20" s="93"/>
      <c r="AF20" s="93"/>
      <c r="AG20" s="93"/>
      <c r="AH20" s="93"/>
      <c r="AI20" s="93"/>
      <c r="AJ20" s="97"/>
      <c r="AK20" s="50">
        <v>3715.05</v>
      </c>
      <c r="AL20" s="50">
        <f>AK20+AJ20</f>
        <v>3715.05</v>
      </c>
      <c r="AM20" s="93"/>
      <c r="AN20" s="96"/>
      <c r="AO20" s="93"/>
      <c r="AP20" s="96"/>
      <c r="AQ20" s="93"/>
      <c r="AR20" s="87"/>
      <c r="AS20" s="87"/>
      <c r="AT20" s="98"/>
      <c r="AU20" s="99"/>
      <c r="AV20" s="98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</row>
    <row r="21" spans="1:60" x14ac:dyDescent="0.25">
      <c r="A21" s="88"/>
      <c r="B21" s="83"/>
      <c r="C21" s="73"/>
      <c r="D21" s="74"/>
      <c r="E21" s="8"/>
      <c r="F21" s="130"/>
      <c r="G21" s="75"/>
      <c r="H21" s="35" t="s">
        <v>265</v>
      </c>
      <c r="I21" s="124" t="s">
        <v>194</v>
      </c>
      <c r="J21" s="2" t="s">
        <v>217</v>
      </c>
      <c r="K21" s="43">
        <v>43250</v>
      </c>
      <c r="L21" s="44">
        <v>784.16</v>
      </c>
      <c r="M21" s="45">
        <v>12319</v>
      </c>
      <c r="N21" s="4">
        <v>43250</v>
      </c>
      <c r="O21" s="4">
        <v>43465</v>
      </c>
      <c r="P21" s="46">
        <v>1</v>
      </c>
      <c r="Q21" s="2"/>
      <c r="R21" s="2"/>
      <c r="S21" s="2"/>
      <c r="T21" s="2" t="s">
        <v>218</v>
      </c>
      <c r="U21" s="2"/>
      <c r="V21" s="2"/>
      <c r="W21" s="4"/>
      <c r="X21" s="5"/>
      <c r="Y21" s="2"/>
      <c r="Z21" s="4"/>
      <c r="AA21" s="4"/>
      <c r="AB21" s="17"/>
      <c r="AC21" s="2"/>
      <c r="AD21" s="10"/>
      <c r="AE21" s="2"/>
      <c r="AF21" s="2"/>
      <c r="AG21" s="2"/>
      <c r="AH21" s="2"/>
      <c r="AI21" s="10"/>
      <c r="AJ21" s="12"/>
      <c r="AK21" s="40"/>
      <c r="AL21" s="40"/>
      <c r="AM21" s="2"/>
      <c r="AN21" s="5"/>
      <c r="AO21" s="2"/>
      <c r="AP21" s="5"/>
      <c r="AQ21" s="2"/>
      <c r="AR21" s="13"/>
      <c r="AS21" s="13"/>
      <c r="AT21" s="14"/>
      <c r="AU21" s="15"/>
      <c r="AV21" s="14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60" x14ac:dyDescent="0.25">
      <c r="A22" s="88">
        <v>2</v>
      </c>
      <c r="B22" s="84" t="s">
        <v>184</v>
      </c>
      <c r="C22" s="73" t="s">
        <v>221</v>
      </c>
      <c r="D22" s="74" t="s">
        <v>130</v>
      </c>
      <c r="E22" s="8" t="s">
        <v>219</v>
      </c>
      <c r="F22" s="130" t="s">
        <v>222</v>
      </c>
      <c r="G22" s="75">
        <v>12212</v>
      </c>
      <c r="H22" s="47" t="s">
        <v>281</v>
      </c>
      <c r="I22" s="124" t="s">
        <v>195</v>
      </c>
      <c r="J22" s="2" t="s">
        <v>228</v>
      </c>
      <c r="K22" s="76">
        <v>43255</v>
      </c>
      <c r="L22" s="10">
        <v>1111.25</v>
      </c>
      <c r="M22" s="48">
        <v>12323</v>
      </c>
      <c r="N22" s="18">
        <v>43264</v>
      </c>
      <c r="O22" s="18">
        <v>43465</v>
      </c>
      <c r="P22" s="49">
        <v>1</v>
      </c>
      <c r="Q22" s="2"/>
      <c r="R22" s="2"/>
      <c r="S22" s="2"/>
      <c r="T22" s="8" t="s">
        <v>218</v>
      </c>
      <c r="U22" s="2"/>
      <c r="V22" s="2"/>
      <c r="W22" s="4"/>
      <c r="X22" s="5"/>
      <c r="Y22" s="2"/>
      <c r="Z22" s="4"/>
      <c r="AA22" s="4"/>
      <c r="AB22" s="2"/>
      <c r="AC22" s="2"/>
      <c r="AD22" s="2"/>
      <c r="AE22" s="2"/>
      <c r="AF22" s="2"/>
      <c r="AG22" s="2"/>
      <c r="AH22" s="2"/>
      <c r="AI22" s="2"/>
      <c r="AJ22" s="12"/>
      <c r="AK22" s="40"/>
      <c r="AL22" s="40"/>
      <c r="AM22" s="2"/>
      <c r="AN22" s="5"/>
      <c r="AO22" s="2"/>
      <c r="AP22" s="5"/>
      <c r="AQ22" s="2"/>
      <c r="AR22" s="13"/>
      <c r="AS22" s="13"/>
      <c r="AT22" s="14"/>
      <c r="AU22" s="15"/>
      <c r="AV22" s="14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60" x14ac:dyDescent="0.25">
      <c r="A23" s="88"/>
      <c r="B23" s="84"/>
      <c r="C23" s="73"/>
      <c r="D23" s="74"/>
      <c r="E23" s="8"/>
      <c r="F23" s="130"/>
      <c r="G23" s="75"/>
      <c r="H23" s="47" t="s">
        <v>280</v>
      </c>
      <c r="I23" s="124" t="s">
        <v>196</v>
      </c>
      <c r="J23" s="2" t="s">
        <v>224</v>
      </c>
      <c r="K23" s="76"/>
      <c r="L23" s="10">
        <v>964.75</v>
      </c>
      <c r="M23" s="48"/>
      <c r="N23" s="18"/>
      <c r="O23" s="18"/>
      <c r="P23" s="49"/>
      <c r="Q23" s="2"/>
      <c r="R23" s="2"/>
      <c r="S23" s="2"/>
      <c r="T23" s="8"/>
      <c r="U23" s="2"/>
      <c r="V23" s="2"/>
      <c r="W23" s="4"/>
      <c r="X23" s="5"/>
      <c r="Y23" s="2"/>
      <c r="Z23" s="4"/>
      <c r="AA23" s="4"/>
      <c r="AB23" s="17"/>
      <c r="AC23" s="2"/>
      <c r="AD23" s="10"/>
      <c r="AE23" s="2"/>
      <c r="AF23" s="2"/>
      <c r="AG23" s="2"/>
      <c r="AH23" s="2"/>
      <c r="AI23" s="10"/>
      <c r="AJ23" s="12"/>
      <c r="AK23" s="40"/>
      <c r="AL23" s="40"/>
      <c r="AM23" s="2"/>
      <c r="AN23" s="5"/>
      <c r="AO23" s="2"/>
      <c r="AP23" s="5"/>
      <c r="AQ23" s="2"/>
      <c r="AR23" s="13"/>
      <c r="AS23" s="13"/>
      <c r="AT23" s="14"/>
      <c r="AU23" s="15"/>
      <c r="AV23" s="14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</row>
    <row r="24" spans="1:60" x14ac:dyDescent="0.25">
      <c r="A24" s="88"/>
      <c r="B24" s="84"/>
      <c r="C24" s="73"/>
      <c r="D24" s="74"/>
      <c r="E24" s="8"/>
      <c r="F24" s="130"/>
      <c r="G24" s="75"/>
      <c r="H24" s="47" t="s">
        <v>279</v>
      </c>
      <c r="I24" s="124" t="s">
        <v>197</v>
      </c>
      <c r="J24" s="2" t="s">
        <v>225</v>
      </c>
      <c r="K24" s="76"/>
      <c r="L24" s="10">
        <v>509.8</v>
      </c>
      <c r="M24" s="48"/>
      <c r="N24" s="18"/>
      <c r="O24" s="18"/>
      <c r="P24" s="49"/>
      <c r="Q24" s="2"/>
      <c r="R24" s="2"/>
      <c r="S24" s="2"/>
      <c r="T24" s="8"/>
      <c r="U24" s="2"/>
      <c r="V24" s="2"/>
      <c r="W24" s="4"/>
      <c r="X24" s="5"/>
      <c r="Y24" s="2"/>
      <c r="Z24" s="4"/>
      <c r="AA24" s="4"/>
      <c r="AB24" s="2"/>
      <c r="AC24" s="2"/>
      <c r="AD24" s="10"/>
      <c r="AE24" s="2"/>
      <c r="AF24" s="2"/>
      <c r="AG24" s="2"/>
      <c r="AH24" s="2"/>
      <c r="AI24" s="10"/>
      <c r="AJ24" s="12"/>
      <c r="AK24" s="40"/>
      <c r="AL24" s="40"/>
      <c r="AM24" s="2"/>
      <c r="AN24" s="5"/>
      <c r="AO24" s="2"/>
      <c r="AP24" s="5"/>
      <c r="AQ24" s="2"/>
      <c r="AR24" s="13"/>
      <c r="AS24" s="13"/>
      <c r="AT24" s="14"/>
      <c r="AU24" s="15"/>
      <c r="AV24" s="14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60" x14ac:dyDescent="0.25">
      <c r="A25" s="88"/>
      <c r="B25" s="84"/>
      <c r="C25" s="73"/>
      <c r="D25" s="74"/>
      <c r="E25" s="8"/>
      <c r="F25" s="130"/>
      <c r="G25" s="75"/>
      <c r="H25" s="47" t="s">
        <v>278</v>
      </c>
      <c r="I25" s="124" t="s">
        <v>198</v>
      </c>
      <c r="J25" s="2" t="s">
        <v>226</v>
      </c>
      <c r="K25" s="76"/>
      <c r="L25" s="10">
        <v>2562.3000000000002</v>
      </c>
      <c r="M25" s="48"/>
      <c r="N25" s="18"/>
      <c r="O25" s="18"/>
      <c r="P25" s="49"/>
      <c r="Q25" s="2"/>
      <c r="R25" s="2"/>
      <c r="S25" s="2"/>
      <c r="T25" s="8"/>
      <c r="U25" s="2"/>
      <c r="V25" s="2"/>
      <c r="W25" s="4"/>
      <c r="X25" s="5"/>
      <c r="Y25" s="2"/>
      <c r="Z25" s="4"/>
      <c r="AA25" s="4"/>
      <c r="AB25" s="2"/>
      <c r="AC25" s="2"/>
      <c r="AD25" s="2"/>
      <c r="AE25" s="2"/>
      <c r="AF25" s="2"/>
      <c r="AG25" s="2"/>
      <c r="AH25" s="2"/>
      <c r="AI25" s="2"/>
      <c r="AJ25" s="12"/>
      <c r="AK25" s="40"/>
      <c r="AL25" s="40"/>
      <c r="AM25" s="2"/>
      <c r="AN25" s="5"/>
      <c r="AO25" s="2"/>
      <c r="AP25" s="5"/>
      <c r="AQ25" s="2"/>
      <c r="AR25" s="13"/>
      <c r="AS25" s="13"/>
      <c r="AT25" s="14"/>
      <c r="AU25" s="15"/>
      <c r="AV25" s="14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x14ac:dyDescent="0.25">
      <c r="A26" s="88"/>
      <c r="B26" s="84"/>
      <c r="C26" s="73"/>
      <c r="D26" s="74"/>
      <c r="E26" s="8"/>
      <c r="F26" s="130"/>
      <c r="G26" s="75"/>
      <c r="H26" s="47" t="s">
        <v>277</v>
      </c>
      <c r="I26" s="124" t="s">
        <v>199</v>
      </c>
      <c r="J26" s="2" t="s">
        <v>223</v>
      </c>
      <c r="K26" s="76"/>
      <c r="L26" s="10">
        <v>1055.0999999999999</v>
      </c>
      <c r="M26" s="48"/>
      <c r="N26" s="18"/>
      <c r="O26" s="18"/>
      <c r="P26" s="49"/>
      <c r="Q26" s="2"/>
      <c r="R26" s="2"/>
      <c r="S26" s="2"/>
      <c r="T26" s="8"/>
      <c r="U26" s="2"/>
      <c r="V26" s="2"/>
      <c r="W26" s="4"/>
      <c r="X26" s="5"/>
      <c r="Y26" s="2"/>
      <c r="Z26" s="4"/>
      <c r="AA26" s="4"/>
      <c r="AB26" s="2"/>
      <c r="AC26" s="2"/>
      <c r="AD26" s="10"/>
      <c r="AE26" s="2"/>
      <c r="AF26" s="2"/>
      <c r="AG26" s="2"/>
      <c r="AH26" s="2"/>
      <c r="AI26" s="10"/>
      <c r="AJ26" s="12"/>
      <c r="AK26" s="40"/>
      <c r="AL26" s="40"/>
      <c r="AM26" s="2"/>
      <c r="AN26" s="5"/>
      <c r="AO26" s="2"/>
      <c r="AP26" s="5"/>
      <c r="AQ26" s="2"/>
      <c r="AR26" s="13"/>
      <c r="AS26" s="13"/>
      <c r="AT26" s="14"/>
      <c r="AU26" s="15"/>
      <c r="AV26" s="14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60" x14ac:dyDescent="0.25">
      <c r="A27" s="88"/>
      <c r="B27" s="84"/>
      <c r="C27" s="73"/>
      <c r="D27" s="74"/>
      <c r="E27" s="8"/>
      <c r="F27" s="130"/>
      <c r="G27" s="75"/>
      <c r="H27" s="47" t="s">
        <v>276</v>
      </c>
      <c r="I27" s="124" t="s">
        <v>200</v>
      </c>
      <c r="J27" s="2" t="s">
        <v>227</v>
      </c>
      <c r="K27" s="76"/>
      <c r="L27" s="10">
        <v>87.9</v>
      </c>
      <c r="M27" s="48"/>
      <c r="N27" s="18"/>
      <c r="O27" s="18"/>
      <c r="P27" s="49"/>
      <c r="Q27" s="2"/>
      <c r="R27" s="2"/>
      <c r="S27" s="2"/>
      <c r="T27" s="8"/>
      <c r="U27" s="2"/>
      <c r="V27" s="2"/>
      <c r="W27" s="4"/>
      <c r="X27" s="5"/>
      <c r="Y27" s="2"/>
      <c r="Z27" s="4"/>
      <c r="AA27" s="4"/>
      <c r="AB27" s="2"/>
      <c r="AC27" s="2"/>
      <c r="AD27" s="2"/>
      <c r="AE27" s="2"/>
      <c r="AF27" s="4"/>
      <c r="AG27" s="2"/>
      <c r="AH27" s="11"/>
      <c r="AI27" s="10"/>
      <c r="AJ27" s="12"/>
      <c r="AK27" s="40"/>
      <c r="AL27" s="40"/>
      <c r="AM27" s="2"/>
      <c r="AN27" s="5"/>
      <c r="AO27" s="2"/>
      <c r="AP27" s="5"/>
      <c r="AQ27" s="2"/>
      <c r="AR27" s="13"/>
      <c r="AS27" s="13"/>
      <c r="AT27" s="14"/>
      <c r="AU27" s="15"/>
      <c r="AV27" s="14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60" x14ac:dyDescent="0.25">
      <c r="A28" s="88"/>
      <c r="B28" s="84"/>
      <c r="C28" s="73"/>
      <c r="D28" s="74"/>
      <c r="E28" s="8"/>
      <c r="F28" s="130"/>
      <c r="G28" s="75"/>
      <c r="H28" s="47" t="s">
        <v>275</v>
      </c>
      <c r="I28" s="124" t="s">
        <v>201</v>
      </c>
      <c r="J28" s="2" t="s">
        <v>216</v>
      </c>
      <c r="K28" s="76"/>
      <c r="L28" s="10">
        <v>500</v>
      </c>
      <c r="M28" s="48"/>
      <c r="N28" s="18"/>
      <c r="O28" s="18"/>
      <c r="P28" s="49"/>
      <c r="Q28" s="2"/>
      <c r="R28" s="2"/>
      <c r="S28" s="2"/>
      <c r="T28" s="8"/>
      <c r="U28" s="2"/>
      <c r="V28" s="2"/>
      <c r="W28" s="4"/>
      <c r="X28" s="5"/>
      <c r="Y28" s="2"/>
      <c r="Z28" s="4"/>
      <c r="AA28" s="4"/>
      <c r="AB28" s="2"/>
      <c r="AC28" s="2"/>
      <c r="AD28" s="2"/>
      <c r="AE28" s="2"/>
      <c r="AF28" s="2"/>
      <c r="AG28" s="2"/>
      <c r="AH28" s="2"/>
      <c r="AI28" s="2"/>
      <c r="AJ28" s="12"/>
      <c r="AK28" s="40"/>
      <c r="AL28" s="40"/>
      <c r="AM28" s="2"/>
      <c r="AN28" s="5"/>
      <c r="AO28" s="2"/>
      <c r="AP28" s="5"/>
      <c r="AQ28" s="2"/>
      <c r="AR28" s="13"/>
      <c r="AS28" s="13"/>
      <c r="AT28" s="14"/>
      <c r="AU28" s="15"/>
      <c r="AV28" s="14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60" ht="25.5" x14ac:dyDescent="0.25">
      <c r="A29" s="88">
        <v>3</v>
      </c>
      <c r="B29" s="83" t="s">
        <v>171</v>
      </c>
      <c r="C29" s="73" t="s">
        <v>167</v>
      </c>
      <c r="D29" s="74" t="s">
        <v>130</v>
      </c>
      <c r="E29" s="8" t="s">
        <v>219</v>
      </c>
      <c r="F29" s="130" t="s">
        <v>152</v>
      </c>
      <c r="G29" s="75">
        <v>11863</v>
      </c>
      <c r="H29" s="74" t="s">
        <v>169</v>
      </c>
      <c r="I29" s="125" t="s">
        <v>172</v>
      </c>
      <c r="J29" s="8" t="s">
        <v>147</v>
      </c>
      <c r="K29" s="77">
        <v>42817</v>
      </c>
      <c r="L29" s="78">
        <v>3212469.39</v>
      </c>
      <c r="M29" s="79">
        <v>12025</v>
      </c>
      <c r="N29" s="18">
        <v>42817</v>
      </c>
      <c r="O29" s="18">
        <v>43100</v>
      </c>
      <c r="P29" s="73" t="s">
        <v>170</v>
      </c>
      <c r="Q29" s="8" t="s">
        <v>229</v>
      </c>
      <c r="R29" s="8" t="s">
        <v>230</v>
      </c>
      <c r="S29" s="80">
        <v>321246.93</v>
      </c>
      <c r="T29" s="8" t="s">
        <v>231</v>
      </c>
      <c r="U29" s="13" t="s">
        <v>232</v>
      </c>
      <c r="V29" s="2" t="s">
        <v>233</v>
      </c>
      <c r="W29" s="43">
        <v>42906</v>
      </c>
      <c r="X29" s="45">
        <v>12083</v>
      </c>
      <c r="Y29" s="2" t="s">
        <v>237</v>
      </c>
      <c r="Z29" s="4">
        <v>42906</v>
      </c>
      <c r="AA29" s="4"/>
      <c r="AB29" s="2"/>
      <c r="AC29" s="2"/>
      <c r="AD29" s="2"/>
      <c r="AE29" s="2"/>
      <c r="AF29" s="2"/>
      <c r="AG29" s="2"/>
      <c r="AH29" s="2"/>
      <c r="AI29" s="2"/>
      <c r="AJ29" s="12">
        <v>1836050.39</v>
      </c>
      <c r="AK29" s="40">
        <f>49500+310500+587479+258237</f>
        <v>1205716</v>
      </c>
      <c r="AL29" s="40">
        <f>AK29+AJ29</f>
        <v>3041766.3899999997</v>
      </c>
      <c r="AM29" s="2" t="s">
        <v>167</v>
      </c>
      <c r="AN29" s="5"/>
      <c r="AO29" s="2"/>
      <c r="AP29" s="5"/>
      <c r="AQ29" s="2"/>
      <c r="AR29" s="13"/>
      <c r="AS29" s="13"/>
      <c r="AT29" s="14"/>
      <c r="AU29" s="15"/>
      <c r="AV29" s="14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 x14ac:dyDescent="0.25">
      <c r="A30" s="88"/>
      <c r="B30" s="83"/>
      <c r="C30" s="73"/>
      <c r="D30" s="74"/>
      <c r="E30" s="8"/>
      <c r="F30" s="130"/>
      <c r="G30" s="75"/>
      <c r="H30" s="74"/>
      <c r="I30" s="125"/>
      <c r="J30" s="8"/>
      <c r="K30" s="77"/>
      <c r="L30" s="78"/>
      <c r="M30" s="79"/>
      <c r="N30" s="18"/>
      <c r="O30" s="18"/>
      <c r="P30" s="73"/>
      <c r="Q30" s="8"/>
      <c r="R30" s="8"/>
      <c r="S30" s="80"/>
      <c r="T30" s="8"/>
      <c r="U30" s="13" t="s">
        <v>232</v>
      </c>
      <c r="V30" s="2" t="s">
        <v>234</v>
      </c>
      <c r="W30" s="43" t="s">
        <v>235</v>
      </c>
      <c r="X30" s="45">
        <v>12218</v>
      </c>
      <c r="Y30" s="2" t="s">
        <v>236</v>
      </c>
      <c r="Z30" s="4">
        <v>43101</v>
      </c>
      <c r="AA30" s="4">
        <v>43281</v>
      </c>
      <c r="AB30" s="2"/>
      <c r="AC30" s="2"/>
      <c r="AD30" s="2"/>
      <c r="AE30" s="2"/>
      <c r="AF30" s="2"/>
      <c r="AG30" s="2"/>
      <c r="AH30" s="2"/>
      <c r="AI30" s="2"/>
      <c r="AJ30" s="12"/>
      <c r="AK30" s="40"/>
      <c r="AL30" s="40"/>
      <c r="AM30" s="2"/>
      <c r="AN30" s="5"/>
      <c r="AO30" s="2"/>
      <c r="AP30" s="5"/>
      <c r="AQ30" s="2"/>
      <c r="AR30" s="13"/>
      <c r="AS30" s="13"/>
      <c r="AT30" s="14"/>
      <c r="AU30" s="15"/>
      <c r="AV30" s="14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60" ht="25.5" x14ac:dyDescent="0.25">
      <c r="A31" s="88"/>
      <c r="B31" s="83"/>
      <c r="C31" s="73"/>
      <c r="D31" s="74"/>
      <c r="E31" s="8"/>
      <c r="F31" s="130"/>
      <c r="G31" s="75"/>
      <c r="H31" s="74"/>
      <c r="I31" s="125"/>
      <c r="J31" s="8"/>
      <c r="K31" s="77"/>
      <c r="L31" s="78"/>
      <c r="M31" s="79"/>
      <c r="N31" s="18"/>
      <c r="O31" s="18"/>
      <c r="P31" s="73"/>
      <c r="Q31" s="8"/>
      <c r="R31" s="8"/>
      <c r="S31" s="80"/>
      <c r="T31" s="8"/>
      <c r="U31" s="13" t="s">
        <v>232</v>
      </c>
      <c r="V31" s="2" t="s">
        <v>282</v>
      </c>
      <c r="W31" s="43">
        <v>43280</v>
      </c>
      <c r="X31" s="45">
        <v>12336</v>
      </c>
      <c r="Y31" s="2" t="s">
        <v>283</v>
      </c>
      <c r="Z31" s="4">
        <v>43280</v>
      </c>
      <c r="AA31" s="4">
        <v>43644</v>
      </c>
      <c r="AB31" s="17">
        <v>7.8700000000000006E-2</v>
      </c>
      <c r="AC31" s="2"/>
      <c r="AD31" s="20">
        <f>L29*7.87%</f>
        <v>252821.34099300002</v>
      </c>
      <c r="AE31" s="2"/>
      <c r="AF31" s="2"/>
      <c r="AG31" s="2"/>
      <c r="AH31" s="2"/>
      <c r="AI31" s="2"/>
      <c r="AJ31" s="12">
        <f>1836050.39+689302.52</f>
        <v>2525352.91</v>
      </c>
      <c r="AK31" s="40">
        <v>258237</v>
      </c>
      <c r="AL31" s="40">
        <f>AJ31+AK31</f>
        <v>2783589.91</v>
      </c>
      <c r="AM31" s="2"/>
      <c r="AN31" s="5"/>
      <c r="AO31" s="2"/>
      <c r="AP31" s="5"/>
      <c r="AQ31" s="2"/>
      <c r="AR31" s="13"/>
      <c r="AS31" s="13"/>
      <c r="AT31" s="14"/>
      <c r="AU31" s="15"/>
      <c r="AV31" s="14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 ht="38.25" x14ac:dyDescent="0.25">
      <c r="A32" s="89">
        <v>4</v>
      </c>
      <c r="B32" s="85" t="s">
        <v>149</v>
      </c>
      <c r="C32" s="46"/>
      <c r="D32" s="35" t="s">
        <v>168</v>
      </c>
      <c r="E32" s="2"/>
      <c r="F32" s="131" t="s">
        <v>150</v>
      </c>
      <c r="G32" s="5"/>
      <c r="H32" s="35" t="s">
        <v>145</v>
      </c>
      <c r="I32" s="124" t="s">
        <v>146</v>
      </c>
      <c r="J32" s="2" t="s">
        <v>239</v>
      </c>
      <c r="K32" s="43">
        <v>42908</v>
      </c>
      <c r="L32" s="44">
        <v>70503.16</v>
      </c>
      <c r="M32" s="45">
        <v>12100</v>
      </c>
      <c r="N32" s="4">
        <v>42908</v>
      </c>
      <c r="O32" s="4">
        <v>43272</v>
      </c>
      <c r="P32" s="46">
        <v>1</v>
      </c>
      <c r="Q32" s="2"/>
      <c r="R32" s="2"/>
      <c r="S32" s="2"/>
      <c r="T32" s="2" t="s">
        <v>139</v>
      </c>
      <c r="U32" s="2" t="s">
        <v>232</v>
      </c>
      <c r="V32" s="2" t="s">
        <v>233</v>
      </c>
      <c r="W32" s="4">
        <v>43272</v>
      </c>
      <c r="X32" s="5">
        <v>12331</v>
      </c>
      <c r="Y32" s="2" t="s">
        <v>236</v>
      </c>
      <c r="Z32" s="4">
        <v>43272</v>
      </c>
      <c r="AA32" s="4">
        <v>43636</v>
      </c>
      <c r="AB32" s="2"/>
      <c r="AC32" s="2"/>
      <c r="AD32" s="2"/>
      <c r="AE32" s="2"/>
      <c r="AF32" s="2"/>
      <c r="AG32" s="2"/>
      <c r="AH32" s="2"/>
      <c r="AI32" s="2"/>
      <c r="AJ32" s="12">
        <v>47679.519999999997</v>
      </c>
      <c r="AK32" s="40">
        <v>3260.52</v>
      </c>
      <c r="AL32" s="40">
        <f>AJ32+AK32</f>
        <v>50940.039999999994</v>
      </c>
      <c r="AM32" s="2"/>
      <c r="AN32" s="5"/>
      <c r="AO32" s="2"/>
      <c r="AP32" s="5"/>
      <c r="AQ32" s="2"/>
      <c r="AR32" s="13"/>
      <c r="AS32" s="13"/>
      <c r="AT32" s="14"/>
      <c r="AU32" s="15"/>
      <c r="AV32" s="14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 x14ac:dyDescent="0.25">
      <c r="A33" s="88">
        <v>5</v>
      </c>
      <c r="B33" s="83" t="s">
        <v>151</v>
      </c>
      <c r="C33" s="73"/>
      <c r="D33" s="74" t="s">
        <v>130</v>
      </c>
      <c r="E33" s="8" t="s">
        <v>219</v>
      </c>
      <c r="F33" s="130" t="s">
        <v>173</v>
      </c>
      <c r="G33" s="75">
        <v>11863</v>
      </c>
      <c r="H33" s="74" t="s">
        <v>129</v>
      </c>
      <c r="I33" s="125" t="s">
        <v>172</v>
      </c>
      <c r="J33" s="8" t="s">
        <v>147</v>
      </c>
      <c r="K33" s="77">
        <v>43010</v>
      </c>
      <c r="L33" s="78">
        <v>205398</v>
      </c>
      <c r="M33" s="48">
        <v>12215</v>
      </c>
      <c r="N33" s="18">
        <v>42980</v>
      </c>
      <c r="O33" s="18">
        <v>43100</v>
      </c>
      <c r="P33" s="73" t="s">
        <v>175</v>
      </c>
      <c r="Q33" s="8" t="s">
        <v>229</v>
      </c>
      <c r="R33" s="8" t="s">
        <v>230</v>
      </c>
      <c r="S33" s="8">
        <v>321246.93</v>
      </c>
      <c r="T33" s="8" t="s">
        <v>238</v>
      </c>
      <c r="U33" s="13" t="s">
        <v>232</v>
      </c>
      <c r="V33" s="2" t="s">
        <v>233</v>
      </c>
      <c r="W33" s="4">
        <v>43095</v>
      </c>
      <c r="X33" s="5">
        <v>12215</v>
      </c>
      <c r="Y33" s="2" t="s">
        <v>236</v>
      </c>
      <c r="Z33" s="4">
        <v>43101</v>
      </c>
      <c r="AA33" s="4">
        <v>43281</v>
      </c>
      <c r="AB33" s="2"/>
      <c r="AC33" s="2"/>
      <c r="AD33" s="2"/>
      <c r="AE33" s="2"/>
      <c r="AF33" s="2"/>
      <c r="AG33" s="2"/>
      <c r="AH33" s="2"/>
      <c r="AI33" s="2"/>
      <c r="AJ33" s="12"/>
      <c r="AK33" s="40"/>
      <c r="AL33" s="40"/>
      <c r="AM33" s="2"/>
      <c r="AN33" s="5"/>
      <c r="AO33" s="2"/>
      <c r="AP33" s="5"/>
      <c r="AQ33" s="2"/>
      <c r="AR33" s="13"/>
      <c r="AS33" s="13"/>
      <c r="AT33" s="14"/>
      <c r="AU33" s="15"/>
      <c r="AV33" s="14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 x14ac:dyDescent="0.25">
      <c r="A34" s="88"/>
      <c r="B34" s="83"/>
      <c r="C34" s="73"/>
      <c r="D34" s="74"/>
      <c r="E34" s="8"/>
      <c r="F34" s="130"/>
      <c r="G34" s="75"/>
      <c r="H34" s="74"/>
      <c r="I34" s="125"/>
      <c r="J34" s="8"/>
      <c r="K34" s="77"/>
      <c r="L34" s="78"/>
      <c r="M34" s="48"/>
      <c r="N34" s="18"/>
      <c r="O34" s="18"/>
      <c r="P34" s="73"/>
      <c r="Q34" s="8"/>
      <c r="R34" s="8"/>
      <c r="S34" s="8"/>
      <c r="T34" s="8"/>
      <c r="U34" s="13" t="s">
        <v>232</v>
      </c>
      <c r="V34" s="2" t="s">
        <v>234</v>
      </c>
      <c r="W34" s="4">
        <v>43270</v>
      </c>
      <c r="X34" s="5">
        <v>12336</v>
      </c>
      <c r="Y34" s="2" t="s">
        <v>236</v>
      </c>
      <c r="Z34" s="4">
        <v>43280</v>
      </c>
      <c r="AA34" s="4">
        <v>43636</v>
      </c>
      <c r="AB34" s="2"/>
      <c r="AC34" s="2"/>
      <c r="AD34" s="2"/>
      <c r="AE34" s="2"/>
      <c r="AF34" s="2"/>
      <c r="AG34" s="2"/>
      <c r="AH34" s="2"/>
      <c r="AI34" s="2"/>
      <c r="AJ34" s="12"/>
      <c r="AK34" s="40"/>
      <c r="AL34" s="40"/>
      <c r="AM34" s="2"/>
      <c r="AN34" s="5"/>
      <c r="AO34" s="2"/>
      <c r="AP34" s="5"/>
      <c r="AQ34" s="2"/>
      <c r="AR34" s="13"/>
      <c r="AS34" s="13"/>
      <c r="AT34" s="14"/>
      <c r="AU34" s="15"/>
      <c r="AV34" s="14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 ht="38.25" x14ac:dyDescent="0.25">
      <c r="A35" s="89">
        <v>6</v>
      </c>
      <c r="B35" s="85" t="s">
        <v>153</v>
      </c>
      <c r="C35" s="46"/>
      <c r="D35" s="35" t="s">
        <v>130</v>
      </c>
      <c r="E35" s="2" t="s">
        <v>242</v>
      </c>
      <c r="F35" s="131" t="s">
        <v>155</v>
      </c>
      <c r="G35" s="5">
        <v>11769</v>
      </c>
      <c r="H35" s="35"/>
      <c r="I35" s="124" t="s">
        <v>154</v>
      </c>
      <c r="J35" s="2" t="s">
        <v>132</v>
      </c>
      <c r="K35" s="43">
        <v>42999</v>
      </c>
      <c r="L35" s="44">
        <v>10746</v>
      </c>
      <c r="M35" s="45">
        <v>12171</v>
      </c>
      <c r="N35" s="4"/>
      <c r="O35" s="4"/>
      <c r="P35" s="46">
        <v>1</v>
      </c>
      <c r="Q35" s="2"/>
      <c r="R35" s="2"/>
      <c r="S35" s="2"/>
      <c r="T35" s="2" t="s">
        <v>133</v>
      </c>
      <c r="U35" s="2"/>
      <c r="V35" s="2"/>
      <c r="W35" s="4"/>
      <c r="X35" s="5"/>
      <c r="Y35" s="2"/>
      <c r="Z35" s="4"/>
      <c r="AA35" s="4"/>
      <c r="AB35" s="2"/>
      <c r="AC35" s="2"/>
      <c r="AD35" s="2"/>
      <c r="AE35" s="2"/>
      <c r="AF35" s="4"/>
      <c r="AG35" s="17"/>
      <c r="AH35" s="11"/>
      <c r="AI35" s="21"/>
      <c r="AJ35" s="12"/>
      <c r="AK35" s="40">
        <v>0</v>
      </c>
      <c r="AL35" s="40">
        <v>0</v>
      </c>
      <c r="AM35" s="2" t="s">
        <v>131</v>
      </c>
      <c r="AN35" s="5">
        <v>12000</v>
      </c>
      <c r="AO35" s="2" t="s">
        <v>243</v>
      </c>
      <c r="AP35" s="5">
        <v>12165</v>
      </c>
      <c r="AQ35" s="2"/>
      <c r="AR35" s="13"/>
      <c r="AS35" s="13"/>
      <c r="AT35" s="14"/>
      <c r="AU35" s="15"/>
      <c r="AV35" s="14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 ht="25.5" x14ac:dyDescent="0.25">
      <c r="A36" s="89">
        <v>7</v>
      </c>
      <c r="B36" s="85" t="s">
        <v>156</v>
      </c>
      <c r="C36" s="46"/>
      <c r="D36" s="35" t="s">
        <v>130</v>
      </c>
      <c r="E36" s="2" t="s">
        <v>240</v>
      </c>
      <c r="F36" s="131" t="s">
        <v>157</v>
      </c>
      <c r="G36" s="5"/>
      <c r="H36" s="35"/>
      <c r="I36" s="124" t="s">
        <v>158</v>
      </c>
      <c r="J36" s="2" t="s">
        <v>134</v>
      </c>
      <c r="K36" s="43">
        <v>42999</v>
      </c>
      <c r="L36" s="44">
        <v>42593</v>
      </c>
      <c r="M36" s="45">
        <v>12171</v>
      </c>
      <c r="N36" s="4"/>
      <c r="O36" s="4"/>
      <c r="P36" s="46">
        <v>1</v>
      </c>
      <c r="Q36" s="2"/>
      <c r="R36" s="2"/>
      <c r="S36" s="2"/>
      <c r="T36" s="2" t="s">
        <v>133</v>
      </c>
      <c r="U36" s="2"/>
      <c r="V36" s="2"/>
      <c r="W36" s="4"/>
      <c r="X36" s="5"/>
      <c r="Y36" s="2"/>
      <c r="Z36" s="4"/>
      <c r="AA36" s="4"/>
      <c r="AB36" s="2"/>
      <c r="AC36" s="2"/>
      <c r="AD36" s="2"/>
      <c r="AE36" s="2"/>
      <c r="AF36" s="2"/>
      <c r="AG36" s="2"/>
      <c r="AH36" s="2"/>
      <c r="AI36" s="2"/>
      <c r="AJ36" s="12"/>
      <c r="AK36" s="40">
        <v>0</v>
      </c>
      <c r="AL36" s="40">
        <v>0</v>
      </c>
      <c r="AM36" s="2" t="s">
        <v>135</v>
      </c>
      <c r="AN36" s="5"/>
      <c r="AO36" s="2" t="s">
        <v>241</v>
      </c>
      <c r="AP36" s="5">
        <v>12165</v>
      </c>
      <c r="AQ36" s="2"/>
      <c r="AR36" s="2"/>
      <c r="AS36" s="13"/>
      <c r="AT36" s="14"/>
      <c r="AU36" s="15"/>
      <c r="AV36" s="14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ht="38.25" x14ac:dyDescent="0.25">
      <c r="A37" s="89">
        <v>8</v>
      </c>
      <c r="B37" s="85" t="s">
        <v>159</v>
      </c>
      <c r="C37" s="46"/>
      <c r="D37" s="35" t="s">
        <v>160</v>
      </c>
      <c r="E37" s="2" t="s">
        <v>219</v>
      </c>
      <c r="F37" s="131" t="s">
        <v>161</v>
      </c>
      <c r="G37" s="5">
        <v>11907</v>
      </c>
      <c r="H37" s="35" t="s">
        <v>137</v>
      </c>
      <c r="I37" s="124" t="s">
        <v>165</v>
      </c>
      <c r="J37" s="2" t="s">
        <v>138</v>
      </c>
      <c r="K37" s="43">
        <v>43038</v>
      </c>
      <c r="L37" s="44">
        <v>67200</v>
      </c>
      <c r="M37" s="45">
        <v>12190</v>
      </c>
      <c r="N37" s="4">
        <v>43038</v>
      </c>
      <c r="O37" s="4">
        <v>43402</v>
      </c>
      <c r="P37" s="46">
        <v>1</v>
      </c>
      <c r="Q37" s="2"/>
      <c r="R37" s="2"/>
      <c r="S37" s="2"/>
      <c r="T37" s="2" t="s">
        <v>139</v>
      </c>
      <c r="U37" s="2"/>
      <c r="V37" s="2"/>
      <c r="W37" s="4"/>
      <c r="X37" s="5"/>
      <c r="Y37" s="2"/>
      <c r="Z37" s="4"/>
      <c r="AA37" s="4"/>
      <c r="AB37" s="2"/>
      <c r="AC37" s="2"/>
      <c r="AD37" s="2"/>
      <c r="AE37" s="2"/>
      <c r="AF37" s="2"/>
      <c r="AG37" s="2"/>
      <c r="AH37" s="2"/>
      <c r="AI37" s="2"/>
      <c r="AJ37" s="12"/>
      <c r="AK37" s="40">
        <f>2100+2100+2100+2100+2100</f>
        <v>10500</v>
      </c>
      <c r="AL37" s="40">
        <f>AK37</f>
        <v>10500</v>
      </c>
      <c r="AM37" s="2" t="s">
        <v>131</v>
      </c>
      <c r="AN37" s="5">
        <v>11992</v>
      </c>
      <c r="AO37" s="2" t="s">
        <v>244</v>
      </c>
      <c r="AP37" s="5">
        <v>12178</v>
      </c>
      <c r="AQ37" s="2"/>
      <c r="AR37" s="13"/>
      <c r="AS37" s="13"/>
      <c r="AT37" s="14"/>
      <c r="AU37" s="15"/>
      <c r="AV37" s="14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ht="38.25" x14ac:dyDescent="0.25">
      <c r="A38" s="89">
        <v>9</v>
      </c>
      <c r="B38" s="85" t="s">
        <v>162</v>
      </c>
      <c r="C38" s="46"/>
      <c r="D38" s="35" t="s">
        <v>130</v>
      </c>
      <c r="E38" s="2" t="s">
        <v>219</v>
      </c>
      <c r="F38" s="131" t="s">
        <v>163</v>
      </c>
      <c r="G38" s="5">
        <v>11853</v>
      </c>
      <c r="H38" s="35" t="s">
        <v>140</v>
      </c>
      <c r="I38" s="124" t="s">
        <v>164</v>
      </c>
      <c r="J38" s="2" t="s">
        <v>141</v>
      </c>
      <c r="K38" s="43">
        <v>43040</v>
      </c>
      <c r="L38" s="44">
        <v>137916</v>
      </c>
      <c r="M38" s="45">
        <v>12190</v>
      </c>
      <c r="N38" s="4">
        <v>43040</v>
      </c>
      <c r="O38" s="4">
        <v>43404</v>
      </c>
      <c r="P38" s="46">
        <v>1</v>
      </c>
      <c r="Q38" s="2"/>
      <c r="R38" s="2"/>
      <c r="S38" s="2"/>
      <c r="T38" s="2" t="s">
        <v>139</v>
      </c>
      <c r="U38" s="2"/>
      <c r="V38" s="2"/>
      <c r="W38" s="4"/>
      <c r="X38" s="5"/>
      <c r="Y38" s="2"/>
      <c r="Z38" s="4"/>
      <c r="AA38" s="4"/>
      <c r="AB38" s="2"/>
      <c r="AC38" s="2"/>
      <c r="AD38" s="2"/>
      <c r="AE38" s="2"/>
      <c r="AF38" s="2"/>
      <c r="AG38" s="2"/>
      <c r="AH38" s="2"/>
      <c r="AI38" s="2"/>
      <c r="AJ38" s="12"/>
      <c r="AK38" s="40">
        <f>3749+3749+3749+3749+3749</f>
        <v>18745</v>
      </c>
      <c r="AL38" s="40">
        <f>AK38</f>
        <v>18745</v>
      </c>
      <c r="AM38" s="2" t="s">
        <v>142</v>
      </c>
      <c r="AN38" s="5">
        <v>11946</v>
      </c>
      <c r="AO38" s="2" t="s">
        <v>245</v>
      </c>
      <c r="AP38" s="5">
        <v>12175</v>
      </c>
      <c r="AQ38" s="2"/>
      <c r="AR38" s="13"/>
      <c r="AS38" s="13"/>
      <c r="AT38" s="14"/>
      <c r="AU38" s="15"/>
      <c r="AV38" s="14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 ht="63.75" x14ac:dyDescent="0.25">
      <c r="A39" s="89">
        <v>10</v>
      </c>
      <c r="B39" s="86" t="s">
        <v>246</v>
      </c>
      <c r="C39" s="46" t="s">
        <v>248</v>
      </c>
      <c r="D39" s="35" t="s">
        <v>130</v>
      </c>
      <c r="E39" s="2" t="s">
        <v>247</v>
      </c>
      <c r="F39" s="131" t="s">
        <v>143</v>
      </c>
      <c r="G39" s="5">
        <v>12185</v>
      </c>
      <c r="H39" s="47" t="s">
        <v>210</v>
      </c>
      <c r="I39" s="126" t="s">
        <v>202</v>
      </c>
      <c r="J39" s="2" t="s">
        <v>249</v>
      </c>
      <c r="K39" s="52">
        <v>43102</v>
      </c>
      <c r="L39" s="53">
        <v>2480000</v>
      </c>
      <c r="M39" s="45">
        <v>12239</v>
      </c>
      <c r="N39" s="4">
        <v>43102</v>
      </c>
      <c r="O39" s="4">
        <v>43465</v>
      </c>
      <c r="P39" s="47" t="s">
        <v>148</v>
      </c>
      <c r="Q39" s="2"/>
      <c r="R39" s="2"/>
      <c r="S39" s="2"/>
      <c r="T39" s="2" t="s">
        <v>136</v>
      </c>
      <c r="U39" s="2"/>
      <c r="V39" s="2"/>
      <c r="W39" s="4"/>
      <c r="X39" s="5"/>
      <c r="Y39" s="2"/>
      <c r="Z39" s="4"/>
      <c r="AA39" s="4"/>
      <c r="AB39" s="2"/>
      <c r="AC39" s="2"/>
      <c r="AD39" s="2"/>
      <c r="AE39" s="2"/>
      <c r="AF39" s="4"/>
      <c r="AG39" s="22"/>
      <c r="AH39" s="11"/>
      <c r="AI39" s="21"/>
      <c r="AJ39" s="12"/>
      <c r="AK39" s="40"/>
      <c r="AL39" s="40"/>
      <c r="AM39" s="2"/>
      <c r="AN39" s="5"/>
      <c r="AO39" s="2"/>
      <c r="AP39" s="5"/>
      <c r="AQ39" s="2"/>
      <c r="AR39" s="13"/>
      <c r="AS39" s="13"/>
      <c r="AT39" s="14"/>
      <c r="AU39" s="15"/>
      <c r="AV39" s="14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 ht="102" x14ac:dyDescent="0.25">
      <c r="A40" s="89">
        <v>11</v>
      </c>
      <c r="B40" s="86" t="s">
        <v>178</v>
      </c>
      <c r="C40" s="46"/>
      <c r="D40" s="35" t="s">
        <v>168</v>
      </c>
      <c r="E40" s="2"/>
      <c r="F40" s="131" t="s">
        <v>188</v>
      </c>
      <c r="G40" s="5"/>
      <c r="H40" s="47" t="s">
        <v>213</v>
      </c>
      <c r="I40" s="126" t="s">
        <v>205</v>
      </c>
      <c r="J40" s="2" t="s">
        <v>255</v>
      </c>
      <c r="K40" s="52">
        <v>43102</v>
      </c>
      <c r="L40" s="53">
        <v>2566428</v>
      </c>
      <c r="M40" s="45">
        <v>12276</v>
      </c>
      <c r="N40" s="4">
        <v>43102</v>
      </c>
      <c r="O40" s="4">
        <v>43465</v>
      </c>
      <c r="P40" s="47">
        <v>1</v>
      </c>
      <c r="Q40" s="2"/>
      <c r="R40" s="2"/>
      <c r="S40" s="2"/>
      <c r="T40" s="2" t="s">
        <v>139</v>
      </c>
      <c r="U40" s="2"/>
      <c r="V40" s="2"/>
      <c r="W40" s="4"/>
      <c r="X40" s="5"/>
      <c r="Y40" s="2"/>
      <c r="Z40" s="4"/>
      <c r="AA40" s="4"/>
      <c r="AB40" s="2"/>
      <c r="AC40" s="2"/>
      <c r="AD40" s="2"/>
      <c r="AE40" s="2"/>
      <c r="AF40" s="4"/>
      <c r="AG40" s="22"/>
      <c r="AH40" s="11"/>
      <c r="AI40" s="21"/>
      <c r="AJ40" s="12"/>
      <c r="AK40" s="40">
        <f>213869+213869+213869+213869+213869+213869</f>
        <v>1283214</v>
      </c>
      <c r="AL40" s="40">
        <f>213869+213869+213869+213869+213869+213869</f>
        <v>1283214</v>
      </c>
      <c r="AM40" s="40"/>
      <c r="AN40" s="5"/>
      <c r="AO40" s="2"/>
      <c r="AP40" s="5"/>
      <c r="AQ40" s="2"/>
      <c r="AR40" s="13"/>
      <c r="AS40" s="13"/>
      <c r="AT40" s="14"/>
      <c r="AU40" s="15"/>
      <c r="AV40" s="14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ht="89.25" x14ac:dyDescent="0.25">
      <c r="A41" s="89">
        <v>12</v>
      </c>
      <c r="B41" s="85" t="s">
        <v>176</v>
      </c>
      <c r="C41" s="46"/>
      <c r="D41" s="35" t="s">
        <v>130</v>
      </c>
      <c r="E41" s="2" t="s">
        <v>219</v>
      </c>
      <c r="F41" s="131" t="s">
        <v>186</v>
      </c>
      <c r="G41" s="5">
        <v>12178</v>
      </c>
      <c r="H41" s="35" t="s">
        <v>211</v>
      </c>
      <c r="I41" s="124" t="s">
        <v>203</v>
      </c>
      <c r="J41" s="2" t="s">
        <v>250</v>
      </c>
      <c r="K41" s="43">
        <v>43147</v>
      </c>
      <c r="L41" s="44">
        <v>100000</v>
      </c>
      <c r="M41" s="45">
        <v>12256</v>
      </c>
      <c r="N41" s="4">
        <v>43147</v>
      </c>
      <c r="O41" s="4">
        <v>43465</v>
      </c>
      <c r="P41" s="46">
        <v>1</v>
      </c>
      <c r="Q41" s="2"/>
      <c r="R41" s="2"/>
      <c r="S41" s="2"/>
      <c r="T41" s="2" t="s">
        <v>251</v>
      </c>
      <c r="U41" s="2"/>
      <c r="V41" s="2"/>
      <c r="W41" s="4"/>
      <c r="X41" s="5"/>
      <c r="Y41" s="2"/>
      <c r="Z41" s="4"/>
      <c r="AA41" s="4"/>
      <c r="AB41" s="2"/>
      <c r="AC41" s="2"/>
      <c r="AD41" s="2"/>
      <c r="AE41" s="2"/>
      <c r="AF41" s="2"/>
      <c r="AG41" s="2"/>
      <c r="AH41" s="2"/>
      <c r="AI41" s="2"/>
      <c r="AJ41" s="12"/>
      <c r="AK41" s="40">
        <f>10955.86+3335.88+1259.95+1259.95</f>
        <v>16811.640000000003</v>
      </c>
      <c r="AL41" s="40">
        <f>AK41</f>
        <v>16811.640000000003</v>
      </c>
      <c r="AM41" s="2" t="s">
        <v>210</v>
      </c>
      <c r="AN41" s="5">
        <v>12215</v>
      </c>
      <c r="AO41" s="2" t="s">
        <v>252</v>
      </c>
      <c r="AP41" s="5">
        <v>12243</v>
      </c>
      <c r="AQ41" s="2"/>
      <c r="AR41" s="13"/>
      <c r="AS41" s="13"/>
      <c r="AT41" s="14"/>
      <c r="AU41" s="15"/>
      <c r="AV41" s="14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 ht="25.5" x14ac:dyDescent="0.25">
      <c r="A42" s="89">
        <v>13</v>
      </c>
      <c r="B42" s="85" t="s">
        <v>177</v>
      </c>
      <c r="C42" s="46"/>
      <c r="D42" s="35" t="s">
        <v>166</v>
      </c>
      <c r="E42" s="2"/>
      <c r="F42" s="131" t="s">
        <v>187</v>
      </c>
      <c r="G42" s="5"/>
      <c r="H42" s="35" t="s">
        <v>212</v>
      </c>
      <c r="I42" s="124" t="s">
        <v>204</v>
      </c>
      <c r="J42" s="2" t="s">
        <v>253</v>
      </c>
      <c r="K42" s="43">
        <v>43146</v>
      </c>
      <c r="L42" s="44">
        <v>3000</v>
      </c>
      <c r="M42" s="45">
        <v>12268</v>
      </c>
      <c r="N42" s="4">
        <v>43147</v>
      </c>
      <c r="O42" s="4">
        <v>43465</v>
      </c>
      <c r="P42" s="46">
        <v>1</v>
      </c>
      <c r="Q42" s="2"/>
      <c r="R42" s="2"/>
      <c r="S42" s="2"/>
      <c r="T42" s="2" t="s">
        <v>254</v>
      </c>
      <c r="U42" s="2"/>
      <c r="V42" s="2"/>
      <c r="W42" s="4"/>
      <c r="X42" s="5"/>
      <c r="Y42" s="2"/>
      <c r="Z42" s="4"/>
      <c r="AA42" s="4"/>
      <c r="AB42" s="2"/>
      <c r="AC42" s="2"/>
      <c r="AD42" s="2"/>
      <c r="AE42" s="2"/>
      <c r="AF42" s="2"/>
      <c r="AG42" s="2"/>
      <c r="AH42" s="2"/>
      <c r="AI42" s="2"/>
      <c r="AJ42" s="12"/>
      <c r="AK42" s="40">
        <v>1002</v>
      </c>
      <c r="AL42" s="40">
        <f>AK42</f>
        <v>1002</v>
      </c>
      <c r="AM42" s="2"/>
      <c r="AN42" s="5"/>
      <c r="AO42" s="2"/>
      <c r="AP42" s="5"/>
      <c r="AQ42" s="2"/>
      <c r="AR42" s="13"/>
      <c r="AS42" s="13"/>
      <c r="AT42" s="14"/>
      <c r="AU42" s="15"/>
      <c r="AV42" s="14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ht="102" x14ac:dyDescent="0.25">
      <c r="A43" s="89">
        <v>14</v>
      </c>
      <c r="B43" s="85" t="s">
        <v>178</v>
      </c>
      <c r="C43" s="46"/>
      <c r="D43" s="35" t="s">
        <v>168</v>
      </c>
      <c r="E43" s="2"/>
      <c r="F43" s="131" t="s">
        <v>188</v>
      </c>
      <c r="G43" s="5"/>
      <c r="H43" s="35" t="s">
        <v>213</v>
      </c>
      <c r="I43" s="124" t="s">
        <v>205</v>
      </c>
      <c r="J43" s="2" t="s">
        <v>255</v>
      </c>
      <c r="K43" s="46" t="s">
        <v>214</v>
      </c>
      <c r="L43" s="44">
        <v>2566428</v>
      </c>
      <c r="M43" s="45">
        <v>12276</v>
      </c>
      <c r="N43" s="4">
        <v>43102</v>
      </c>
      <c r="O43" s="4">
        <v>43465</v>
      </c>
      <c r="P43" s="46">
        <v>1</v>
      </c>
      <c r="Q43" s="2"/>
      <c r="R43" s="2"/>
      <c r="S43" s="2"/>
      <c r="T43" s="2" t="s">
        <v>139</v>
      </c>
      <c r="U43" s="2"/>
      <c r="V43" s="2"/>
      <c r="W43" s="4"/>
      <c r="X43" s="5"/>
      <c r="Y43" s="2"/>
      <c r="Z43" s="4"/>
      <c r="AA43" s="4"/>
      <c r="AB43" s="2"/>
      <c r="AC43" s="2"/>
      <c r="AD43" s="2"/>
      <c r="AE43" s="2"/>
      <c r="AF43" s="2"/>
      <c r="AG43" s="2"/>
      <c r="AH43" s="2"/>
      <c r="AI43" s="2"/>
      <c r="AJ43" s="12"/>
      <c r="AK43" s="40">
        <f>213869+213869+213869+213869</f>
        <v>855476</v>
      </c>
      <c r="AL43" s="40">
        <f>AK43</f>
        <v>855476</v>
      </c>
      <c r="AM43" s="2"/>
      <c r="AN43" s="5"/>
      <c r="AO43" s="2"/>
      <c r="AP43" s="5"/>
      <c r="AQ43" s="2"/>
      <c r="AR43" s="13"/>
      <c r="AS43" s="13"/>
      <c r="AT43" s="14"/>
      <c r="AU43" s="15"/>
      <c r="AV43" s="14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51" x14ac:dyDescent="0.25">
      <c r="A44" s="89">
        <v>15</v>
      </c>
      <c r="B44" s="85" t="s">
        <v>256</v>
      </c>
      <c r="C44" s="46"/>
      <c r="D44" s="35" t="s">
        <v>130</v>
      </c>
      <c r="E44" s="2" t="s">
        <v>219</v>
      </c>
      <c r="F44" s="131" t="s">
        <v>257</v>
      </c>
      <c r="G44" s="5">
        <v>12211</v>
      </c>
      <c r="H44" s="35" t="s">
        <v>296</v>
      </c>
      <c r="I44" s="124" t="s">
        <v>208</v>
      </c>
      <c r="J44" s="2" t="s">
        <v>258</v>
      </c>
      <c r="K44" s="43">
        <v>43255</v>
      </c>
      <c r="L44" s="44">
        <v>7500</v>
      </c>
      <c r="M44" s="45">
        <v>12323</v>
      </c>
      <c r="N44" s="4">
        <v>43255</v>
      </c>
      <c r="O44" s="4">
        <v>43465</v>
      </c>
      <c r="P44" s="46">
        <v>1</v>
      </c>
      <c r="Q44" s="2"/>
      <c r="R44" s="2"/>
      <c r="S44" s="2"/>
      <c r="T44" s="2" t="s">
        <v>133</v>
      </c>
      <c r="U44" s="2"/>
      <c r="V44" s="2"/>
      <c r="W44" s="4"/>
      <c r="X44" s="5"/>
      <c r="Y44" s="2"/>
      <c r="Z44" s="4"/>
      <c r="AA44" s="4"/>
      <c r="AB44" s="2"/>
      <c r="AC44" s="2"/>
      <c r="AD44" s="2"/>
      <c r="AE44" s="2"/>
      <c r="AF44" s="2"/>
      <c r="AG44" s="2"/>
      <c r="AH44" s="2"/>
      <c r="AI44" s="2"/>
      <c r="AJ44" s="12"/>
      <c r="AK44" s="40"/>
      <c r="AL44" s="40"/>
      <c r="AM44" s="2"/>
      <c r="AN44" s="5"/>
      <c r="AO44" s="2"/>
      <c r="AP44" s="5"/>
      <c r="AQ44" s="2"/>
      <c r="AR44" s="13"/>
      <c r="AS44" s="13"/>
      <c r="AT44" s="14"/>
      <c r="AU44" s="15"/>
      <c r="AV44" s="14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38.25" x14ac:dyDescent="0.25">
      <c r="A45" s="89">
        <v>16</v>
      </c>
      <c r="B45" s="85" t="s">
        <v>179</v>
      </c>
      <c r="C45" s="46"/>
      <c r="D45" s="35" t="s">
        <v>166</v>
      </c>
      <c r="E45" s="2"/>
      <c r="F45" s="131" t="s">
        <v>189</v>
      </c>
      <c r="G45" s="5"/>
      <c r="H45" s="35"/>
      <c r="I45" s="124" t="s">
        <v>174</v>
      </c>
      <c r="J45" s="2" t="s">
        <v>216</v>
      </c>
      <c r="K45" s="46"/>
      <c r="L45" s="44">
        <v>4095</v>
      </c>
      <c r="M45" s="46"/>
      <c r="N45" s="4"/>
      <c r="O45" s="4"/>
      <c r="P45" s="46">
        <v>1</v>
      </c>
      <c r="Q45" s="2"/>
      <c r="R45" s="2"/>
      <c r="S45" s="2"/>
      <c r="T45" s="2" t="s">
        <v>254</v>
      </c>
      <c r="U45" s="2"/>
      <c r="V45" s="2"/>
      <c r="W45" s="4"/>
      <c r="X45" s="5"/>
      <c r="Y45" s="2"/>
      <c r="Z45" s="4"/>
      <c r="AA45" s="4"/>
      <c r="AB45" s="2"/>
      <c r="AC45" s="2"/>
      <c r="AD45" s="2"/>
      <c r="AE45" s="2"/>
      <c r="AF45" s="2"/>
      <c r="AG45" s="2"/>
      <c r="AH45" s="2"/>
      <c r="AI45" s="2"/>
      <c r="AJ45" s="12"/>
      <c r="AK45" s="40">
        <v>4095</v>
      </c>
      <c r="AL45" s="40">
        <f>AK45</f>
        <v>4095</v>
      </c>
      <c r="AM45" s="2"/>
      <c r="AN45" s="5"/>
      <c r="AO45" s="2"/>
      <c r="AP45" s="5"/>
      <c r="AQ45" s="2" t="s">
        <v>166</v>
      </c>
      <c r="AR45" s="13" t="s">
        <v>259</v>
      </c>
      <c r="AS45" s="15"/>
      <c r="AT45" s="14"/>
      <c r="AU45" s="15">
        <v>12249</v>
      </c>
      <c r="AV45" s="14">
        <v>43159</v>
      </c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ht="63.75" x14ac:dyDescent="0.25">
      <c r="A46" s="89">
        <v>17</v>
      </c>
      <c r="B46" s="85" t="s">
        <v>180</v>
      </c>
      <c r="C46" s="46"/>
      <c r="D46" s="35" t="s">
        <v>166</v>
      </c>
      <c r="E46" s="2"/>
      <c r="F46" s="131" t="s">
        <v>190</v>
      </c>
      <c r="G46" s="5"/>
      <c r="H46" s="35"/>
      <c r="I46" s="124" t="s">
        <v>206</v>
      </c>
      <c r="J46" s="2" t="s">
        <v>260</v>
      </c>
      <c r="K46" s="46"/>
      <c r="L46" s="44">
        <v>6750</v>
      </c>
      <c r="M46" s="46"/>
      <c r="N46" s="4"/>
      <c r="O46" s="4"/>
      <c r="P46" s="46">
        <v>1</v>
      </c>
      <c r="Q46" s="2"/>
      <c r="R46" s="2"/>
      <c r="S46" s="2"/>
      <c r="T46" s="2" t="s">
        <v>139</v>
      </c>
      <c r="U46" s="2"/>
      <c r="V46" s="2"/>
      <c r="W46" s="4"/>
      <c r="X46" s="5"/>
      <c r="Y46" s="2"/>
      <c r="Z46" s="4"/>
      <c r="AA46" s="4"/>
      <c r="AB46" s="2"/>
      <c r="AC46" s="2"/>
      <c r="AD46" s="2"/>
      <c r="AE46" s="2"/>
      <c r="AF46" s="2"/>
      <c r="AG46" s="24"/>
      <c r="AH46" s="11"/>
      <c r="AI46" s="21"/>
      <c r="AJ46" s="12"/>
      <c r="AK46" s="40">
        <v>6750</v>
      </c>
      <c r="AL46" s="40">
        <v>6750</v>
      </c>
      <c r="AM46" s="2"/>
      <c r="AN46" s="5"/>
      <c r="AO46" s="2"/>
      <c r="AP46" s="5"/>
      <c r="AQ46" s="2" t="s">
        <v>166</v>
      </c>
      <c r="AR46" s="13" t="s">
        <v>259</v>
      </c>
      <c r="AS46" s="13"/>
      <c r="AT46" s="14"/>
      <c r="AU46" s="15">
        <v>12249</v>
      </c>
      <c r="AV46" s="14">
        <v>43159</v>
      </c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ht="63.75" x14ac:dyDescent="0.25">
      <c r="A47" s="89">
        <v>18</v>
      </c>
      <c r="B47" s="85" t="s">
        <v>181</v>
      </c>
      <c r="C47" s="46"/>
      <c r="D47" s="35" t="s">
        <v>166</v>
      </c>
      <c r="E47" s="2"/>
      <c r="F47" s="131" t="s">
        <v>191</v>
      </c>
      <c r="G47" s="5"/>
      <c r="H47" s="35"/>
      <c r="I47" s="124" t="s">
        <v>207</v>
      </c>
      <c r="J47" s="2" t="s">
        <v>261</v>
      </c>
      <c r="K47" s="46"/>
      <c r="L47" s="44">
        <v>4095</v>
      </c>
      <c r="M47" s="46"/>
      <c r="N47" s="4"/>
      <c r="O47" s="4"/>
      <c r="P47" s="46">
        <v>1</v>
      </c>
      <c r="Q47" s="26"/>
      <c r="R47" s="26"/>
      <c r="S47" s="6"/>
      <c r="T47" s="13" t="s">
        <v>139</v>
      </c>
      <c r="U47" s="2"/>
      <c r="V47" s="2"/>
      <c r="W47" s="4"/>
      <c r="X47" s="5"/>
      <c r="Y47" s="2"/>
      <c r="Z47" s="4"/>
      <c r="AA47" s="4"/>
      <c r="AB47" s="2"/>
      <c r="AC47" s="2"/>
      <c r="AD47" s="2"/>
      <c r="AE47" s="2"/>
      <c r="AF47" s="2"/>
      <c r="AG47" s="2"/>
      <c r="AH47" s="2"/>
      <c r="AI47" s="2"/>
      <c r="AJ47" s="12"/>
      <c r="AK47" s="40"/>
      <c r="AL47" s="40"/>
      <c r="AM47" s="2"/>
      <c r="AN47" s="5"/>
      <c r="AO47" s="2"/>
      <c r="AP47" s="5"/>
      <c r="AQ47" s="2" t="s">
        <v>166</v>
      </c>
      <c r="AR47" s="13" t="s">
        <v>262</v>
      </c>
      <c r="AS47" s="15"/>
      <c r="AT47" s="14"/>
      <c r="AU47" s="15">
        <v>12263</v>
      </c>
      <c r="AV47" s="14">
        <v>43179</v>
      </c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ht="76.5" x14ac:dyDescent="0.25">
      <c r="A48" s="89">
        <v>19</v>
      </c>
      <c r="B48" s="85" t="s">
        <v>182</v>
      </c>
      <c r="C48" s="46"/>
      <c r="D48" s="35" t="s">
        <v>166</v>
      </c>
      <c r="E48" s="5"/>
      <c r="F48" s="131" t="s">
        <v>192</v>
      </c>
      <c r="G48" s="5"/>
      <c r="H48" s="35"/>
      <c r="I48" s="124" t="s">
        <v>208</v>
      </c>
      <c r="J48" s="13" t="s">
        <v>258</v>
      </c>
      <c r="K48" s="46"/>
      <c r="L48" s="44">
        <v>7980</v>
      </c>
      <c r="M48" s="46"/>
      <c r="N48" s="14"/>
      <c r="O48" s="14"/>
      <c r="P48" s="46">
        <v>1</v>
      </c>
      <c r="Q48" s="26"/>
      <c r="R48" s="26"/>
      <c r="S48" s="6"/>
      <c r="T48" s="13" t="s">
        <v>133</v>
      </c>
      <c r="U48" s="2"/>
      <c r="V48" s="2"/>
      <c r="W48" s="4"/>
      <c r="X48" s="5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2"/>
      <c r="AK48" s="40"/>
      <c r="AL48" s="40"/>
      <c r="AM48" s="2"/>
      <c r="AN48" s="5"/>
      <c r="AO48" s="2"/>
      <c r="AP48" s="5"/>
      <c r="AQ48" s="2" t="s">
        <v>166</v>
      </c>
      <c r="AR48" s="13" t="s">
        <v>259</v>
      </c>
      <c r="AS48" s="15"/>
      <c r="AT48" s="14"/>
      <c r="AU48" s="15">
        <v>12263</v>
      </c>
      <c r="AV48" s="14">
        <v>43179</v>
      </c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ht="51" x14ac:dyDescent="0.25">
      <c r="A49" s="89">
        <v>20</v>
      </c>
      <c r="B49" s="85" t="s">
        <v>183</v>
      </c>
      <c r="C49" s="46"/>
      <c r="D49" s="35" t="s">
        <v>166</v>
      </c>
      <c r="E49" s="5"/>
      <c r="F49" s="131" t="s">
        <v>193</v>
      </c>
      <c r="G49" s="5"/>
      <c r="H49" s="35"/>
      <c r="I49" s="124" t="s">
        <v>209</v>
      </c>
      <c r="J49" s="13" t="s">
        <v>228</v>
      </c>
      <c r="K49" s="46"/>
      <c r="L49" s="44">
        <v>7990</v>
      </c>
      <c r="M49" s="46"/>
      <c r="N49" s="14"/>
      <c r="O49" s="14"/>
      <c r="P49" s="46">
        <v>1</v>
      </c>
      <c r="Q49" s="26"/>
      <c r="R49" s="26"/>
      <c r="S49" s="6"/>
      <c r="T49" s="13" t="s">
        <v>254</v>
      </c>
      <c r="U49" s="2"/>
      <c r="V49" s="2"/>
      <c r="W49" s="4"/>
      <c r="X49" s="5"/>
      <c r="Y49" s="2"/>
      <c r="Z49" s="4"/>
      <c r="AA49" s="4"/>
      <c r="AB49" s="2"/>
      <c r="AC49" s="2"/>
      <c r="AD49" s="2"/>
      <c r="AE49" s="2"/>
      <c r="AF49" s="2"/>
      <c r="AG49" s="2"/>
      <c r="AH49" s="2"/>
      <c r="AI49" s="2"/>
      <c r="AJ49" s="12"/>
      <c r="AK49" s="40"/>
      <c r="AL49" s="40"/>
      <c r="AM49" s="2"/>
      <c r="AN49" s="5"/>
      <c r="AO49" s="2"/>
      <c r="AP49" s="5"/>
      <c r="AQ49" s="2" t="s">
        <v>166</v>
      </c>
      <c r="AR49" s="13" t="s">
        <v>259</v>
      </c>
      <c r="AS49" s="15"/>
      <c r="AT49" s="14"/>
      <c r="AU49" s="15">
        <v>12298</v>
      </c>
      <c r="AV49" s="14">
        <v>43228</v>
      </c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  <row r="50" spans="1:60" ht="63.75" x14ac:dyDescent="0.25">
      <c r="A50" s="89">
        <v>21</v>
      </c>
      <c r="B50" s="85" t="s">
        <v>256</v>
      </c>
      <c r="C50" s="46"/>
      <c r="D50" s="35" t="s">
        <v>130</v>
      </c>
      <c r="E50" s="5" t="s">
        <v>268</v>
      </c>
      <c r="F50" s="131" t="s">
        <v>269</v>
      </c>
      <c r="G50" s="5">
        <v>12211</v>
      </c>
      <c r="H50" s="35"/>
      <c r="I50" s="124" t="s">
        <v>208</v>
      </c>
      <c r="J50" s="13" t="s">
        <v>258</v>
      </c>
      <c r="K50" s="46"/>
      <c r="L50" s="44">
        <v>7500</v>
      </c>
      <c r="M50" s="46"/>
      <c r="N50" s="14"/>
      <c r="O50" s="14"/>
      <c r="P50" s="46">
        <v>1</v>
      </c>
      <c r="Q50" s="26"/>
      <c r="R50" s="26"/>
      <c r="S50" s="6"/>
      <c r="T50" s="13" t="s">
        <v>133</v>
      </c>
      <c r="U50" s="2"/>
      <c r="V50" s="2"/>
      <c r="W50" s="4"/>
      <c r="X50" s="5"/>
      <c r="Y50" s="2"/>
      <c r="Z50" s="4"/>
      <c r="AA50" s="4"/>
      <c r="AB50" s="2"/>
      <c r="AC50" s="2"/>
      <c r="AD50" s="2"/>
      <c r="AE50" s="2"/>
      <c r="AF50" s="2"/>
      <c r="AG50" s="2"/>
      <c r="AH50" s="2"/>
      <c r="AI50" s="2"/>
      <c r="AJ50" s="12"/>
      <c r="AK50" s="40"/>
      <c r="AL50" s="40"/>
      <c r="AM50" s="2" t="s">
        <v>213</v>
      </c>
      <c r="AN50" s="5">
        <v>12242</v>
      </c>
      <c r="AO50" s="2" t="s">
        <v>270</v>
      </c>
      <c r="AP50" s="5">
        <v>12310</v>
      </c>
      <c r="AQ50" s="2"/>
      <c r="AR50" s="13"/>
      <c r="AS50" s="15"/>
      <c r="AT50" s="14"/>
      <c r="AU50" s="15"/>
      <c r="AV50" s="14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51" x14ac:dyDescent="0.25">
      <c r="A51" s="89">
        <v>22</v>
      </c>
      <c r="B51" s="85" t="s">
        <v>266</v>
      </c>
      <c r="C51" s="46"/>
      <c r="D51" s="35" t="s">
        <v>267</v>
      </c>
      <c r="E51" s="5" t="s">
        <v>268</v>
      </c>
      <c r="F51" s="131" t="s">
        <v>271</v>
      </c>
      <c r="G51" s="5">
        <v>176</v>
      </c>
      <c r="H51" s="35" t="s">
        <v>295</v>
      </c>
      <c r="I51" s="124" t="s">
        <v>272</v>
      </c>
      <c r="J51" s="13" t="s">
        <v>273</v>
      </c>
      <c r="K51" s="43">
        <v>43264</v>
      </c>
      <c r="L51" s="44">
        <v>237495</v>
      </c>
      <c r="M51" s="45">
        <v>12346</v>
      </c>
      <c r="N51" s="14">
        <v>43264</v>
      </c>
      <c r="O51" s="14">
        <v>43465</v>
      </c>
      <c r="P51" s="46">
        <v>1</v>
      </c>
      <c r="Q51" s="26"/>
      <c r="R51" s="26"/>
      <c r="S51" s="6"/>
      <c r="T51" s="13" t="s">
        <v>133</v>
      </c>
      <c r="U51" s="2"/>
      <c r="V51" s="2"/>
      <c r="W51" s="4"/>
      <c r="X51" s="5"/>
      <c r="Y51" s="2"/>
      <c r="Z51" s="4"/>
      <c r="AA51" s="4"/>
      <c r="AB51" s="2"/>
      <c r="AC51" s="2"/>
      <c r="AD51" s="2"/>
      <c r="AE51" s="2"/>
      <c r="AF51" s="2"/>
      <c r="AG51" s="2"/>
      <c r="AH51" s="2"/>
      <c r="AI51" s="2"/>
      <c r="AJ51" s="12"/>
      <c r="AK51" s="40"/>
      <c r="AL51" s="40"/>
      <c r="AM51" s="2" t="s">
        <v>274</v>
      </c>
      <c r="AN51" s="5">
        <v>162</v>
      </c>
      <c r="AO51" s="2" t="s">
        <v>243</v>
      </c>
      <c r="AP51" s="5">
        <v>12319</v>
      </c>
      <c r="AQ51" s="2"/>
      <c r="AR51" s="13"/>
      <c r="AS51" s="15"/>
      <c r="AT51" s="14"/>
      <c r="AU51" s="15"/>
      <c r="AV51" s="14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51" x14ac:dyDescent="0.25">
      <c r="A52" s="89">
        <v>23</v>
      </c>
      <c r="B52" s="85" t="s">
        <v>284</v>
      </c>
      <c r="C52" s="46" t="s">
        <v>285</v>
      </c>
      <c r="D52" s="35" t="s">
        <v>130</v>
      </c>
      <c r="E52" s="5" t="s">
        <v>286</v>
      </c>
      <c r="F52" s="131" t="s">
        <v>287</v>
      </c>
      <c r="G52" s="5">
        <v>12289</v>
      </c>
      <c r="H52" s="35" t="s">
        <v>288</v>
      </c>
      <c r="I52" s="124" t="s">
        <v>289</v>
      </c>
      <c r="J52" s="13" t="s">
        <v>290</v>
      </c>
      <c r="K52" s="43">
        <v>43319</v>
      </c>
      <c r="L52" s="44">
        <v>730480.32</v>
      </c>
      <c r="M52" s="46"/>
      <c r="N52" s="14">
        <v>43319</v>
      </c>
      <c r="O52" s="14">
        <v>43683</v>
      </c>
      <c r="P52" s="46">
        <v>1</v>
      </c>
      <c r="Q52" s="26"/>
      <c r="R52" s="26"/>
      <c r="S52" s="6"/>
      <c r="T52" s="13" t="s">
        <v>139</v>
      </c>
      <c r="U52" s="2"/>
      <c r="V52" s="2"/>
      <c r="W52" s="4"/>
      <c r="X52" s="5"/>
      <c r="Y52" s="2"/>
      <c r="Z52" s="4"/>
      <c r="AA52" s="4"/>
      <c r="AB52" s="2"/>
      <c r="AC52" s="2"/>
      <c r="AD52" s="2"/>
      <c r="AE52" s="2"/>
      <c r="AF52" s="2"/>
      <c r="AG52" s="2"/>
      <c r="AH52" s="2"/>
      <c r="AI52" s="2"/>
      <c r="AJ52" s="12"/>
      <c r="AK52" s="40"/>
      <c r="AL52" s="40"/>
      <c r="AM52" s="2" t="s">
        <v>211</v>
      </c>
      <c r="AN52" s="5"/>
      <c r="AO52" s="2"/>
      <c r="AP52" s="5"/>
      <c r="AQ52" s="2"/>
      <c r="AR52" s="13"/>
      <c r="AS52" s="15"/>
      <c r="AT52" s="14"/>
      <c r="AU52" s="15"/>
      <c r="AV52" s="14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64.5" thickBot="1" x14ac:dyDescent="0.3">
      <c r="A53" s="110">
        <v>24</v>
      </c>
      <c r="B53" s="111" t="s">
        <v>291</v>
      </c>
      <c r="C53" s="54"/>
      <c r="D53" s="112" t="s">
        <v>166</v>
      </c>
      <c r="E53" s="28"/>
      <c r="F53" s="132" t="s">
        <v>292</v>
      </c>
      <c r="G53" s="28"/>
      <c r="H53" s="112"/>
      <c r="I53" s="127" t="s">
        <v>293</v>
      </c>
      <c r="J53" s="19" t="s">
        <v>294</v>
      </c>
      <c r="K53" s="54"/>
      <c r="L53" s="113">
        <v>700</v>
      </c>
      <c r="M53" s="54"/>
      <c r="N53" s="27"/>
      <c r="O53" s="27"/>
      <c r="P53" s="54">
        <v>1</v>
      </c>
      <c r="Q53" s="25"/>
      <c r="R53" s="25"/>
      <c r="S53" s="7"/>
      <c r="T53" s="19" t="s">
        <v>254</v>
      </c>
      <c r="U53" s="1"/>
      <c r="V53" s="1"/>
      <c r="W53" s="23"/>
      <c r="X53" s="28"/>
      <c r="Y53" s="1"/>
      <c r="Z53" s="23"/>
      <c r="AA53" s="23"/>
      <c r="AB53" s="1"/>
      <c r="AC53" s="1"/>
      <c r="AD53" s="1"/>
      <c r="AE53" s="1"/>
      <c r="AF53" s="1"/>
      <c r="AG53" s="1"/>
      <c r="AH53" s="1"/>
      <c r="AI53" s="1"/>
      <c r="AJ53" s="29"/>
      <c r="AK53" s="55"/>
      <c r="AL53" s="55"/>
      <c r="AM53" s="1"/>
      <c r="AN53" s="28"/>
      <c r="AO53" s="1"/>
      <c r="AP53" s="28"/>
      <c r="AQ53" s="1" t="s">
        <v>166</v>
      </c>
      <c r="AR53" s="19" t="s">
        <v>259</v>
      </c>
      <c r="AS53" s="30"/>
      <c r="AT53" s="27">
        <v>43313</v>
      </c>
      <c r="AU53" s="30">
        <v>12356</v>
      </c>
      <c r="AV53" s="27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ht="15.75" thickBot="1" x14ac:dyDescent="0.3">
      <c r="A54" s="114" t="s">
        <v>300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6">
        <f>SUM(L20:L53)</f>
        <v>12488557.18</v>
      </c>
      <c r="M54" s="117"/>
      <c r="N54" s="117"/>
      <c r="O54" s="117"/>
      <c r="P54" s="117"/>
      <c r="Q54" s="117"/>
      <c r="R54" s="116">
        <f>SUM(R20:R53)</f>
        <v>0</v>
      </c>
      <c r="S54" s="116">
        <f>SUM(S20:S53)</f>
        <v>642493.86</v>
      </c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6">
        <f>SUM(AD20:AD53)</f>
        <v>252821.34099300002</v>
      </c>
      <c r="AE54" s="116">
        <f>SUM(AE20:AE53)</f>
        <v>0</v>
      </c>
      <c r="AF54" s="116">
        <f>SUM(AF20:AF53)</f>
        <v>0</v>
      </c>
      <c r="AG54" s="116">
        <f>SUM(AG20:AG53)</f>
        <v>0</v>
      </c>
      <c r="AH54" s="116">
        <f>SUM(AH20:AH53)</f>
        <v>0</v>
      </c>
      <c r="AI54" s="116">
        <f>SUM(AI20:AI53)</f>
        <v>0</v>
      </c>
      <c r="AJ54" s="116">
        <f>SUM(AJ20:AJ53)</f>
        <v>4409082.8199999994</v>
      </c>
      <c r="AK54" s="116">
        <f>SUM(AK20:AK53)</f>
        <v>3667522.2100000004</v>
      </c>
      <c r="AL54" s="116">
        <f>SUM(AL20:AL53)</f>
        <v>8076605.0299999993</v>
      </c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9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</row>
    <row r="55" spans="1:60" x14ac:dyDescent="0.25">
      <c r="A55" s="56"/>
      <c r="B55" s="56"/>
      <c r="C55" s="56"/>
      <c r="D55" s="56"/>
      <c r="E55" s="56"/>
      <c r="F55" s="128"/>
      <c r="G55" s="56"/>
      <c r="H55" s="56"/>
      <c r="I55" s="128"/>
      <c r="J55" s="56"/>
      <c r="K55" s="56"/>
      <c r="L55" s="57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60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</row>
    <row r="56" spans="1:60" s="65" customFormat="1" ht="15" x14ac:dyDescent="0.25">
      <c r="A56" s="64" t="s">
        <v>301</v>
      </c>
      <c r="B56" s="64"/>
      <c r="C56" s="64"/>
      <c r="D56" s="64"/>
      <c r="F56" s="64"/>
      <c r="I56" s="64"/>
    </row>
    <row r="57" spans="1:60" s="65" customFormat="1" ht="15" x14ac:dyDescent="0.25">
      <c r="A57" s="64"/>
      <c r="B57" s="64"/>
      <c r="C57" s="64"/>
      <c r="D57" s="64"/>
      <c r="F57" s="64"/>
      <c r="I57" s="64"/>
    </row>
    <row r="58" spans="1:60" s="65" customFormat="1" ht="15" x14ac:dyDescent="0.25">
      <c r="A58" s="63" t="s">
        <v>302</v>
      </c>
      <c r="B58" s="63"/>
      <c r="C58" s="63"/>
      <c r="D58" s="63"/>
      <c r="E58" s="63"/>
      <c r="F58" s="63"/>
      <c r="G58" s="63"/>
      <c r="I58" s="64"/>
      <c r="R58" s="122"/>
    </row>
    <row r="59" spans="1:60" x14ac:dyDescent="0.25">
      <c r="R59" s="62"/>
    </row>
  </sheetData>
  <mergeCells count="101">
    <mergeCell ref="G29:G31"/>
    <mergeCell ref="F22:F28"/>
    <mergeCell ref="E20:E21"/>
    <mergeCell ref="E22:E28"/>
    <mergeCell ref="A29:A31"/>
    <mergeCell ref="B29:B31"/>
    <mergeCell ref="C29:C31"/>
    <mergeCell ref="D29:D31"/>
    <mergeCell ref="E29:E31"/>
    <mergeCell ref="F29:F31"/>
    <mergeCell ref="A1:AL3"/>
    <mergeCell ref="A6:AW6"/>
    <mergeCell ref="A7:J7"/>
    <mergeCell ref="A8:E8"/>
    <mergeCell ref="A10:AW10"/>
    <mergeCell ref="A12:AW12"/>
    <mergeCell ref="A14:BH14"/>
    <mergeCell ref="A15:A19"/>
    <mergeCell ref="B15:G17"/>
    <mergeCell ref="H15:AL15"/>
    <mergeCell ref="AM15:AP15"/>
    <mergeCell ref="AQ15:AV15"/>
    <mergeCell ref="AW15:BH15"/>
    <mergeCell ref="H16:T17"/>
    <mergeCell ref="U16:AE16"/>
    <mergeCell ref="AF16:AH16"/>
    <mergeCell ref="BD16:BD18"/>
    <mergeCell ref="BE16:BE18"/>
    <mergeCell ref="BF16:BH16"/>
    <mergeCell ref="AU16:AU18"/>
    <mergeCell ref="AV16:AV18"/>
    <mergeCell ref="BB16:BC17"/>
    <mergeCell ref="AI16:AL16"/>
    <mergeCell ref="AM16:AM18"/>
    <mergeCell ref="AN16:AN18"/>
    <mergeCell ref="AO16:AO18"/>
    <mergeCell ref="AP16:AP18"/>
    <mergeCell ref="AQ16:AQ18"/>
    <mergeCell ref="AX16:AX18"/>
    <mergeCell ref="AY16:BA17"/>
    <mergeCell ref="AW16:AW18"/>
    <mergeCell ref="AB17:AE17"/>
    <mergeCell ref="AF17:AH17"/>
    <mergeCell ref="AJ17:AL17"/>
    <mergeCell ref="AR16:AR18"/>
    <mergeCell ref="AS16:AS18"/>
    <mergeCell ref="AT16:AT18"/>
    <mergeCell ref="Z17:AA17"/>
    <mergeCell ref="M22:M28"/>
    <mergeCell ref="N22:N28"/>
    <mergeCell ref="O22:O28"/>
    <mergeCell ref="T22:T28"/>
    <mergeCell ref="P22:P28"/>
    <mergeCell ref="K22:K28"/>
    <mergeCell ref="Q29:Q31"/>
    <mergeCell ref="R29:R31"/>
    <mergeCell ref="S29:S31"/>
    <mergeCell ref="T29:T31"/>
    <mergeCell ref="U17:Y17"/>
    <mergeCell ref="A58:G58"/>
    <mergeCell ref="A54:K54"/>
    <mergeCell ref="B20:B21"/>
    <mergeCell ref="B22:B28"/>
    <mergeCell ref="A20:A21"/>
    <mergeCell ref="C20:C21"/>
    <mergeCell ref="G20:G21"/>
    <mergeCell ref="G22:G28"/>
    <mergeCell ref="C22:C28"/>
    <mergeCell ref="A22:A28"/>
    <mergeCell ref="D20:D21"/>
    <mergeCell ref="D22:D28"/>
    <mergeCell ref="F20:F21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S33:S34"/>
    <mergeCell ref="T33:T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</mergeCells>
  <pageMargins left="0.7" right="0.7" top="0.75" bottom="0.75" header="0.3" footer="0.3"/>
  <pageSetup paperSize="9"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ITEC LICITAÇÕES JULHO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2018-06-13T13:55:26Z</cp:lastPrinted>
  <dcterms:created xsi:type="dcterms:W3CDTF">2013-10-11T22:10:57Z</dcterms:created>
  <dcterms:modified xsi:type="dcterms:W3CDTF">2018-08-10T17:53:44Z</dcterms:modified>
</cp:coreProperties>
</file>