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787"/>
  </bookViews>
  <sheets>
    <sheet name="GABPRE LICITAÇÕES 08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0" i="1" l="1"/>
  <c r="AL21" i="1"/>
  <c r="AL22" i="1"/>
  <c r="AL23" i="1"/>
  <c r="AL24" i="1"/>
  <c r="AL25" i="1"/>
  <c r="AL26" i="1"/>
  <c r="AL27" i="1"/>
  <c r="AL28" i="1"/>
  <c r="AL29" i="1"/>
  <c r="AL30" i="1"/>
  <c r="AL31" i="1"/>
  <c r="AL19" i="1"/>
  <c r="AH32" i="1"/>
  <c r="AE32" i="1"/>
  <c r="AD32" i="1"/>
  <c r="L32" i="1"/>
  <c r="AJ32" i="1" l="1"/>
  <c r="AL32" i="1"/>
  <c r="AI30" i="1"/>
  <c r="AI31" i="1"/>
  <c r="AI29" i="1"/>
  <c r="AI28" i="1"/>
  <c r="AI27" i="1"/>
  <c r="AI26" i="1"/>
  <c r="AI25" i="1"/>
  <c r="AI24" i="1"/>
  <c r="AI23" i="1"/>
  <c r="AI20" i="1"/>
  <c r="AI21" i="1"/>
  <c r="AI22" i="1"/>
  <c r="AI19" i="1"/>
  <c r="AI32" i="1" l="1"/>
  <c r="AK28" i="1"/>
  <c r="B27" i="1"/>
  <c r="M30" i="1"/>
  <c r="AK26" i="1"/>
  <c r="AK24" i="1"/>
  <c r="AK21" i="1"/>
  <c r="AK27" i="1"/>
  <c r="AK32" i="1" l="1"/>
</calcChain>
</file>

<file path=xl/sharedStrings.xml><?xml version="1.0" encoding="utf-8"?>
<sst xmlns="http://schemas.openxmlformats.org/spreadsheetml/2006/main" count="230" uniqueCount="198">
  <si>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</si>
  <si>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</si>
  <si>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</si>
  <si>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</si>
  <si>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</si>
  <si>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</si>
  <si>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</si>
  <si>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</si>
  <si>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</si>
  <si>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</si>
  <si>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</si>
  <si>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</si>
  <si>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</si>
  <si>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</si>
  <si>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</si>
  <si>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</si>
  <si>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</si>
  <si>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</si>
  <si>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</si>
  <si>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</si>
  <si>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</si>
  <si>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</si>
  <si>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</si>
  <si>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</si>
  <si>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</si>
  <si>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</si>
  <si>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</si>
  <si>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</si>
  <si>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</si>
  <si>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</si>
  <si>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</si>
  <si>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</si>
  <si>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</si>
  <si>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</si>
  <si>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</si>
  <si>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</si>
  <si>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</si>
  <si>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</si>
  <si>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</si>
  <si>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</si>
  <si>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</si>
  <si>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</si>
  <si>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</si>
  <si>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</si>
  <si>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</si>
  <si>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</si>
  <si>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</si>
  <si>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</si>
  <si>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</si>
  <si>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</si>
  <si>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</si>
  <si>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</si>
  <si>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</si>
  <si>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</si>
  <si>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</si>
  <si>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</si>
  <si>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</si>
  <si>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</si>
  <si>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</si>
  <si>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</si>
  <si>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</si>
  <si>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(am)</t>
  </si>
  <si>
    <t>(an)</t>
  </si>
  <si>
    <t>(ao)</t>
  </si>
  <si>
    <t>(ap)</t>
  </si>
  <si>
    <t>(aq)</t>
  </si>
  <si>
    <t>(ar)</t>
  </si>
  <si>
    <t>(as)</t>
  </si>
  <si>
    <t xml:space="preserve"> DEMONSTRATIVO DE LICITAÇÕES, CONTRATOS  E OBRAS CONTRATADAS</t>
  </si>
  <si>
    <t>Contrato e Termo Aditivo</t>
  </si>
  <si>
    <t>Especificação de obras e serviços de engenharia</t>
  </si>
  <si>
    <t xml:space="preserve">(ad) </t>
  </si>
  <si>
    <t>(at)</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</si>
  <si>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</si>
  <si>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</si>
  <si>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</si>
  <si>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</si>
  <si>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</si>
  <si>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</si>
  <si>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</si>
  <si>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</si>
  <si>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</si>
  <si>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</si>
  <si>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</si>
  <si>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</si>
  <si>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</si>
  <si>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</si>
  <si>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</si>
  <si>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</si>
  <si>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</si>
  <si>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</si>
  <si>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</si>
  <si>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</si>
  <si>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</si>
  <si>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</si>
  <si>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</si>
  <si>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</si>
  <si>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</si>
  <si>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</si>
  <si>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</si>
  <si>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</si>
  <si>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</si>
  <si>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(bf)</t>
  </si>
  <si>
    <t>(t)</t>
  </si>
  <si>
    <t xml:space="preserve">Nº do Termo </t>
  </si>
  <si>
    <t>(ah)</t>
  </si>
  <si>
    <t xml:space="preserve">(ak) </t>
  </si>
  <si>
    <t>(al) = (aj) + (ak)</t>
  </si>
  <si>
    <t>Nº do DOE de publicação da adesão à Ata</t>
  </si>
  <si>
    <t>(aw)</t>
  </si>
  <si>
    <t>(bg)</t>
  </si>
  <si>
    <t>(bh)</t>
  </si>
  <si>
    <t>(bi)</t>
  </si>
  <si>
    <t>(bj)</t>
  </si>
  <si>
    <t>Nº Contrato formato TCE</t>
  </si>
  <si>
    <t>% de execução</t>
  </si>
  <si>
    <t>Data de Início</t>
  </si>
  <si>
    <t>Data de Reinício</t>
  </si>
  <si>
    <t>Medição</t>
  </si>
  <si>
    <t>Data da última medição</t>
  </si>
  <si>
    <t>Data do pagamento da última médição</t>
  </si>
  <si>
    <t>TOTAL</t>
  </si>
  <si>
    <t>001/2022</t>
  </si>
  <si>
    <t xml:space="preserve"> Executado no Exercício 2023</t>
  </si>
  <si>
    <t>LOCAÇÃO DE IMÓVEL PARA ATENDER AO 2º CONSELHO TUTELAR</t>
  </si>
  <si>
    <t>IF LOCAÇÃO DE IMÓVEIS</t>
  </si>
  <si>
    <t>34.625.024/0001--58</t>
  </si>
  <si>
    <t>003/2023</t>
  </si>
  <si>
    <t>01 RECURSO PRÓPRIO</t>
  </si>
  <si>
    <t>001/2023</t>
  </si>
  <si>
    <t>W.L. OLIVEIRA LTDA</t>
  </si>
  <si>
    <t>17.337.136/0001-94</t>
  </si>
  <si>
    <t>004/2023</t>
  </si>
  <si>
    <t>023/2022</t>
  </si>
  <si>
    <t>18.765.432/0001-59</t>
  </si>
  <si>
    <t>DISPENSA DE LICITAÇÃO</t>
  </si>
  <si>
    <t xml:space="preserve">MENOR VALOR </t>
  </si>
  <si>
    <t xml:space="preserve">PREGÃO ELETRONICO PARA REGISTRO DE PREÇOS </t>
  </si>
  <si>
    <t>(ART. 24, X, LEI N° 8.666/1993)</t>
  </si>
  <si>
    <t>33.90.39.00</t>
  </si>
  <si>
    <t xml:space="preserve">1º termo </t>
  </si>
  <si>
    <t xml:space="preserve">prorrogação por  12 (doze) meses </t>
  </si>
  <si>
    <t xml:space="preserve">2º termo </t>
  </si>
  <si>
    <t>reajuste 3,79% pelom IGP -M  - , MENSAL DE R$ 148,60 (MARÇO A DEZEMBRO)</t>
  </si>
  <si>
    <t>08/03/202</t>
  </si>
  <si>
    <t xml:space="preserve">menor preço por ITEM </t>
  </si>
  <si>
    <t>vigência contratual por mais 12 (doze) meses</t>
  </si>
  <si>
    <t>088/2023</t>
  </si>
  <si>
    <t xml:space="preserve">Nº002/2023 </t>
  </si>
  <si>
    <t xml:space="preserve">PREGÃO PRESENCIAL SRP </t>
  </si>
  <si>
    <t>33.90.39.00.00</t>
  </si>
  <si>
    <t xml:space="preserve">SECRETARIA DE ESTADO DE OBRAS PÚBLICAS  </t>
  </si>
  <si>
    <t xml:space="preserve">Contratação de pessoa jurídica para prestação de SERVIÇOS DE LOCAÇÃO DE VEÍCULOS COM CONDUTOR DOS TIPOS: MOTOCICLETAS, abrangendo os custos com manutenção preventiva, corretiva e lavagem, atendendo as necessidades dos Conselhos Tutelares Municipais, </t>
  </si>
  <si>
    <t>W O PEREIRA  EIRELI</t>
  </si>
  <si>
    <t>865/2022</t>
  </si>
  <si>
    <t xml:space="preserve">SERVIÇOS DE AGUA E ESGOTO DE RIO BRANCO - SAERB </t>
  </si>
  <si>
    <t>005/2023</t>
  </si>
  <si>
    <t xml:space="preserve">SAERB </t>
  </si>
  <si>
    <t>01634.845/0001-00</t>
  </si>
  <si>
    <t xml:space="preserve">SEM LICITAÇÃO </t>
  </si>
  <si>
    <t>PRESTAÇÃO DE CONTAS - EXERCÍCIO 2024</t>
  </si>
  <si>
    <t xml:space="preserve">3º TERMO </t>
  </si>
  <si>
    <t>Executado no Exercício 2024</t>
  </si>
  <si>
    <t>FATURA MENSAL AGUA E ESGOTO - SAERB DO 3º CONSELHO TUTELAR MEMO Nº SMCC - MEM -2024/00445  - JANEIRO 2024</t>
  </si>
  <si>
    <t>020010003/2024</t>
  </si>
  <si>
    <t xml:space="preserve">NÃO SE APLICA </t>
  </si>
  <si>
    <t xml:space="preserve">1º TERMO </t>
  </si>
  <si>
    <t>01/01 A 31/03/2024</t>
  </si>
  <si>
    <t>0001/2023</t>
  </si>
  <si>
    <t xml:space="preserve">Contratação, sob demanda, de empresa(s) especializada(s) na prestação de serviços de locação de veículos automotores do tipo caminhonetes com motorista, visando atender as necessidades da demanda da Manutenção das Atividades dos Conselhos Municipais - SECRETARIA MUNICIPAL DA CASA CIVI - SECRETARIA DE ESTADO DE OBRAS PÚBLICAS  </t>
  </si>
  <si>
    <t>3275/2023 / 01010003/2023</t>
  </si>
  <si>
    <t>Contratação, sob demanda, de empresa(s) especializada(s) na prestação de serviços de locação de veículos automotores do tipo caminhonetes com motorista, visando atender as necessidades da demanda da Manutenção das Atividades dos Conselhos Municipais - SECRETARIA MUNICIPAL DA CASA CIVIL - CONTRATO SMCC: nº 001/2024</t>
  </si>
  <si>
    <t>4015/24/ 001010001/2024</t>
  </si>
  <si>
    <t>38/2023/01010001/2024</t>
  </si>
  <si>
    <t>01 RECURSO PRÓPRIO / 1.501</t>
  </si>
  <si>
    <t>01 RECURSO PRÓPRIO/1.501</t>
  </si>
  <si>
    <t>Manual de Referência - 10ª Edição</t>
  </si>
  <si>
    <t>VALOR IPTU - R$ 1.476,16+2188,85</t>
  </si>
  <si>
    <t>Data da emissão: 31.08.2024</t>
  </si>
  <si>
    <t xml:space="preserve">Nome do responsável pela elaboração: FRANCISCO JOCIEL MARQUES DA SILVA </t>
  </si>
  <si>
    <t>Nome do titular do Órgão/Entidade/Fundo (no exercício do cargo): VALTIM JOSÉ DA SILVA</t>
  </si>
  <si>
    <t>04034583/0001-22</t>
  </si>
  <si>
    <t xml:space="preserve">IPTU </t>
  </si>
  <si>
    <t>DG/SMCC/GABPREF nº 026/2024</t>
  </si>
  <si>
    <t xml:space="preserve">no art. 74, inciso V, da Lei no 14.133/2021, </t>
  </si>
  <si>
    <t>INEXIGIBILIDADE DE LICITAÇÃO</t>
  </si>
  <si>
    <t>a locação de imóvel situado na Rua Fausto Robalo no 49, Bairro Centro, no Município de Rio Branco, objeto da matrícula no 6774, do 1 0 Ofício de Registro de Imóveis da Comarca de Rio Branco de propriedade de Elizabeth Bezerra de Farias inscrita no CPF: 433.685.302-91, para abrigar as instalações do 40 Conselho Tutelar de Rio Branco, por intermédio da Secretária Municipal da Casa Civil — SMCC.</t>
  </si>
  <si>
    <t>pelo Artigo 23, Inciso I da Lei 14.133 e pelo Artigo 32, Incisos III e IV do Decreto nº 400/2023</t>
  </si>
  <si>
    <t>31/08/204</t>
  </si>
  <si>
    <t>PODER EXECUTIVO MUNICÍPIO</t>
  </si>
  <si>
    <t>(ai) = (k) - (ae) + (ad) + (ah)</t>
  </si>
  <si>
    <t xml:space="preserve">(aj) </t>
  </si>
  <si>
    <t>IDENTIFICAÇÃO DO ÓRGÃO/ENTIDADE/FUNDO: GABINETE DO PREFEITO - GABPREF</t>
  </si>
  <si>
    <t>REALIZADO ATÉ O MÊS/ANO (ACUMULADO): JANEIRO A AGOSTO/2024</t>
  </si>
  <si>
    <t>IF LOCAÇÕES DE IMÓVEIS EIRELI</t>
  </si>
  <si>
    <t>Nº do Convênio/ Contrato</t>
  </si>
  <si>
    <t>Não concluída em 2024</t>
  </si>
  <si>
    <t>Concluída em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</si>
</sst>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6" x14ac:knownFonts="1">
    <font>
      <sz val="11"/>
      <color theme="1"/>
      <name val="Calibri"/>
      <family val="2"/>
      <scheme val="minor"/>
    </font>
    <font>
      <sz val="10"/>
      <name val="Arial"/>
      <family val="2"/>
    </font>
    <font>
      <sz val="11"/>
      <color theme="1"/>
      <name val="Calibri"/>
      <family val="2"/>
      <scheme val="minor"/>
    </font>
    <font>
      <b/>
      <sz val="10"/>
      <name val="Arial"/>
      <family val="2"/>
    </font>
    <font>
      <sz val="11"/>
      <name val="Arial"/>
      <family val="2"/>
    </font>
    <font>
      <b/>
      <sz val="1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102">
    <xf numFmtId="0" fontId="0" fillId="0" borderId="0" xfId="0"/>
    <xf numFmtId="0" fontId="1" fillId="0" borderId="1" xfId="0" applyFont="1" applyFill="1" applyBorder="1" applyAlignment="1">
      <alignment horizontal="left" vertical="center" wrapText="1"/>
    </xf>
    <xf numFmtId="44" fontId="1" fillId="0" borderId="8" xfId="2"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xf>
    <xf numFmtId="3" fontId="1" fillId="0" borderId="8"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4" fontId="1" fillId="0" borderId="4" xfId="2"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4" fontId="1" fillId="0" borderId="1" xfId="2" applyFont="1" applyFill="1" applyBorder="1" applyAlignment="1">
      <alignment horizontal="center" vertical="center" wrapText="1"/>
    </xf>
    <xf numFmtId="44" fontId="1" fillId="0" borderId="1" xfId="2" applyFont="1" applyFill="1" applyBorder="1" applyAlignment="1">
      <alignment horizontal="center" vertical="center"/>
    </xf>
    <xf numFmtId="0" fontId="1" fillId="0" borderId="1" xfId="0" applyFont="1" applyFill="1" applyBorder="1" applyAlignment="1">
      <alignment vertical="center" wrapText="1"/>
    </xf>
    <xf numFmtId="17"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4" fontId="1" fillId="0" borderId="1" xfId="2"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 fontId="1" fillId="0" borderId="4" xfId="0" applyNumberFormat="1"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4" xfId="0" applyNumberFormat="1" applyFont="1" applyFill="1" applyBorder="1" applyAlignment="1">
      <alignment horizontal="center" vertical="center" wrapText="1"/>
    </xf>
    <xf numFmtId="44" fontId="1" fillId="0" borderId="4" xfId="2"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44" fontId="1" fillId="0" borderId="1" xfId="2"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wrapText="1"/>
    </xf>
    <xf numFmtId="0" fontId="1" fillId="0" borderId="4"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3" fontId="1" fillId="0" borderId="1" xfId="0" applyNumberFormat="1" applyFont="1" applyFill="1" applyBorder="1" applyAlignment="1">
      <alignment horizontal="center" vertical="center"/>
    </xf>
    <xf numFmtId="10" fontId="1" fillId="0" borderId="1" xfId="0" applyNumberFormat="1" applyFont="1" applyFill="1" applyBorder="1" applyAlignment="1">
      <alignment vertical="center"/>
    </xf>
    <xf numFmtId="3" fontId="1" fillId="0" borderId="1"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44" fontId="3" fillId="0" borderId="11" xfId="2" applyFont="1" applyFill="1" applyBorder="1" applyAlignment="1">
      <alignment vertical="center"/>
    </xf>
    <xf numFmtId="0" fontId="3" fillId="0" borderId="12" xfId="0" applyFont="1" applyFill="1" applyBorder="1" applyAlignment="1">
      <alignment vertical="center"/>
    </xf>
    <xf numFmtId="44" fontId="3" fillId="0" borderId="12" xfId="2" applyFont="1" applyFill="1" applyBorder="1" applyAlignment="1">
      <alignment vertical="center"/>
    </xf>
    <xf numFmtId="0" fontId="3" fillId="0" borderId="13" xfId="0" applyFont="1" applyFill="1" applyBorder="1" applyAlignment="1">
      <alignment vertical="center"/>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44" fontId="4" fillId="0" borderId="0" xfId="2" applyFont="1" applyFill="1" applyAlignment="1">
      <alignment vertical="center"/>
    </xf>
    <xf numFmtId="44" fontId="5" fillId="0" borderId="0" xfId="2" applyFont="1" applyFill="1" applyAlignment="1">
      <alignment vertical="center"/>
    </xf>
    <xf numFmtId="44" fontId="5" fillId="0" borderId="0" xfId="2" applyFont="1" applyFill="1" applyAlignment="1">
      <alignment horizontal="center" vertical="center"/>
    </xf>
    <xf numFmtId="44" fontId="5" fillId="0" borderId="0" xfId="2" applyFont="1" applyFill="1" applyAlignment="1">
      <alignment horizontal="left" vertical="center"/>
    </xf>
    <xf numFmtId="44" fontId="4" fillId="0" borderId="0" xfId="2" applyFont="1" applyFill="1" applyAlignment="1">
      <alignment horizontal="center" vertical="center"/>
    </xf>
    <xf numFmtId="44" fontId="5" fillId="0" borderId="0" xfId="2" applyFont="1" applyFill="1" applyBorder="1" applyAlignment="1">
      <alignment vertical="center"/>
    </xf>
    <xf numFmtId="44" fontId="3" fillId="0" borderId="1" xfId="2" applyFont="1" applyFill="1" applyBorder="1" applyAlignment="1">
      <alignment horizontal="center" vertical="center" wrapText="1"/>
    </xf>
    <xf numFmtId="44" fontId="3" fillId="0" borderId="9" xfId="2" applyFont="1" applyFill="1" applyBorder="1" applyAlignment="1">
      <alignment horizontal="center" vertical="center" wrapText="1"/>
    </xf>
    <xf numFmtId="44" fontId="1" fillId="0" borderId="0" xfId="2" applyFont="1" applyFill="1" applyAlignment="1">
      <alignment vertical="center"/>
    </xf>
    <xf numFmtId="44" fontId="3" fillId="0" borderId="0" xfId="2" applyFont="1" applyFill="1" applyAlignment="1">
      <alignment vertical="center"/>
    </xf>
    <xf numFmtId="0" fontId="1" fillId="0" borderId="4" xfId="0" applyFont="1" applyFill="1" applyBorder="1" applyAlignment="1">
      <alignment vertical="center" wrapText="1"/>
    </xf>
    <xf numFmtId="0" fontId="1" fillId="0" borderId="8" xfId="0" applyFont="1" applyFill="1" applyBorder="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0" fontId="3" fillId="0" borderId="11" xfId="0" applyFont="1" applyFill="1" applyBorder="1" applyAlignment="1">
      <alignment vertical="center" wrapText="1"/>
    </xf>
    <xf numFmtId="44" fontId="1" fillId="0" borderId="1" xfId="2" applyFont="1" applyFill="1" applyBorder="1" applyAlignment="1">
      <alignment vertical="center"/>
    </xf>
    <xf numFmtId="44" fontId="3" fillId="0" borderId="1" xfId="2"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11" xfId="0" applyFont="1" applyFill="1" applyBorder="1" applyAlignment="1">
      <alignment horizontal="center" vertical="center"/>
    </xf>
  </cellXfs>
  <cellStyles count="3">
    <cellStyle name="Moeda" xfId="2" builtinId="4"/>
    <cellStyle name="Normal" xfId="0" builtinId="0"/>
    <cellStyle name="Vírgula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981075</xdr:colOff>
      <xdr:row>0</xdr:row>
      <xdr:rowOff>85725</xdr:rowOff>
    </xdr:from>
    <xdr:to>
      <xdr:col>8</xdr:col>
      <xdr:colOff>981075</xdr:colOff>
      <xdr:row>3</xdr:row>
      <xdr:rowOff>17350</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311603</xdr:colOff>
      <xdr:row>0</xdr:row>
      <xdr:rowOff>8165</xdr:rowOff>
    </xdr:from>
    <xdr:to>
      <xdr:col>1</xdr:col>
      <xdr:colOff>764721</xdr:colOff>
      <xdr:row>2</xdr:row>
      <xdr:rowOff>114981</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774246" y="8165"/>
          <a:ext cx="453118" cy="457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tabSelected="1" zoomScale="80" zoomScaleNormal="80" workbookViewId="0">
      <selection activeCell="BD19" sqref="BD19"/>
    </sheetView>
  </sheetViews>
  <sheetFormatPr defaultRowHeight="12.75" x14ac:dyDescent="0.25"/>
  <cols>
    <col min="1" max="1" width="6.85546875" style="53" customWidth="1"/>
    <col min="2" max="2" width="21.5703125" style="53" bestFit="1" customWidth="1"/>
    <col min="3" max="3" width="28.85546875" style="53" bestFit="1" customWidth="1"/>
    <col min="4" max="4" width="36.140625" style="53" customWidth="1"/>
    <col min="5" max="5" width="20.28515625" style="53" bestFit="1" customWidth="1"/>
    <col min="6" max="6" width="55.5703125" style="53" customWidth="1"/>
    <col min="7" max="7" width="18.140625" style="53" customWidth="1"/>
    <col min="8" max="8" width="19.140625" style="53" customWidth="1"/>
    <col min="9" max="9" width="31.85546875" style="53" bestFit="1" customWidth="1"/>
    <col min="10" max="10" width="21.5703125" style="53" customWidth="1"/>
    <col min="11" max="11" width="13.5703125" style="53" customWidth="1"/>
    <col min="12" max="12" width="18.28515625" style="87" bestFit="1" customWidth="1"/>
    <col min="13" max="13" width="14.7109375" style="53" customWidth="1"/>
    <col min="14" max="14" width="13.28515625" style="53" customWidth="1"/>
    <col min="15" max="15" width="15.5703125" style="53" customWidth="1"/>
    <col min="16" max="16" width="13.85546875" style="53" customWidth="1"/>
    <col min="17" max="17" width="13" style="53" customWidth="1"/>
    <col min="18" max="18" width="13.5703125" style="53" customWidth="1"/>
    <col min="19" max="19" width="14.85546875" style="53" bestFit="1" customWidth="1"/>
    <col min="20" max="20" width="14.28515625" style="53" customWidth="1"/>
    <col min="21" max="21" width="7.42578125" style="53" customWidth="1"/>
    <col min="22" max="22" width="10" style="53" bestFit="1" customWidth="1"/>
    <col min="23" max="23" width="13.85546875" style="53" customWidth="1"/>
    <col min="24" max="24" width="15" style="53" customWidth="1"/>
    <col min="25" max="25" width="42" style="69" customWidth="1"/>
    <col min="26" max="26" width="13.5703125" style="53" customWidth="1"/>
    <col min="27" max="27" width="15.42578125" style="53" customWidth="1"/>
    <col min="28" max="28" width="13.28515625" style="53" customWidth="1"/>
    <col min="29" max="29" width="14" style="53" customWidth="1"/>
    <col min="30" max="30" width="13" style="87" customWidth="1"/>
    <col min="31" max="31" width="12" style="87" customWidth="1"/>
    <col min="32" max="32" width="14" style="53" customWidth="1"/>
    <col min="33" max="33" width="10.5703125" style="53" customWidth="1"/>
    <col min="34" max="34" width="10" style="87" bestFit="1" customWidth="1"/>
    <col min="35" max="35" width="17" style="87" bestFit="1" customWidth="1"/>
    <col min="36" max="36" width="15.5703125" style="87" bestFit="1" customWidth="1"/>
    <col min="37" max="37" width="15.28515625" style="87" customWidth="1"/>
    <col min="38" max="38" width="18.42578125" style="87" bestFit="1" customWidth="1"/>
    <col min="39" max="39" width="11.5703125" style="56" customWidth="1"/>
    <col min="40" max="40" width="13.85546875" style="56" customWidth="1"/>
    <col min="41" max="41" width="49.28515625" style="53" customWidth="1"/>
    <col min="42" max="42" width="13.140625" style="56" customWidth="1"/>
    <col min="43" max="43" width="18.140625" style="53" customWidth="1"/>
    <col min="44" max="44" width="28.85546875" style="53" bestFit="1" customWidth="1"/>
    <col min="45" max="45" width="15.7109375" style="53" customWidth="1"/>
    <col min="46" max="46" width="13.5703125" style="53" customWidth="1"/>
    <col min="47" max="47" width="15.28515625" style="53" customWidth="1"/>
    <col min="48" max="48" width="12.42578125" style="53" customWidth="1"/>
    <col min="49" max="49" width="9.140625" style="53"/>
    <col min="50" max="50" width="12.85546875" style="53" customWidth="1"/>
    <col min="51" max="51" width="9.140625" style="53"/>
    <col min="52" max="52" width="10" style="53" customWidth="1"/>
    <col min="53" max="53" width="12" style="53" customWidth="1"/>
    <col min="54" max="54" width="11.85546875" style="53" customWidth="1"/>
    <col min="55" max="55" width="13.85546875" style="53" customWidth="1"/>
    <col min="56" max="56" width="12.140625" style="53" customWidth="1"/>
    <col min="57" max="57" width="13.140625" style="53" customWidth="1"/>
    <col min="58" max="58" width="9.140625" style="53"/>
    <col min="59" max="59" width="13.85546875" style="53" customWidth="1"/>
    <col min="60" max="60" width="33.140625" style="53" bestFit="1" customWidth="1"/>
    <col min="61" max="16384" width="9.140625" style="53"/>
  </cols>
  <sheetData>
    <row r="1" spans="1:60" s="70" customFormat="1" ht="14.25" x14ac:dyDescent="0.25">
      <c r="L1" s="79"/>
      <c r="Y1" s="91"/>
      <c r="AD1" s="79"/>
      <c r="AE1" s="79"/>
      <c r="AH1" s="79"/>
      <c r="AI1" s="79"/>
      <c r="AJ1" s="79"/>
      <c r="AK1" s="79"/>
      <c r="AL1" s="79"/>
      <c r="AM1" s="75"/>
      <c r="AN1" s="75"/>
      <c r="AO1" s="71"/>
      <c r="AP1" s="75"/>
      <c r="AQ1" s="71"/>
      <c r="AR1" s="71"/>
      <c r="AS1" s="71"/>
      <c r="AT1" s="71"/>
      <c r="AU1" s="71"/>
      <c r="AV1" s="71"/>
    </row>
    <row r="2" spans="1:60" s="70" customFormat="1" ht="14.25" x14ac:dyDescent="0.25">
      <c r="L2" s="79"/>
      <c r="Y2" s="91"/>
      <c r="AD2" s="79"/>
      <c r="AE2" s="79"/>
      <c r="AH2" s="79"/>
      <c r="AI2" s="79"/>
      <c r="AJ2" s="79"/>
      <c r="AK2" s="79"/>
      <c r="AL2" s="79"/>
      <c r="AM2" s="75"/>
      <c r="AN2" s="75"/>
      <c r="AO2" s="71"/>
      <c r="AP2" s="75"/>
      <c r="AQ2" s="71"/>
      <c r="AR2" s="71"/>
      <c r="AS2" s="71"/>
      <c r="AT2" s="71"/>
      <c r="AU2" s="71"/>
      <c r="AV2" s="71"/>
    </row>
    <row r="3" spans="1:60" s="70" customFormat="1" ht="14.25" x14ac:dyDescent="0.25">
      <c r="L3" s="79"/>
      <c r="Y3" s="91"/>
      <c r="AD3" s="79"/>
      <c r="AE3" s="79"/>
      <c r="AH3" s="79"/>
      <c r="AI3" s="79"/>
      <c r="AJ3" s="79"/>
      <c r="AK3" s="79"/>
      <c r="AL3" s="79"/>
      <c r="AM3" s="75"/>
      <c r="AN3" s="75"/>
      <c r="AO3" s="71"/>
      <c r="AP3" s="75"/>
      <c r="AQ3" s="71"/>
      <c r="AR3" s="71"/>
      <c r="AS3" s="71"/>
      <c r="AT3" s="71"/>
      <c r="AU3" s="71"/>
      <c r="AV3" s="71"/>
    </row>
    <row r="4" spans="1:60" s="72" customFormat="1" ht="15" x14ac:dyDescent="0.25">
      <c r="A4" s="72" t="s">
        <v>189</v>
      </c>
      <c r="L4" s="80"/>
      <c r="Y4" s="92"/>
      <c r="AD4" s="80"/>
      <c r="AE4" s="80"/>
      <c r="AH4" s="80"/>
      <c r="AI4" s="80"/>
      <c r="AJ4" s="80"/>
      <c r="AK4" s="80"/>
      <c r="AL4" s="80"/>
      <c r="AM4" s="73"/>
      <c r="AN4" s="73"/>
      <c r="AP4" s="73"/>
    </row>
    <row r="5" spans="1:60" s="72" customFormat="1" ht="15" x14ac:dyDescent="0.25">
      <c r="B5" s="73"/>
      <c r="C5" s="73"/>
      <c r="D5" s="73"/>
      <c r="E5" s="73"/>
      <c r="F5" s="73"/>
      <c r="G5" s="73"/>
      <c r="H5" s="73"/>
      <c r="I5" s="73"/>
      <c r="J5" s="73"/>
      <c r="K5" s="73"/>
      <c r="L5" s="81"/>
      <c r="M5" s="73"/>
      <c r="N5" s="73"/>
      <c r="O5" s="73"/>
      <c r="P5" s="73"/>
      <c r="Q5" s="73"/>
      <c r="R5" s="73"/>
      <c r="S5" s="73"/>
      <c r="T5" s="73"/>
      <c r="U5" s="73"/>
      <c r="V5" s="73"/>
      <c r="W5" s="73"/>
      <c r="X5" s="73"/>
      <c r="Y5" s="93"/>
      <c r="Z5" s="73"/>
      <c r="AA5" s="73"/>
      <c r="AB5" s="73"/>
      <c r="AC5" s="73"/>
      <c r="AD5" s="81"/>
      <c r="AE5" s="81"/>
      <c r="AF5" s="73"/>
      <c r="AG5" s="73"/>
      <c r="AH5" s="81"/>
      <c r="AI5" s="81"/>
      <c r="AJ5" s="81"/>
      <c r="AK5" s="81"/>
      <c r="AL5" s="81"/>
      <c r="AM5" s="73"/>
      <c r="AN5" s="73"/>
      <c r="AO5" s="73"/>
      <c r="AP5" s="73"/>
      <c r="AQ5" s="73"/>
      <c r="AR5" s="73"/>
      <c r="AS5" s="73"/>
      <c r="AT5" s="73"/>
      <c r="AU5" s="73"/>
      <c r="AV5" s="73"/>
    </row>
    <row r="6" spans="1:60" s="72" customFormat="1" ht="15" x14ac:dyDescent="0.25">
      <c r="A6" s="72" t="s">
        <v>160</v>
      </c>
      <c r="L6" s="80"/>
      <c r="Y6" s="92"/>
      <c r="AD6" s="80"/>
      <c r="AE6" s="80"/>
      <c r="AH6" s="80"/>
      <c r="AI6" s="80"/>
      <c r="AJ6" s="80"/>
      <c r="AK6" s="80"/>
      <c r="AL6" s="80"/>
      <c r="AM6" s="73"/>
      <c r="AN6" s="73"/>
      <c r="AP6" s="73"/>
    </row>
    <row r="7" spans="1:60" s="72" customFormat="1" ht="15" x14ac:dyDescent="0.25">
      <c r="A7" s="72" t="s">
        <v>91</v>
      </c>
      <c r="K7" s="74"/>
      <c r="L7" s="82"/>
      <c r="M7" s="74"/>
      <c r="N7" s="74"/>
      <c r="O7" s="74"/>
      <c r="P7" s="74"/>
      <c r="Q7" s="74"/>
      <c r="R7" s="74"/>
      <c r="S7" s="74"/>
      <c r="T7" s="74"/>
      <c r="U7" s="74"/>
      <c r="V7" s="74"/>
      <c r="W7" s="74"/>
      <c r="X7" s="74"/>
      <c r="Y7" s="94"/>
      <c r="Z7" s="74"/>
      <c r="AA7" s="74"/>
      <c r="AB7" s="74"/>
      <c r="AC7" s="74"/>
      <c r="AD7" s="82"/>
      <c r="AE7" s="82"/>
      <c r="AF7" s="74"/>
      <c r="AG7" s="74"/>
      <c r="AH7" s="82"/>
      <c r="AI7" s="82"/>
      <c r="AJ7" s="82"/>
      <c r="AK7" s="82"/>
      <c r="AL7" s="82"/>
      <c r="AM7" s="73"/>
      <c r="AN7" s="73"/>
      <c r="AO7" s="74"/>
      <c r="AP7" s="73"/>
      <c r="AQ7" s="74"/>
      <c r="AR7" s="74"/>
      <c r="AS7" s="74"/>
      <c r="AT7" s="74"/>
      <c r="AU7" s="74"/>
      <c r="AV7" s="74"/>
      <c r="AW7" s="74"/>
    </row>
    <row r="8" spans="1:60" s="72" customFormat="1" ht="15" x14ac:dyDescent="0.25">
      <c r="A8" s="72" t="s">
        <v>176</v>
      </c>
      <c r="F8" s="74"/>
      <c r="G8" s="74"/>
      <c r="H8" s="74"/>
      <c r="I8" s="74"/>
      <c r="J8" s="74"/>
      <c r="K8" s="74"/>
      <c r="L8" s="82"/>
      <c r="M8" s="74"/>
      <c r="N8" s="74"/>
      <c r="O8" s="74"/>
      <c r="P8" s="74"/>
      <c r="Q8" s="74"/>
      <c r="R8" s="74"/>
      <c r="S8" s="74"/>
      <c r="T8" s="74"/>
      <c r="U8" s="74"/>
      <c r="V8" s="74"/>
      <c r="W8" s="74"/>
      <c r="X8" s="74"/>
      <c r="Y8" s="94"/>
      <c r="Z8" s="74"/>
      <c r="AA8" s="74"/>
      <c r="AB8" s="74"/>
      <c r="AC8" s="74"/>
      <c r="AD8" s="82"/>
      <c r="AE8" s="82"/>
      <c r="AF8" s="74"/>
      <c r="AG8" s="74"/>
      <c r="AH8" s="82"/>
      <c r="AI8" s="82"/>
      <c r="AJ8" s="82"/>
      <c r="AK8" s="82"/>
      <c r="AL8" s="82"/>
      <c r="AM8" s="73"/>
      <c r="AN8" s="73"/>
      <c r="AO8" s="74"/>
      <c r="AP8" s="73"/>
      <c r="AQ8" s="74"/>
      <c r="AR8" s="74"/>
      <c r="AS8" s="74"/>
      <c r="AT8" s="74"/>
      <c r="AU8" s="74"/>
      <c r="AV8" s="74"/>
      <c r="AW8" s="74"/>
    </row>
    <row r="9" spans="1:60" s="72" customFormat="1" ht="15" x14ac:dyDescent="0.25">
      <c r="B9" s="73"/>
      <c r="C9" s="73"/>
      <c r="D9" s="73"/>
      <c r="E9" s="73"/>
      <c r="F9" s="73"/>
      <c r="G9" s="73"/>
      <c r="H9" s="73"/>
      <c r="I9" s="73"/>
      <c r="J9" s="73"/>
      <c r="K9" s="73"/>
      <c r="L9" s="81"/>
      <c r="M9" s="73"/>
      <c r="N9" s="73"/>
      <c r="O9" s="73"/>
      <c r="P9" s="73"/>
      <c r="Q9" s="73"/>
      <c r="R9" s="73"/>
      <c r="S9" s="73"/>
      <c r="T9" s="73"/>
      <c r="U9" s="73"/>
      <c r="V9" s="73"/>
      <c r="W9" s="73"/>
      <c r="X9" s="73"/>
      <c r="Y9" s="93"/>
      <c r="Z9" s="73"/>
      <c r="AA9" s="73"/>
      <c r="AB9" s="73"/>
      <c r="AC9" s="73"/>
      <c r="AD9" s="81"/>
      <c r="AE9" s="81"/>
      <c r="AF9" s="73"/>
      <c r="AG9" s="73"/>
      <c r="AH9" s="81"/>
      <c r="AI9" s="81"/>
      <c r="AJ9" s="81"/>
      <c r="AK9" s="81"/>
      <c r="AL9" s="81"/>
      <c r="AM9" s="73"/>
      <c r="AN9" s="73"/>
      <c r="AO9" s="73"/>
      <c r="AP9" s="73"/>
      <c r="AQ9" s="73"/>
      <c r="AR9" s="73"/>
      <c r="AS9" s="73"/>
      <c r="AT9" s="73"/>
      <c r="AU9" s="73"/>
      <c r="AV9" s="73"/>
      <c r="AW9" s="73"/>
    </row>
    <row r="10" spans="1:60" s="72" customFormat="1" ht="15" x14ac:dyDescent="0.25">
      <c r="A10" s="72" t="s">
        <v>192</v>
      </c>
      <c r="L10" s="80"/>
      <c r="Y10" s="92"/>
      <c r="AD10" s="80"/>
      <c r="AE10" s="80"/>
      <c r="AH10" s="80"/>
      <c r="AI10" s="80"/>
      <c r="AJ10" s="80"/>
      <c r="AK10" s="80"/>
      <c r="AL10" s="80"/>
      <c r="AM10" s="73"/>
      <c r="AN10" s="73"/>
      <c r="AP10" s="73"/>
    </row>
    <row r="11" spans="1:60" s="72" customFormat="1" ht="15" x14ac:dyDescent="0.25">
      <c r="A11" s="72" t="s">
        <v>193</v>
      </c>
      <c r="L11" s="80"/>
      <c r="Y11" s="92"/>
      <c r="AD11" s="80"/>
      <c r="AE11" s="80"/>
      <c r="AH11" s="80"/>
      <c r="AI11" s="80"/>
      <c r="AJ11" s="80"/>
      <c r="AK11" s="80"/>
      <c r="AL11" s="80"/>
      <c r="AM11" s="73"/>
      <c r="AN11" s="73"/>
      <c r="AP11" s="73"/>
    </row>
    <row r="12" spans="1:60" s="70" customFormat="1" ht="14.25" x14ac:dyDescent="0.25">
      <c r="B12" s="75"/>
      <c r="C12" s="75"/>
      <c r="D12" s="75"/>
      <c r="E12" s="75"/>
      <c r="F12" s="75"/>
      <c r="G12" s="75"/>
      <c r="H12" s="75"/>
      <c r="I12" s="75"/>
      <c r="J12" s="75"/>
      <c r="K12" s="75"/>
      <c r="L12" s="83"/>
      <c r="M12" s="75"/>
      <c r="N12" s="75"/>
      <c r="O12" s="75"/>
      <c r="P12" s="75"/>
      <c r="Q12" s="75"/>
      <c r="R12" s="75"/>
      <c r="S12" s="75"/>
      <c r="T12" s="75"/>
      <c r="U12" s="75"/>
      <c r="V12" s="75"/>
      <c r="W12" s="75"/>
      <c r="X12" s="75"/>
      <c r="Y12" s="95"/>
      <c r="Z12" s="75"/>
      <c r="AA12" s="75"/>
      <c r="AB12" s="75"/>
      <c r="AC12" s="75"/>
      <c r="AD12" s="83"/>
      <c r="AE12" s="83"/>
      <c r="AF12" s="75"/>
      <c r="AG12" s="75"/>
      <c r="AH12" s="83"/>
      <c r="AI12" s="83"/>
      <c r="AJ12" s="83"/>
      <c r="AK12" s="83"/>
      <c r="AL12" s="83"/>
      <c r="AM12" s="75"/>
      <c r="AN12" s="75"/>
      <c r="AO12" s="75"/>
      <c r="AP12" s="75"/>
      <c r="AQ12" s="75"/>
      <c r="AR12" s="75"/>
      <c r="AS12" s="75"/>
      <c r="AT12" s="75"/>
      <c r="AU12" s="75"/>
      <c r="AV12" s="75"/>
    </row>
    <row r="13" spans="1:60" s="70" customFormat="1" ht="15.75" thickBot="1" x14ac:dyDescent="0.3">
      <c r="A13" s="72" t="s">
        <v>68</v>
      </c>
      <c r="B13" s="76"/>
      <c r="C13" s="76"/>
      <c r="D13" s="76"/>
      <c r="E13" s="76"/>
      <c r="F13" s="76"/>
      <c r="G13" s="76"/>
      <c r="H13" s="76"/>
      <c r="I13" s="76"/>
      <c r="J13" s="76"/>
      <c r="K13" s="76"/>
      <c r="L13" s="84"/>
      <c r="M13" s="76"/>
      <c r="N13" s="76"/>
      <c r="O13" s="76"/>
      <c r="P13" s="76"/>
      <c r="Q13" s="76"/>
      <c r="R13" s="76"/>
      <c r="S13" s="76"/>
      <c r="T13" s="76"/>
      <c r="U13" s="76"/>
      <c r="V13" s="76"/>
      <c r="W13" s="76"/>
      <c r="X13" s="76"/>
      <c r="Y13" s="96"/>
      <c r="Z13" s="76"/>
      <c r="AA13" s="76"/>
      <c r="AB13" s="76"/>
      <c r="AC13" s="76"/>
      <c r="AD13" s="84"/>
      <c r="AE13" s="84"/>
      <c r="AF13" s="76"/>
      <c r="AG13" s="76"/>
      <c r="AH13" s="84"/>
      <c r="AI13" s="84"/>
      <c r="AJ13" s="84"/>
      <c r="AK13" s="84"/>
      <c r="AL13" s="84"/>
      <c r="AM13" s="100"/>
      <c r="AN13" s="100"/>
      <c r="AO13" s="76"/>
      <c r="AP13" s="100"/>
      <c r="AQ13" s="76"/>
      <c r="AR13" s="76"/>
      <c r="AS13" s="76"/>
      <c r="AT13" s="76"/>
      <c r="AU13" s="76"/>
      <c r="AV13" s="76"/>
      <c r="AW13" s="76"/>
      <c r="AX13" s="76"/>
      <c r="AY13" s="76"/>
      <c r="AZ13" s="76"/>
      <c r="BA13" s="76"/>
      <c r="BB13" s="76"/>
      <c r="BC13" s="76"/>
      <c r="BD13" s="76"/>
      <c r="BE13" s="76"/>
      <c r="BF13" s="76"/>
      <c r="BG13" s="76"/>
      <c r="BH13" s="76"/>
    </row>
    <row r="14" spans="1:60" x14ac:dyDescent="0.25">
      <c r="A14" s="45" t="s">
        <v>50</v>
      </c>
      <c r="B14" s="44" t="s">
        <v>20</v>
      </c>
      <c r="C14" s="44"/>
      <c r="D14" s="44"/>
      <c r="E14" s="44"/>
      <c r="F14" s="44"/>
      <c r="G14" s="44"/>
      <c r="H14" s="44" t="s">
        <v>69</v>
      </c>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t="s">
        <v>73</v>
      </c>
      <c r="AN14" s="44"/>
      <c r="AO14" s="44"/>
      <c r="AP14" s="44"/>
      <c r="AQ14" s="44" t="s">
        <v>90</v>
      </c>
      <c r="AR14" s="44"/>
      <c r="AS14" s="44"/>
      <c r="AT14" s="44"/>
      <c r="AU14" s="44"/>
      <c r="AV14" s="44"/>
      <c r="AW14" s="44" t="s">
        <v>70</v>
      </c>
      <c r="AX14" s="44"/>
      <c r="AY14" s="44"/>
      <c r="AZ14" s="44"/>
      <c r="BA14" s="44"/>
      <c r="BB14" s="44"/>
      <c r="BC14" s="44"/>
      <c r="BD14" s="44"/>
      <c r="BE14" s="44"/>
      <c r="BF14" s="44"/>
      <c r="BG14" s="44"/>
      <c r="BH14" s="50"/>
    </row>
    <row r="15" spans="1:60" x14ac:dyDescent="0.25">
      <c r="A15" s="46"/>
      <c r="B15" s="43"/>
      <c r="C15" s="43"/>
      <c r="D15" s="43"/>
      <c r="E15" s="43"/>
      <c r="F15" s="43"/>
      <c r="G15" s="43"/>
      <c r="H15" s="43" t="s">
        <v>48</v>
      </c>
      <c r="I15" s="43"/>
      <c r="J15" s="43"/>
      <c r="K15" s="43"/>
      <c r="L15" s="43"/>
      <c r="M15" s="43"/>
      <c r="N15" s="43"/>
      <c r="O15" s="43"/>
      <c r="P15" s="43"/>
      <c r="Q15" s="43"/>
      <c r="R15" s="43"/>
      <c r="S15" s="43"/>
      <c r="T15" s="43"/>
      <c r="U15" s="43" t="s">
        <v>101</v>
      </c>
      <c r="V15" s="43"/>
      <c r="W15" s="43"/>
      <c r="X15" s="43"/>
      <c r="Y15" s="43"/>
      <c r="Z15" s="43"/>
      <c r="AA15" s="43"/>
      <c r="AB15" s="43"/>
      <c r="AC15" s="43"/>
      <c r="AD15" s="43"/>
      <c r="AE15" s="43"/>
      <c r="AF15" s="43" t="s">
        <v>93</v>
      </c>
      <c r="AG15" s="43"/>
      <c r="AH15" s="43"/>
      <c r="AI15" s="99" t="s">
        <v>49</v>
      </c>
      <c r="AJ15" s="99"/>
      <c r="AK15" s="99"/>
      <c r="AL15" s="99"/>
      <c r="AM15" s="43" t="s">
        <v>75</v>
      </c>
      <c r="AN15" s="43" t="s">
        <v>76</v>
      </c>
      <c r="AO15" s="43" t="s">
        <v>74</v>
      </c>
      <c r="AP15" s="43" t="s">
        <v>108</v>
      </c>
      <c r="AQ15" s="43" t="s">
        <v>80</v>
      </c>
      <c r="AR15" s="43" t="s">
        <v>81</v>
      </c>
      <c r="AS15" s="43" t="s">
        <v>82</v>
      </c>
      <c r="AT15" s="43" t="s">
        <v>84</v>
      </c>
      <c r="AU15" s="43" t="s">
        <v>83</v>
      </c>
      <c r="AV15" s="43" t="s">
        <v>84</v>
      </c>
      <c r="AW15" s="43" t="s">
        <v>1</v>
      </c>
      <c r="AX15" s="43" t="s">
        <v>55</v>
      </c>
      <c r="AY15" s="48" t="s">
        <v>58</v>
      </c>
      <c r="AZ15" s="48"/>
      <c r="BA15" s="48"/>
      <c r="BB15" s="48" t="s">
        <v>118</v>
      </c>
      <c r="BC15" s="48"/>
      <c r="BD15" s="43" t="s">
        <v>197</v>
      </c>
      <c r="BE15" s="43" t="s">
        <v>196</v>
      </c>
      <c r="BF15" s="48" t="s">
        <v>60</v>
      </c>
      <c r="BG15" s="48"/>
      <c r="BH15" s="49"/>
    </row>
    <row r="16" spans="1:60" x14ac:dyDescent="0.25">
      <c r="A16" s="46"/>
      <c r="B16" s="43"/>
      <c r="C16" s="43"/>
      <c r="D16" s="43"/>
      <c r="E16" s="43"/>
      <c r="F16" s="43"/>
      <c r="G16" s="43"/>
      <c r="H16" s="43"/>
      <c r="I16" s="43"/>
      <c r="J16" s="43"/>
      <c r="K16" s="43"/>
      <c r="L16" s="43"/>
      <c r="M16" s="43"/>
      <c r="N16" s="43"/>
      <c r="O16" s="43"/>
      <c r="P16" s="43"/>
      <c r="Q16" s="43"/>
      <c r="R16" s="43"/>
      <c r="S16" s="43"/>
      <c r="T16" s="43"/>
      <c r="U16" s="43"/>
      <c r="V16" s="43"/>
      <c r="W16" s="43"/>
      <c r="X16" s="43"/>
      <c r="Y16" s="43"/>
      <c r="Z16" s="43" t="s">
        <v>92</v>
      </c>
      <c r="AA16" s="43"/>
      <c r="AB16" s="43" t="s">
        <v>95</v>
      </c>
      <c r="AC16" s="43"/>
      <c r="AD16" s="43"/>
      <c r="AE16" s="43"/>
      <c r="AF16" s="43" t="s">
        <v>94</v>
      </c>
      <c r="AG16" s="43"/>
      <c r="AH16" s="43"/>
      <c r="AI16" s="85"/>
      <c r="AJ16" s="99"/>
      <c r="AK16" s="99"/>
      <c r="AL16" s="99"/>
      <c r="AM16" s="43"/>
      <c r="AN16" s="43"/>
      <c r="AO16" s="43"/>
      <c r="AP16" s="43"/>
      <c r="AQ16" s="43"/>
      <c r="AR16" s="43"/>
      <c r="AS16" s="43"/>
      <c r="AT16" s="43"/>
      <c r="AU16" s="43"/>
      <c r="AV16" s="43"/>
      <c r="AW16" s="43"/>
      <c r="AX16" s="43"/>
      <c r="AY16" s="48"/>
      <c r="AZ16" s="48"/>
      <c r="BA16" s="48"/>
      <c r="BB16" s="48"/>
      <c r="BC16" s="48"/>
      <c r="BD16" s="43"/>
      <c r="BE16" s="43"/>
      <c r="BF16" s="43" t="s">
        <v>116</v>
      </c>
      <c r="BG16" s="43" t="s">
        <v>117</v>
      </c>
      <c r="BH16" s="49" t="s">
        <v>59</v>
      </c>
    </row>
    <row r="17" spans="1:60" ht="51" x14ac:dyDescent="0.25">
      <c r="A17" s="46"/>
      <c r="B17" s="14" t="s">
        <v>6</v>
      </c>
      <c r="C17" s="14" t="s">
        <v>7</v>
      </c>
      <c r="D17" s="14" t="s">
        <v>0</v>
      </c>
      <c r="E17" s="14" t="s">
        <v>1</v>
      </c>
      <c r="F17" s="14" t="s">
        <v>2</v>
      </c>
      <c r="G17" s="14" t="s">
        <v>8</v>
      </c>
      <c r="H17" s="23" t="s">
        <v>114</v>
      </c>
      <c r="I17" s="14" t="s">
        <v>3</v>
      </c>
      <c r="J17" s="14" t="s">
        <v>18</v>
      </c>
      <c r="K17" s="14" t="s">
        <v>9</v>
      </c>
      <c r="L17" s="85" t="s">
        <v>46</v>
      </c>
      <c r="M17" s="14" t="s">
        <v>13</v>
      </c>
      <c r="N17" s="14" t="s">
        <v>12</v>
      </c>
      <c r="O17" s="14" t="s">
        <v>11</v>
      </c>
      <c r="P17" s="14" t="s">
        <v>4</v>
      </c>
      <c r="Q17" s="14" t="s">
        <v>195</v>
      </c>
      <c r="R17" s="14" t="s">
        <v>51</v>
      </c>
      <c r="S17" s="14" t="s">
        <v>52</v>
      </c>
      <c r="T17" s="14" t="s">
        <v>5</v>
      </c>
      <c r="U17" s="14" t="s">
        <v>1</v>
      </c>
      <c r="V17" s="14" t="s">
        <v>104</v>
      </c>
      <c r="W17" s="14" t="s">
        <v>9</v>
      </c>
      <c r="X17" s="14" t="s">
        <v>13</v>
      </c>
      <c r="Y17" s="14" t="s">
        <v>10</v>
      </c>
      <c r="Z17" s="14" t="s">
        <v>12</v>
      </c>
      <c r="AA17" s="14" t="s">
        <v>11</v>
      </c>
      <c r="AB17" s="14" t="s">
        <v>14</v>
      </c>
      <c r="AC17" s="14" t="s">
        <v>15</v>
      </c>
      <c r="AD17" s="85" t="s">
        <v>16</v>
      </c>
      <c r="AE17" s="85" t="s">
        <v>17</v>
      </c>
      <c r="AF17" s="14" t="s">
        <v>100</v>
      </c>
      <c r="AG17" s="14" t="s">
        <v>99</v>
      </c>
      <c r="AH17" s="85" t="s">
        <v>98</v>
      </c>
      <c r="AI17" s="85" t="s">
        <v>21</v>
      </c>
      <c r="AJ17" s="85" t="s">
        <v>123</v>
      </c>
      <c r="AK17" s="85" t="s">
        <v>162</v>
      </c>
      <c r="AL17" s="85" t="s">
        <v>19</v>
      </c>
      <c r="AM17" s="43"/>
      <c r="AN17" s="43"/>
      <c r="AO17" s="43"/>
      <c r="AP17" s="43"/>
      <c r="AQ17" s="43"/>
      <c r="AR17" s="43"/>
      <c r="AS17" s="43"/>
      <c r="AT17" s="43"/>
      <c r="AU17" s="43"/>
      <c r="AV17" s="43"/>
      <c r="AW17" s="43"/>
      <c r="AX17" s="43"/>
      <c r="AY17" s="24" t="s">
        <v>56</v>
      </c>
      <c r="AZ17" s="24" t="s">
        <v>57</v>
      </c>
      <c r="BA17" s="14" t="s">
        <v>115</v>
      </c>
      <c r="BB17" s="14" t="s">
        <v>119</v>
      </c>
      <c r="BC17" s="14" t="s">
        <v>120</v>
      </c>
      <c r="BD17" s="43"/>
      <c r="BE17" s="43"/>
      <c r="BF17" s="43"/>
      <c r="BG17" s="43"/>
      <c r="BH17" s="49"/>
    </row>
    <row r="18" spans="1:60" ht="26.25" thickBot="1" x14ac:dyDescent="0.3">
      <c r="A18" s="47"/>
      <c r="B18" s="12" t="s">
        <v>22</v>
      </c>
      <c r="C18" s="12" t="s">
        <v>23</v>
      </c>
      <c r="D18" s="25" t="s">
        <v>45</v>
      </c>
      <c r="E18" s="12" t="s">
        <v>24</v>
      </c>
      <c r="F18" s="12" t="s">
        <v>25</v>
      </c>
      <c r="G18" s="12" t="s">
        <v>26</v>
      </c>
      <c r="H18" s="25" t="s">
        <v>27</v>
      </c>
      <c r="I18" s="12" t="s">
        <v>28</v>
      </c>
      <c r="J18" s="12" t="s">
        <v>29</v>
      </c>
      <c r="K18" s="12" t="s">
        <v>30</v>
      </c>
      <c r="L18" s="86" t="s">
        <v>31</v>
      </c>
      <c r="M18" s="12" t="s">
        <v>32</v>
      </c>
      <c r="N18" s="12" t="s">
        <v>33</v>
      </c>
      <c r="O18" s="12" t="s">
        <v>34</v>
      </c>
      <c r="P18" s="12" t="s">
        <v>35</v>
      </c>
      <c r="Q18" s="12" t="s">
        <v>36</v>
      </c>
      <c r="R18" s="12" t="s">
        <v>37</v>
      </c>
      <c r="S18" s="12" t="s">
        <v>47</v>
      </c>
      <c r="T18" s="12" t="s">
        <v>38</v>
      </c>
      <c r="U18" s="12" t="s">
        <v>103</v>
      </c>
      <c r="V18" s="12" t="s">
        <v>39</v>
      </c>
      <c r="W18" s="12" t="s">
        <v>40</v>
      </c>
      <c r="X18" s="12" t="s">
        <v>41</v>
      </c>
      <c r="Y18" s="12" t="s">
        <v>42</v>
      </c>
      <c r="Z18" s="12"/>
      <c r="AA18" s="12" t="s">
        <v>43</v>
      </c>
      <c r="AB18" s="12" t="s">
        <v>53</v>
      </c>
      <c r="AC18" s="12" t="s">
        <v>44</v>
      </c>
      <c r="AD18" s="86" t="s">
        <v>71</v>
      </c>
      <c r="AE18" s="86" t="s">
        <v>96</v>
      </c>
      <c r="AF18" s="12" t="s">
        <v>54</v>
      </c>
      <c r="AG18" s="12" t="s">
        <v>97</v>
      </c>
      <c r="AH18" s="86" t="s">
        <v>105</v>
      </c>
      <c r="AI18" s="86" t="s">
        <v>190</v>
      </c>
      <c r="AJ18" s="86" t="s">
        <v>191</v>
      </c>
      <c r="AK18" s="86" t="s">
        <v>106</v>
      </c>
      <c r="AL18" s="86" t="s">
        <v>107</v>
      </c>
      <c r="AM18" s="12" t="s">
        <v>61</v>
      </c>
      <c r="AN18" s="12" t="s">
        <v>62</v>
      </c>
      <c r="AO18" s="12" t="s">
        <v>63</v>
      </c>
      <c r="AP18" s="26" t="s">
        <v>64</v>
      </c>
      <c r="AQ18" s="26" t="s">
        <v>65</v>
      </c>
      <c r="AR18" s="26" t="s">
        <v>66</v>
      </c>
      <c r="AS18" s="26" t="s">
        <v>67</v>
      </c>
      <c r="AT18" s="26" t="s">
        <v>72</v>
      </c>
      <c r="AU18" s="26" t="s">
        <v>77</v>
      </c>
      <c r="AV18" s="26" t="s">
        <v>78</v>
      </c>
      <c r="AW18" s="26" t="s">
        <v>109</v>
      </c>
      <c r="AX18" s="26" t="s">
        <v>79</v>
      </c>
      <c r="AY18" s="26" t="s">
        <v>85</v>
      </c>
      <c r="AZ18" s="26" t="s">
        <v>86</v>
      </c>
      <c r="BA18" s="26" t="s">
        <v>87</v>
      </c>
      <c r="BB18" s="26" t="s">
        <v>88</v>
      </c>
      <c r="BC18" s="26" t="s">
        <v>89</v>
      </c>
      <c r="BD18" s="26" t="s">
        <v>102</v>
      </c>
      <c r="BE18" s="26" t="s">
        <v>110</v>
      </c>
      <c r="BF18" s="26" t="s">
        <v>111</v>
      </c>
      <c r="BG18" s="26" t="s">
        <v>112</v>
      </c>
      <c r="BH18" s="27" t="s">
        <v>113</v>
      </c>
    </row>
    <row r="19" spans="1:60" x14ac:dyDescent="0.25">
      <c r="A19" s="35">
        <v>1</v>
      </c>
      <c r="B19" s="36" t="s">
        <v>127</v>
      </c>
      <c r="C19" s="35" t="s">
        <v>138</v>
      </c>
      <c r="D19" s="35" t="s">
        <v>135</v>
      </c>
      <c r="E19" s="35" t="s">
        <v>136</v>
      </c>
      <c r="F19" s="77" t="s">
        <v>124</v>
      </c>
      <c r="G19" s="41">
        <v>13221</v>
      </c>
      <c r="H19" s="52" t="s">
        <v>122</v>
      </c>
      <c r="I19" s="77" t="s">
        <v>125</v>
      </c>
      <c r="J19" s="35" t="s">
        <v>126</v>
      </c>
      <c r="K19" s="39">
        <v>44593</v>
      </c>
      <c r="L19" s="40">
        <v>47040</v>
      </c>
      <c r="M19" s="41">
        <v>13221</v>
      </c>
      <c r="N19" s="39">
        <v>44593</v>
      </c>
      <c r="O19" s="39">
        <v>44926</v>
      </c>
      <c r="P19" s="35" t="s">
        <v>174</v>
      </c>
      <c r="Q19" s="5"/>
      <c r="R19" s="5"/>
      <c r="S19" s="5"/>
      <c r="T19" s="35" t="s">
        <v>139</v>
      </c>
      <c r="U19" s="5"/>
      <c r="V19" s="6"/>
      <c r="W19" s="5"/>
      <c r="X19" s="5"/>
      <c r="Y19" s="89"/>
      <c r="Z19" s="5"/>
      <c r="AA19" s="5"/>
      <c r="AB19" s="6"/>
      <c r="AC19" s="5"/>
      <c r="AD19" s="11"/>
      <c r="AE19" s="11"/>
      <c r="AF19" s="6"/>
      <c r="AG19" s="5"/>
      <c r="AH19" s="11"/>
      <c r="AI19" s="11">
        <f>$L$19-AE19+AD19+AH19</f>
        <v>47040</v>
      </c>
      <c r="AJ19" s="11"/>
      <c r="AK19" s="11"/>
      <c r="AL19" s="11">
        <f>AJ19+AK19</f>
        <v>0</v>
      </c>
      <c r="AM19" s="5"/>
      <c r="AN19" s="5"/>
      <c r="AO19" s="5"/>
      <c r="AP19" s="5"/>
      <c r="AQ19" s="7"/>
      <c r="AR19" s="7"/>
      <c r="AS19" s="7"/>
      <c r="AT19" s="7"/>
      <c r="AU19" s="7"/>
      <c r="AV19" s="7"/>
      <c r="AW19" s="7"/>
      <c r="AX19" s="7"/>
      <c r="AY19" s="7"/>
      <c r="AZ19" s="7"/>
      <c r="BA19" s="7"/>
      <c r="BB19" s="7"/>
      <c r="BC19" s="7"/>
      <c r="BD19" s="7"/>
      <c r="BE19" s="7"/>
      <c r="BF19" s="7"/>
      <c r="BG19" s="7"/>
      <c r="BH19" s="51" t="s">
        <v>177</v>
      </c>
    </row>
    <row r="20" spans="1:60" x14ac:dyDescent="0.25">
      <c r="A20" s="30"/>
      <c r="B20" s="37"/>
      <c r="C20" s="30"/>
      <c r="D20" s="30"/>
      <c r="E20" s="30"/>
      <c r="F20" s="78"/>
      <c r="G20" s="33"/>
      <c r="H20" s="34"/>
      <c r="I20" s="78"/>
      <c r="J20" s="30"/>
      <c r="K20" s="31"/>
      <c r="L20" s="32"/>
      <c r="M20" s="33"/>
      <c r="N20" s="31"/>
      <c r="O20" s="31"/>
      <c r="P20" s="30"/>
      <c r="Q20" s="13"/>
      <c r="R20" s="13"/>
      <c r="S20" s="13"/>
      <c r="T20" s="30"/>
      <c r="U20" s="13"/>
      <c r="V20" s="1" t="s">
        <v>140</v>
      </c>
      <c r="W20" s="18">
        <v>44922</v>
      </c>
      <c r="X20" s="16">
        <v>13454</v>
      </c>
      <c r="Y20" s="21" t="s">
        <v>141</v>
      </c>
      <c r="Z20" s="18">
        <v>44927</v>
      </c>
      <c r="AA20" s="18">
        <v>45291</v>
      </c>
      <c r="AB20" s="1"/>
      <c r="AC20" s="13"/>
      <c r="AD20" s="19"/>
      <c r="AE20" s="19"/>
      <c r="AF20" s="1"/>
      <c r="AG20" s="13"/>
      <c r="AH20" s="19"/>
      <c r="AI20" s="19">
        <f t="shared" ref="AI20:AI22" si="0">$L$19-AE20+AD20+AH20</f>
        <v>47040</v>
      </c>
      <c r="AJ20" s="19">
        <v>94080</v>
      </c>
      <c r="AK20" s="19"/>
      <c r="AL20" s="11">
        <f t="shared" ref="AL20:AL31" si="1">AJ20+AK20</f>
        <v>94080</v>
      </c>
      <c r="AM20" s="13"/>
      <c r="AN20" s="13"/>
      <c r="AO20" s="13"/>
      <c r="AP20" s="13"/>
      <c r="AQ20" s="15"/>
      <c r="AR20" s="38" t="s">
        <v>138</v>
      </c>
      <c r="AS20" s="15"/>
      <c r="AT20" s="15"/>
      <c r="AU20" s="15"/>
      <c r="AV20" s="15"/>
      <c r="AW20" s="15"/>
      <c r="AX20" s="15"/>
      <c r="AY20" s="15"/>
      <c r="AZ20" s="15"/>
      <c r="BA20" s="15"/>
      <c r="BB20" s="15"/>
      <c r="BC20" s="15"/>
      <c r="BD20" s="15"/>
      <c r="BE20" s="15"/>
      <c r="BF20" s="15"/>
      <c r="BG20" s="15"/>
      <c r="BH20" s="38"/>
    </row>
    <row r="21" spans="1:60" ht="25.5" x14ac:dyDescent="0.25">
      <c r="A21" s="30"/>
      <c r="B21" s="37"/>
      <c r="C21" s="30"/>
      <c r="D21" s="30"/>
      <c r="E21" s="30"/>
      <c r="F21" s="78"/>
      <c r="G21" s="33"/>
      <c r="H21" s="34"/>
      <c r="I21" s="78"/>
      <c r="J21" s="30"/>
      <c r="K21" s="31"/>
      <c r="L21" s="32"/>
      <c r="M21" s="33"/>
      <c r="N21" s="31"/>
      <c r="O21" s="31"/>
      <c r="P21" s="30"/>
      <c r="Q21" s="13"/>
      <c r="R21" s="13"/>
      <c r="S21" s="13"/>
      <c r="T21" s="30"/>
      <c r="U21" s="13"/>
      <c r="V21" s="1" t="s">
        <v>142</v>
      </c>
      <c r="W21" s="15" t="s">
        <v>144</v>
      </c>
      <c r="X21" s="15">
        <v>13493</v>
      </c>
      <c r="Y21" s="21" t="s">
        <v>143</v>
      </c>
      <c r="Z21" s="28">
        <v>44987</v>
      </c>
      <c r="AA21" s="28">
        <v>45291</v>
      </c>
      <c r="AB21" s="29"/>
      <c r="AC21" s="29"/>
      <c r="AD21" s="98"/>
      <c r="AE21" s="98"/>
      <c r="AF21" s="29"/>
      <c r="AG21" s="29"/>
      <c r="AH21" s="98"/>
      <c r="AI21" s="19">
        <f t="shared" si="0"/>
        <v>47040</v>
      </c>
      <c r="AJ21" s="20">
        <v>1486</v>
      </c>
      <c r="AK21" s="42">
        <f>8137.2+4068.6+4068.6+1476.16+2188.85+4068.6+4068.6+403.59</f>
        <v>28480.199999999997</v>
      </c>
      <c r="AL21" s="11">
        <f t="shared" si="1"/>
        <v>29966.199999999997</v>
      </c>
      <c r="AM21" s="15"/>
      <c r="AN21" s="15"/>
      <c r="AO21" s="13"/>
      <c r="AP21" s="15"/>
      <c r="AQ21" s="29"/>
      <c r="AR21" s="38"/>
      <c r="AS21" s="29"/>
      <c r="AT21" s="29"/>
      <c r="AU21" s="29"/>
      <c r="AV21" s="29"/>
      <c r="AW21" s="29"/>
      <c r="AX21" s="29"/>
      <c r="AY21" s="29"/>
      <c r="AZ21" s="29"/>
      <c r="BA21" s="29"/>
      <c r="BB21" s="29"/>
      <c r="BC21" s="29"/>
      <c r="BD21" s="29"/>
      <c r="BE21" s="29"/>
      <c r="BF21" s="29"/>
      <c r="BG21" s="29"/>
      <c r="BH21" s="38"/>
    </row>
    <row r="22" spans="1:60" x14ac:dyDescent="0.25">
      <c r="A22" s="30"/>
      <c r="B22" s="37"/>
      <c r="C22" s="30"/>
      <c r="D22" s="30"/>
      <c r="E22" s="30"/>
      <c r="F22" s="78"/>
      <c r="G22" s="33"/>
      <c r="H22" s="34"/>
      <c r="I22" s="78"/>
      <c r="J22" s="30"/>
      <c r="K22" s="31"/>
      <c r="L22" s="32"/>
      <c r="M22" s="33"/>
      <c r="N22" s="31"/>
      <c r="O22" s="31"/>
      <c r="P22" s="30"/>
      <c r="Q22" s="13"/>
      <c r="R22" s="13"/>
      <c r="S22" s="13"/>
      <c r="T22" s="30"/>
      <c r="U22" s="13"/>
      <c r="V22" s="1" t="s">
        <v>161</v>
      </c>
      <c r="W22" s="28">
        <v>45288</v>
      </c>
      <c r="X22" s="57">
        <v>13683</v>
      </c>
      <c r="Y22" s="21" t="s">
        <v>146</v>
      </c>
      <c r="Z22" s="28">
        <v>45292</v>
      </c>
      <c r="AA22" s="28">
        <v>45657</v>
      </c>
      <c r="AB22" s="29"/>
      <c r="AC22" s="29"/>
      <c r="AD22" s="98"/>
      <c r="AE22" s="98"/>
      <c r="AF22" s="29"/>
      <c r="AG22" s="29"/>
      <c r="AH22" s="98"/>
      <c r="AI22" s="19">
        <f t="shared" si="0"/>
        <v>47040</v>
      </c>
      <c r="AJ22" s="20"/>
      <c r="AK22" s="42"/>
      <c r="AL22" s="11">
        <f t="shared" si="1"/>
        <v>0</v>
      </c>
      <c r="AM22" s="15"/>
      <c r="AN22" s="15"/>
      <c r="AO22" s="13"/>
      <c r="AP22" s="15"/>
      <c r="AQ22" s="29"/>
      <c r="AR22" s="38"/>
      <c r="AS22" s="29"/>
      <c r="AT22" s="29"/>
      <c r="AU22" s="29"/>
      <c r="AV22" s="29"/>
      <c r="AW22" s="29"/>
      <c r="AX22" s="29"/>
      <c r="AY22" s="29"/>
      <c r="AZ22" s="29"/>
      <c r="BA22" s="29"/>
      <c r="BB22" s="29"/>
      <c r="BC22" s="29"/>
      <c r="BD22" s="29"/>
      <c r="BE22" s="29"/>
      <c r="BF22" s="29"/>
      <c r="BG22" s="29"/>
      <c r="BH22" s="28">
        <v>45382</v>
      </c>
    </row>
    <row r="23" spans="1:60" x14ac:dyDescent="0.25">
      <c r="A23" s="30">
        <v>2</v>
      </c>
      <c r="B23" s="37" t="s">
        <v>147</v>
      </c>
      <c r="C23" s="30" t="s">
        <v>148</v>
      </c>
      <c r="D23" s="30" t="s">
        <v>149</v>
      </c>
      <c r="E23" s="30" t="s">
        <v>145</v>
      </c>
      <c r="F23" s="78" t="s">
        <v>169</v>
      </c>
      <c r="G23" s="33">
        <v>13523</v>
      </c>
      <c r="H23" s="34" t="s">
        <v>170</v>
      </c>
      <c r="I23" s="78" t="s">
        <v>130</v>
      </c>
      <c r="J23" s="30" t="s">
        <v>131</v>
      </c>
      <c r="K23" s="31">
        <v>45170</v>
      </c>
      <c r="L23" s="32">
        <v>189600</v>
      </c>
      <c r="M23" s="33">
        <v>13632</v>
      </c>
      <c r="N23" s="18">
        <v>45170</v>
      </c>
      <c r="O23" s="31">
        <v>45536</v>
      </c>
      <c r="P23" s="30" t="s">
        <v>175</v>
      </c>
      <c r="Q23" s="13"/>
      <c r="R23" s="13"/>
      <c r="S23" s="13"/>
      <c r="T23" s="30" t="s">
        <v>150</v>
      </c>
      <c r="U23" s="13"/>
      <c r="V23" s="1"/>
      <c r="W23" s="28"/>
      <c r="X23" s="15"/>
      <c r="Y23" s="21"/>
      <c r="Z23" s="28"/>
      <c r="AA23" s="28"/>
      <c r="AB23" s="58"/>
      <c r="AC23" s="29"/>
      <c r="AD23" s="98"/>
      <c r="AE23" s="98"/>
      <c r="AF23" s="29"/>
      <c r="AG23" s="29"/>
      <c r="AH23" s="98"/>
      <c r="AI23" s="19">
        <f>$L$23-AE23+AD23+AH23</f>
        <v>189600</v>
      </c>
      <c r="AJ23" s="20">
        <v>63200</v>
      </c>
      <c r="AK23" s="20"/>
      <c r="AL23" s="11">
        <f t="shared" si="1"/>
        <v>63200</v>
      </c>
      <c r="AM23" s="38" t="s">
        <v>129</v>
      </c>
      <c r="AN23" s="59">
        <v>13545</v>
      </c>
      <c r="AO23" s="30" t="s">
        <v>151</v>
      </c>
      <c r="AP23" s="38">
        <v>13632</v>
      </c>
      <c r="AQ23" s="29"/>
      <c r="AR23" s="29"/>
      <c r="AS23" s="29"/>
      <c r="AT23" s="29"/>
      <c r="AU23" s="29"/>
      <c r="AV23" s="29"/>
      <c r="AW23" s="29"/>
      <c r="AX23" s="29"/>
      <c r="AY23" s="29"/>
      <c r="AZ23" s="29"/>
      <c r="BA23" s="29"/>
      <c r="BB23" s="29"/>
      <c r="BC23" s="29"/>
      <c r="BD23" s="29"/>
      <c r="BE23" s="29"/>
      <c r="BF23" s="29"/>
      <c r="BG23" s="29"/>
      <c r="BH23" s="15"/>
    </row>
    <row r="24" spans="1:60" x14ac:dyDescent="0.25">
      <c r="A24" s="30"/>
      <c r="B24" s="37"/>
      <c r="C24" s="30"/>
      <c r="D24" s="30"/>
      <c r="E24" s="30"/>
      <c r="F24" s="78"/>
      <c r="G24" s="33"/>
      <c r="H24" s="34"/>
      <c r="I24" s="78"/>
      <c r="J24" s="30"/>
      <c r="K24" s="31"/>
      <c r="L24" s="32"/>
      <c r="M24" s="33"/>
      <c r="N24" s="18"/>
      <c r="O24" s="31"/>
      <c r="P24" s="30"/>
      <c r="Q24" s="13"/>
      <c r="R24" s="13"/>
      <c r="S24" s="13"/>
      <c r="T24" s="30"/>
      <c r="U24" s="13"/>
      <c r="V24" s="1"/>
      <c r="W24" s="28"/>
      <c r="X24" s="15"/>
      <c r="Y24" s="21"/>
      <c r="Z24" s="28"/>
      <c r="AA24" s="28"/>
      <c r="AB24" s="58"/>
      <c r="AC24" s="29"/>
      <c r="AD24" s="98"/>
      <c r="AE24" s="98"/>
      <c r="AF24" s="29"/>
      <c r="AG24" s="29"/>
      <c r="AH24" s="98"/>
      <c r="AI24" s="19">
        <f>$L$23-AE24+AD24+AH24</f>
        <v>189600</v>
      </c>
      <c r="AJ24" s="20"/>
      <c r="AK24" s="20">
        <f>31600+15800+15800+15800+15800+15800</f>
        <v>110600</v>
      </c>
      <c r="AL24" s="11">
        <f t="shared" si="1"/>
        <v>110600</v>
      </c>
      <c r="AM24" s="38"/>
      <c r="AN24" s="59"/>
      <c r="AO24" s="30"/>
      <c r="AP24" s="38"/>
      <c r="AQ24" s="29"/>
      <c r="AR24" s="29"/>
      <c r="AS24" s="29"/>
      <c r="AT24" s="29"/>
      <c r="AU24" s="29"/>
      <c r="AV24" s="29"/>
      <c r="AW24" s="29"/>
      <c r="AX24" s="29"/>
      <c r="AY24" s="29"/>
      <c r="AZ24" s="29"/>
      <c r="BA24" s="29"/>
      <c r="BB24" s="29"/>
      <c r="BC24" s="29"/>
      <c r="BD24" s="29"/>
      <c r="BE24" s="29"/>
      <c r="BF24" s="29"/>
      <c r="BG24" s="29"/>
      <c r="BH24" s="15"/>
    </row>
    <row r="25" spans="1:60" ht="25.5" x14ac:dyDescent="0.25">
      <c r="A25" s="38">
        <v>3</v>
      </c>
      <c r="B25" s="30" t="s">
        <v>132</v>
      </c>
      <c r="C25" s="38" t="s">
        <v>133</v>
      </c>
      <c r="D25" s="30" t="s">
        <v>137</v>
      </c>
      <c r="E25" s="30" t="s">
        <v>145</v>
      </c>
      <c r="F25" s="78" t="s">
        <v>152</v>
      </c>
      <c r="G25" s="33">
        <v>13230</v>
      </c>
      <c r="H25" s="34" t="s">
        <v>173</v>
      </c>
      <c r="I25" s="78" t="s">
        <v>153</v>
      </c>
      <c r="J25" s="30" t="s">
        <v>134</v>
      </c>
      <c r="K25" s="31">
        <v>44952</v>
      </c>
      <c r="L25" s="32">
        <v>87998.399999999994</v>
      </c>
      <c r="M25" s="33">
        <v>13464</v>
      </c>
      <c r="N25" s="31">
        <v>44952</v>
      </c>
      <c r="O25" s="31">
        <v>45291</v>
      </c>
      <c r="P25" s="13" t="s">
        <v>128</v>
      </c>
      <c r="Q25" s="13"/>
      <c r="R25" s="13"/>
      <c r="S25" s="13"/>
      <c r="T25" s="30" t="s">
        <v>139</v>
      </c>
      <c r="U25" s="13"/>
      <c r="V25" s="1"/>
      <c r="W25" s="28"/>
      <c r="X25" s="15"/>
      <c r="Y25" s="21"/>
      <c r="Z25" s="28"/>
      <c r="AA25" s="28"/>
      <c r="AB25" s="58"/>
      <c r="AC25" s="29"/>
      <c r="AD25" s="98"/>
      <c r="AE25" s="98"/>
      <c r="AF25" s="29"/>
      <c r="AG25" s="29"/>
      <c r="AH25" s="98"/>
      <c r="AI25" s="19">
        <f>$L$25-AE25+AD25+AH25</f>
        <v>87998.399999999994</v>
      </c>
      <c r="AJ25" s="20">
        <v>81887.399999999994</v>
      </c>
      <c r="AK25" s="20"/>
      <c r="AL25" s="11">
        <f t="shared" si="1"/>
        <v>81887.399999999994</v>
      </c>
      <c r="AM25" s="38" t="s">
        <v>154</v>
      </c>
      <c r="AN25" s="38">
        <v>13363</v>
      </c>
      <c r="AO25" s="30" t="s">
        <v>155</v>
      </c>
      <c r="AP25" s="38">
        <v>13460</v>
      </c>
      <c r="AQ25" s="29"/>
      <c r="AR25" s="29"/>
      <c r="AS25" s="29"/>
      <c r="AT25" s="29"/>
      <c r="AU25" s="29"/>
      <c r="AV25" s="29"/>
      <c r="AW25" s="29"/>
      <c r="AX25" s="29"/>
      <c r="AY25" s="29"/>
      <c r="AZ25" s="29"/>
      <c r="BA25" s="29"/>
      <c r="BB25" s="29"/>
      <c r="BC25" s="29"/>
      <c r="BD25" s="29"/>
      <c r="BE25" s="29"/>
      <c r="BF25" s="29"/>
      <c r="BG25" s="29"/>
      <c r="BH25" s="15"/>
    </row>
    <row r="26" spans="1:60" x14ac:dyDescent="0.25">
      <c r="A26" s="38"/>
      <c r="B26" s="30"/>
      <c r="C26" s="38"/>
      <c r="D26" s="30"/>
      <c r="E26" s="30"/>
      <c r="F26" s="78"/>
      <c r="G26" s="33"/>
      <c r="H26" s="34"/>
      <c r="I26" s="78"/>
      <c r="J26" s="30"/>
      <c r="K26" s="31"/>
      <c r="L26" s="32"/>
      <c r="M26" s="33"/>
      <c r="N26" s="31"/>
      <c r="O26" s="31"/>
      <c r="P26" s="13">
        <v>1501</v>
      </c>
      <c r="Q26" s="21"/>
      <c r="R26" s="21"/>
      <c r="S26" s="21"/>
      <c r="T26" s="30"/>
      <c r="U26" s="21"/>
      <c r="V26" s="1" t="s">
        <v>166</v>
      </c>
      <c r="W26" s="28">
        <v>45288</v>
      </c>
      <c r="X26" s="15"/>
      <c r="Y26" s="21" t="s">
        <v>146</v>
      </c>
      <c r="Z26" s="28">
        <v>45292</v>
      </c>
      <c r="AA26" s="28">
        <v>45657</v>
      </c>
      <c r="AB26" s="29"/>
      <c r="AC26" s="29"/>
      <c r="AD26" s="98"/>
      <c r="AE26" s="98"/>
      <c r="AF26" s="29"/>
      <c r="AG26" s="29"/>
      <c r="AH26" s="98"/>
      <c r="AI26" s="19">
        <f>$L$25-AE26+AD26+AH26</f>
        <v>87998.399999999994</v>
      </c>
      <c r="AJ26" s="20"/>
      <c r="AK26" s="20">
        <f>14666.4+7333.2+7333.2+7333.2+7333.2+7333.2</f>
        <v>51332.399999999994</v>
      </c>
      <c r="AL26" s="11">
        <f t="shared" si="1"/>
        <v>51332.399999999994</v>
      </c>
      <c r="AM26" s="38"/>
      <c r="AN26" s="38"/>
      <c r="AO26" s="30"/>
      <c r="AP26" s="38"/>
      <c r="AQ26" s="29"/>
      <c r="AR26" s="29"/>
      <c r="AS26" s="29"/>
      <c r="AT26" s="29"/>
      <c r="AU26" s="29"/>
      <c r="AV26" s="29"/>
      <c r="AW26" s="29"/>
      <c r="AX26" s="29"/>
      <c r="AY26" s="29"/>
      <c r="AZ26" s="29"/>
      <c r="BA26" s="29"/>
      <c r="BB26" s="29"/>
      <c r="BC26" s="29"/>
      <c r="BD26" s="29"/>
      <c r="BE26" s="29"/>
      <c r="BF26" s="29"/>
      <c r="BG26" s="29"/>
      <c r="BH26" s="15" t="s">
        <v>167</v>
      </c>
    </row>
    <row r="27" spans="1:60" x14ac:dyDescent="0.25">
      <c r="A27" s="30">
        <v>4</v>
      </c>
      <c r="B27" s="37" t="str">
        <f>B23</f>
        <v>088/2023</v>
      </c>
      <c r="C27" s="30" t="s">
        <v>148</v>
      </c>
      <c r="D27" s="30" t="s">
        <v>149</v>
      </c>
      <c r="E27" s="30" t="s">
        <v>145</v>
      </c>
      <c r="F27" s="78" t="s">
        <v>171</v>
      </c>
      <c r="G27" s="33">
        <v>13523</v>
      </c>
      <c r="H27" s="34" t="s">
        <v>172</v>
      </c>
      <c r="I27" s="78" t="s">
        <v>130</v>
      </c>
      <c r="J27" s="38" t="s">
        <v>131</v>
      </c>
      <c r="K27" s="31">
        <v>45293</v>
      </c>
      <c r="L27" s="32">
        <v>284400</v>
      </c>
      <c r="M27" s="16">
        <v>13707</v>
      </c>
      <c r="N27" s="18">
        <v>45293</v>
      </c>
      <c r="O27" s="18">
        <v>45657</v>
      </c>
      <c r="P27" s="13">
        <v>1501</v>
      </c>
      <c r="Q27" s="13"/>
      <c r="R27" s="13"/>
      <c r="S27" s="13"/>
      <c r="T27" s="30" t="s">
        <v>139</v>
      </c>
      <c r="U27" s="13"/>
      <c r="V27" s="13"/>
      <c r="W27" s="15"/>
      <c r="X27" s="15"/>
      <c r="Y27" s="21"/>
      <c r="Z27" s="15"/>
      <c r="AA27" s="15"/>
      <c r="AB27" s="29"/>
      <c r="AC27" s="29"/>
      <c r="AD27" s="98"/>
      <c r="AE27" s="98"/>
      <c r="AF27" s="29"/>
      <c r="AG27" s="29"/>
      <c r="AH27" s="98"/>
      <c r="AI27" s="19">
        <f>$L$27-AE27+AD27+AH27</f>
        <v>284400</v>
      </c>
      <c r="AJ27" s="20"/>
      <c r="AK27" s="20">
        <f>47400+23700+23700+23700</f>
        <v>118500</v>
      </c>
      <c r="AL27" s="11">
        <f t="shared" si="1"/>
        <v>118500</v>
      </c>
      <c r="AM27" s="15" t="s">
        <v>168</v>
      </c>
      <c r="AN27" s="15">
        <v>13545</v>
      </c>
      <c r="AO27" s="13" t="s">
        <v>151</v>
      </c>
      <c r="AP27" s="15">
        <v>13632</v>
      </c>
      <c r="AQ27" s="29"/>
      <c r="AR27" s="29"/>
      <c r="AS27" s="29"/>
      <c r="AT27" s="29"/>
      <c r="AU27" s="29"/>
      <c r="AV27" s="29"/>
      <c r="AW27" s="29"/>
      <c r="AX27" s="29"/>
      <c r="AY27" s="29"/>
      <c r="AZ27" s="29"/>
      <c r="BA27" s="29"/>
      <c r="BB27" s="29"/>
      <c r="BC27" s="29"/>
      <c r="BD27" s="29"/>
      <c r="BE27" s="29"/>
      <c r="BF27" s="29"/>
      <c r="BG27" s="29"/>
      <c r="BH27" s="15"/>
    </row>
    <row r="28" spans="1:60" x14ac:dyDescent="0.25">
      <c r="A28" s="30"/>
      <c r="B28" s="37"/>
      <c r="C28" s="30"/>
      <c r="D28" s="30"/>
      <c r="E28" s="30"/>
      <c r="F28" s="78"/>
      <c r="G28" s="33"/>
      <c r="H28" s="34"/>
      <c r="I28" s="78"/>
      <c r="J28" s="38"/>
      <c r="K28" s="31"/>
      <c r="L28" s="32"/>
      <c r="M28" s="16"/>
      <c r="N28" s="18">
        <v>45489</v>
      </c>
      <c r="O28" s="18">
        <v>45657</v>
      </c>
      <c r="P28" s="13">
        <v>1500</v>
      </c>
      <c r="Q28" s="13"/>
      <c r="R28" s="13"/>
      <c r="S28" s="13"/>
      <c r="T28" s="30"/>
      <c r="U28" s="13"/>
      <c r="V28" s="13"/>
      <c r="W28" s="15"/>
      <c r="X28" s="15"/>
      <c r="Y28" s="21"/>
      <c r="Z28" s="15"/>
      <c r="AA28" s="15"/>
      <c r="AB28" s="29"/>
      <c r="AC28" s="29"/>
      <c r="AD28" s="98"/>
      <c r="AE28" s="98"/>
      <c r="AF28" s="29"/>
      <c r="AG28" s="29"/>
      <c r="AH28" s="98"/>
      <c r="AI28" s="19">
        <f>$L$27-AE28+AD28+AH28</f>
        <v>284400</v>
      </c>
      <c r="AJ28" s="20"/>
      <c r="AK28" s="20">
        <f>23700*2</f>
        <v>47400</v>
      </c>
      <c r="AL28" s="11">
        <f t="shared" si="1"/>
        <v>47400</v>
      </c>
      <c r="AM28" s="15" t="s">
        <v>168</v>
      </c>
      <c r="AN28" s="15">
        <v>13545</v>
      </c>
      <c r="AO28" s="13" t="s">
        <v>151</v>
      </c>
      <c r="AP28" s="15">
        <v>13632</v>
      </c>
      <c r="AQ28" s="29"/>
      <c r="AR28" s="29"/>
      <c r="AS28" s="29"/>
      <c r="AT28" s="29"/>
      <c r="AU28" s="29"/>
      <c r="AV28" s="29"/>
      <c r="AW28" s="29"/>
      <c r="AX28" s="29"/>
      <c r="AY28" s="29"/>
      <c r="AZ28" s="29"/>
      <c r="BA28" s="29"/>
      <c r="BB28" s="29"/>
      <c r="BC28" s="29"/>
      <c r="BD28" s="29"/>
      <c r="BE28" s="29"/>
      <c r="BF28" s="29"/>
      <c r="BG28" s="29"/>
      <c r="BH28" s="15"/>
    </row>
    <row r="29" spans="1:60" ht="38.25" x14ac:dyDescent="0.25">
      <c r="A29" s="13">
        <v>5</v>
      </c>
      <c r="B29" s="22" t="s">
        <v>156</v>
      </c>
      <c r="C29" s="13" t="s">
        <v>138</v>
      </c>
      <c r="D29" s="13" t="s">
        <v>159</v>
      </c>
      <c r="E29" s="13"/>
      <c r="F29" s="1" t="s">
        <v>163</v>
      </c>
      <c r="G29" s="16"/>
      <c r="H29" s="17" t="s">
        <v>164</v>
      </c>
      <c r="I29" s="1" t="s">
        <v>157</v>
      </c>
      <c r="J29" s="13" t="s">
        <v>158</v>
      </c>
      <c r="K29" s="18">
        <v>45386</v>
      </c>
      <c r="L29" s="19">
        <v>55.37</v>
      </c>
      <c r="M29" s="16" t="s">
        <v>165</v>
      </c>
      <c r="N29" s="18">
        <v>45324</v>
      </c>
      <c r="O29" s="18">
        <v>45324</v>
      </c>
      <c r="P29" s="13">
        <v>1501</v>
      </c>
      <c r="Q29" s="13"/>
      <c r="R29" s="13"/>
      <c r="S29" s="13"/>
      <c r="T29" s="13" t="s">
        <v>139</v>
      </c>
      <c r="U29" s="13"/>
      <c r="V29" s="1"/>
      <c r="W29" s="15"/>
      <c r="X29" s="15"/>
      <c r="Y29" s="21"/>
      <c r="Z29" s="28"/>
      <c r="AA29" s="28"/>
      <c r="AB29" s="29"/>
      <c r="AC29" s="29"/>
      <c r="AD29" s="98"/>
      <c r="AE29" s="98"/>
      <c r="AF29" s="29"/>
      <c r="AG29" s="29"/>
      <c r="AH29" s="98"/>
      <c r="AI29" s="19">
        <f>L29-AE29+AD29+AH29</f>
        <v>55.37</v>
      </c>
      <c r="AJ29" s="20">
        <v>55.37</v>
      </c>
      <c r="AK29" s="20">
        <v>55.37</v>
      </c>
      <c r="AL29" s="11">
        <f t="shared" si="1"/>
        <v>110.74</v>
      </c>
      <c r="AM29" s="15" t="s">
        <v>129</v>
      </c>
      <c r="AN29" s="57">
        <v>13545</v>
      </c>
      <c r="AO29" s="13"/>
      <c r="AP29" s="15"/>
      <c r="AQ29" s="29"/>
      <c r="AR29" s="15"/>
      <c r="AS29" s="29"/>
      <c r="AT29" s="29"/>
      <c r="AU29" s="29"/>
      <c r="AV29" s="29"/>
      <c r="AW29" s="29"/>
      <c r="AX29" s="29"/>
      <c r="AY29" s="29"/>
      <c r="AZ29" s="29"/>
      <c r="BA29" s="29"/>
      <c r="BB29" s="29"/>
      <c r="BC29" s="29"/>
      <c r="BD29" s="29"/>
      <c r="BE29" s="29"/>
      <c r="BF29" s="29"/>
      <c r="BG29" s="29"/>
      <c r="BH29" s="15"/>
    </row>
    <row r="30" spans="1:60" ht="25.5" x14ac:dyDescent="0.25">
      <c r="A30" s="13">
        <v>6</v>
      </c>
      <c r="B30" s="13" t="s">
        <v>127</v>
      </c>
      <c r="C30" s="13" t="s">
        <v>138</v>
      </c>
      <c r="D30" s="13" t="s">
        <v>159</v>
      </c>
      <c r="E30" s="13"/>
      <c r="F30" s="1" t="s">
        <v>124</v>
      </c>
      <c r="G30" s="16"/>
      <c r="H30" s="17" t="s">
        <v>122</v>
      </c>
      <c r="I30" s="1" t="s">
        <v>182</v>
      </c>
      <c r="J30" s="13" t="s">
        <v>181</v>
      </c>
      <c r="K30" s="18">
        <v>45390</v>
      </c>
      <c r="L30" s="19">
        <v>3665.01</v>
      </c>
      <c r="M30" s="16" t="str">
        <f>M29</f>
        <v xml:space="preserve">NÃO SE APLICA </v>
      </c>
      <c r="N30" s="18">
        <v>45390</v>
      </c>
      <c r="O30" s="18">
        <v>45390</v>
      </c>
      <c r="P30" s="13">
        <v>1501</v>
      </c>
      <c r="Q30" s="13"/>
      <c r="R30" s="13"/>
      <c r="S30" s="13"/>
      <c r="T30" s="13" t="s">
        <v>139</v>
      </c>
      <c r="U30" s="13"/>
      <c r="V30" s="13"/>
      <c r="W30" s="13"/>
      <c r="X30" s="13"/>
      <c r="Y30" s="21"/>
      <c r="Z30" s="13"/>
      <c r="AA30" s="13"/>
      <c r="AB30" s="1"/>
      <c r="AC30" s="13"/>
      <c r="AD30" s="19"/>
      <c r="AE30" s="19"/>
      <c r="AF30" s="1"/>
      <c r="AG30" s="13"/>
      <c r="AH30" s="19"/>
      <c r="AI30" s="19">
        <f t="shared" ref="AI30:AI31" si="2">L30-AE30+AD30+AH30</f>
        <v>3665.01</v>
      </c>
      <c r="AJ30" s="19"/>
      <c r="AK30" s="19">
        <v>3665.01</v>
      </c>
      <c r="AL30" s="11">
        <f t="shared" si="1"/>
        <v>3665.01</v>
      </c>
      <c r="AM30" s="13"/>
      <c r="AN30" s="13"/>
      <c r="AO30" s="13"/>
      <c r="AP30" s="13"/>
      <c r="AQ30" s="15"/>
      <c r="AR30" s="15"/>
      <c r="AS30" s="15"/>
      <c r="AT30" s="15"/>
      <c r="AU30" s="15"/>
      <c r="AV30" s="15"/>
      <c r="AW30" s="15"/>
      <c r="AX30" s="15"/>
      <c r="AY30" s="15"/>
      <c r="AZ30" s="15"/>
      <c r="BA30" s="15"/>
      <c r="BB30" s="15"/>
      <c r="BC30" s="15"/>
      <c r="BD30" s="15"/>
      <c r="BE30" s="15"/>
      <c r="BF30" s="15"/>
      <c r="BG30" s="15"/>
      <c r="BH30" s="15"/>
    </row>
    <row r="31" spans="1:60" ht="90" thickBot="1" x14ac:dyDescent="0.3">
      <c r="A31" s="3">
        <v>7</v>
      </c>
      <c r="B31" s="3" t="s">
        <v>183</v>
      </c>
      <c r="C31" s="3" t="s">
        <v>184</v>
      </c>
      <c r="D31" s="3" t="s">
        <v>185</v>
      </c>
      <c r="E31" s="3" t="s">
        <v>136</v>
      </c>
      <c r="F31" s="4" t="s">
        <v>186</v>
      </c>
      <c r="G31" s="8" t="s">
        <v>187</v>
      </c>
      <c r="H31" s="10"/>
      <c r="I31" s="4" t="s">
        <v>194</v>
      </c>
      <c r="J31" s="3" t="s">
        <v>126</v>
      </c>
      <c r="K31" s="9">
        <v>45524</v>
      </c>
      <c r="L31" s="2">
        <v>52800</v>
      </c>
      <c r="M31" s="8">
        <v>13846</v>
      </c>
      <c r="N31" s="9">
        <v>45536</v>
      </c>
      <c r="O31" s="9" t="s">
        <v>188</v>
      </c>
      <c r="P31" s="3">
        <v>1501</v>
      </c>
      <c r="Q31" s="3"/>
      <c r="R31" s="3"/>
      <c r="S31" s="3"/>
      <c r="T31" s="3" t="s">
        <v>139</v>
      </c>
      <c r="U31" s="3"/>
      <c r="V31" s="3"/>
      <c r="W31" s="3"/>
      <c r="X31" s="3"/>
      <c r="Y31" s="90"/>
      <c r="Z31" s="3"/>
      <c r="AA31" s="3"/>
      <c r="AB31" s="4"/>
      <c r="AC31" s="3"/>
      <c r="AD31" s="2"/>
      <c r="AE31" s="2"/>
      <c r="AF31" s="4"/>
      <c r="AG31" s="3"/>
      <c r="AH31" s="2"/>
      <c r="AI31" s="2">
        <f t="shared" si="2"/>
        <v>52800</v>
      </c>
      <c r="AJ31" s="2"/>
      <c r="AK31" s="2">
        <v>0</v>
      </c>
      <c r="AL31" s="11">
        <f t="shared" si="1"/>
        <v>0</v>
      </c>
      <c r="AM31" s="3"/>
      <c r="AN31" s="3"/>
      <c r="AO31" s="3"/>
      <c r="AP31" s="3"/>
      <c r="AQ31" s="60"/>
      <c r="AR31" s="60"/>
      <c r="AS31" s="60"/>
      <c r="AT31" s="60"/>
      <c r="AU31" s="60"/>
      <c r="AV31" s="60"/>
      <c r="AW31" s="60"/>
      <c r="AX31" s="60"/>
      <c r="AY31" s="60"/>
      <c r="AZ31" s="60"/>
      <c r="BA31" s="60"/>
      <c r="BB31" s="60"/>
      <c r="BC31" s="60"/>
      <c r="BD31" s="60"/>
      <c r="BE31" s="60"/>
      <c r="BF31" s="60"/>
      <c r="BG31" s="60"/>
      <c r="BH31" s="60"/>
    </row>
    <row r="32" spans="1:60" ht="13.5" thickBot="1" x14ac:dyDescent="0.3">
      <c r="A32" s="61" t="s">
        <v>121</v>
      </c>
      <c r="B32" s="62"/>
      <c r="C32" s="62"/>
      <c r="D32" s="62"/>
      <c r="E32" s="62"/>
      <c r="F32" s="62"/>
      <c r="G32" s="63"/>
      <c r="H32" s="63"/>
      <c r="I32" s="63"/>
      <c r="J32" s="63"/>
      <c r="K32" s="63"/>
      <c r="L32" s="64">
        <f>SUM(L19:L31)</f>
        <v>665558.78</v>
      </c>
      <c r="M32" s="63"/>
      <c r="N32" s="63"/>
      <c r="O32" s="63"/>
      <c r="P32" s="63"/>
      <c r="Q32" s="63"/>
      <c r="R32" s="63"/>
      <c r="S32" s="63"/>
      <c r="T32" s="63"/>
      <c r="U32" s="63"/>
      <c r="V32" s="63"/>
      <c r="W32" s="63"/>
      <c r="X32" s="63"/>
      <c r="Y32" s="97"/>
      <c r="Z32" s="63"/>
      <c r="AA32" s="63"/>
      <c r="AB32" s="63"/>
      <c r="AC32" s="63"/>
      <c r="AD32" s="66">
        <f>SUM(AD19:AD31)</f>
        <v>0</v>
      </c>
      <c r="AE32" s="66">
        <f>SUM(AE19:AE31)</f>
        <v>0</v>
      </c>
      <c r="AF32" s="65"/>
      <c r="AG32" s="65"/>
      <c r="AH32" s="66">
        <f>SUM(AH19:AH31)</f>
        <v>0</v>
      </c>
      <c r="AI32" s="66">
        <f>SUM(AI19:AI31)</f>
        <v>1368677.1800000002</v>
      </c>
      <c r="AJ32" s="66">
        <f t="shared" ref="AJ32:AL32" si="3">SUM(AJ19:AJ31)</f>
        <v>240708.77</v>
      </c>
      <c r="AK32" s="66">
        <f t="shared" si="3"/>
        <v>360032.98</v>
      </c>
      <c r="AL32" s="66">
        <f t="shared" si="3"/>
        <v>600741.75</v>
      </c>
      <c r="AM32" s="101"/>
      <c r="AN32" s="101"/>
      <c r="AO32" s="63"/>
      <c r="AP32" s="101"/>
      <c r="AQ32" s="63"/>
      <c r="AR32" s="63"/>
      <c r="AS32" s="63"/>
      <c r="AT32" s="63"/>
      <c r="AU32" s="63"/>
      <c r="AV32" s="63"/>
      <c r="AW32" s="63"/>
      <c r="AX32" s="63"/>
      <c r="AY32" s="63"/>
      <c r="AZ32" s="63"/>
      <c r="BA32" s="63"/>
      <c r="BB32" s="63"/>
      <c r="BC32" s="63"/>
      <c r="BD32" s="63"/>
      <c r="BE32" s="63"/>
      <c r="BF32" s="63"/>
      <c r="BG32" s="63"/>
      <c r="BH32" s="67"/>
    </row>
    <row r="34" spans="1:35" x14ac:dyDescent="0.25">
      <c r="A34" s="54" t="s">
        <v>178</v>
      </c>
      <c r="B34" s="54"/>
      <c r="C34" s="54"/>
      <c r="D34" s="54"/>
      <c r="E34" s="54"/>
      <c r="F34" s="54"/>
      <c r="G34" s="54"/>
      <c r="H34" s="54"/>
      <c r="I34" s="54"/>
      <c r="J34" s="54"/>
      <c r="K34" s="54"/>
      <c r="L34" s="88"/>
      <c r="M34" s="54"/>
      <c r="N34" s="54"/>
      <c r="O34" s="54"/>
      <c r="P34" s="54"/>
      <c r="Q34" s="54"/>
      <c r="R34" s="54"/>
      <c r="S34" s="54"/>
      <c r="T34" s="54"/>
      <c r="U34" s="54"/>
      <c r="V34" s="54"/>
      <c r="W34" s="54"/>
      <c r="X34" s="54"/>
      <c r="Y34" s="68"/>
      <c r="Z34" s="54"/>
      <c r="AA34" s="54"/>
      <c r="AB34" s="54"/>
      <c r="AC34" s="54"/>
      <c r="AD34" s="88"/>
      <c r="AE34" s="88"/>
      <c r="AF34" s="54"/>
      <c r="AG34" s="54"/>
      <c r="AH34" s="88"/>
      <c r="AI34" s="88"/>
    </row>
    <row r="35" spans="1:35" x14ac:dyDescent="0.25">
      <c r="A35" s="54" t="s">
        <v>179</v>
      </c>
      <c r="B35" s="54"/>
      <c r="C35" s="54"/>
      <c r="D35" s="54"/>
      <c r="E35" s="54"/>
      <c r="F35" s="54"/>
      <c r="G35" s="54"/>
      <c r="H35" s="54"/>
      <c r="I35" s="54"/>
      <c r="J35" s="54"/>
      <c r="K35" s="54"/>
      <c r="L35" s="88"/>
      <c r="M35" s="54"/>
      <c r="N35" s="54"/>
      <c r="O35" s="54"/>
      <c r="P35" s="54"/>
      <c r="Q35" s="54"/>
      <c r="R35" s="54"/>
      <c r="S35" s="54"/>
      <c r="T35" s="54"/>
      <c r="U35" s="54"/>
      <c r="V35" s="54"/>
      <c r="W35" s="54"/>
      <c r="X35" s="54"/>
      <c r="Y35" s="68"/>
      <c r="Z35" s="54"/>
      <c r="AA35" s="54"/>
      <c r="AB35" s="54"/>
      <c r="AC35" s="54"/>
      <c r="AD35" s="88"/>
      <c r="AE35" s="88"/>
      <c r="AF35" s="54"/>
      <c r="AG35" s="54"/>
      <c r="AH35" s="88"/>
      <c r="AI35" s="88"/>
    </row>
    <row r="36" spans="1:35" x14ac:dyDescent="0.25">
      <c r="A36" s="55" t="s">
        <v>180</v>
      </c>
      <c r="B36" s="55"/>
      <c r="C36" s="55"/>
      <c r="D36" s="55"/>
      <c r="E36" s="55"/>
      <c r="F36" s="55"/>
      <c r="G36" s="55"/>
      <c r="H36" s="55"/>
      <c r="I36" s="55"/>
      <c r="J36" s="55"/>
      <c r="K36" s="54"/>
      <c r="L36" s="88"/>
      <c r="M36" s="54"/>
      <c r="N36" s="54"/>
      <c r="O36" s="54"/>
      <c r="P36" s="54"/>
      <c r="Q36" s="54"/>
      <c r="R36" s="54"/>
      <c r="S36" s="54"/>
      <c r="T36" s="54"/>
      <c r="U36" s="54"/>
      <c r="V36" s="54"/>
      <c r="W36" s="54"/>
      <c r="X36" s="54"/>
      <c r="Y36" s="68"/>
      <c r="Z36" s="54"/>
      <c r="AA36" s="54"/>
      <c r="AB36" s="54"/>
      <c r="AC36" s="54"/>
      <c r="AD36" s="88"/>
      <c r="AE36" s="88"/>
      <c r="AF36" s="54"/>
      <c r="AG36" s="54"/>
      <c r="AH36" s="88"/>
      <c r="AI36" s="88"/>
    </row>
  </sheetData>
  <mergeCells count="109">
    <mergeCell ref="A27:A28"/>
    <mergeCell ref="B27:B28"/>
    <mergeCell ref="C27:C28"/>
    <mergeCell ref="D27:D28"/>
    <mergeCell ref="E27:E28"/>
    <mergeCell ref="F27:F28"/>
    <mergeCell ref="G27:G28"/>
    <mergeCell ref="H27:H28"/>
    <mergeCell ref="I27:I28"/>
    <mergeCell ref="J27:J28"/>
    <mergeCell ref="K27:K28"/>
    <mergeCell ref="L27:L28"/>
    <mergeCell ref="T27:T28"/>
    <mergeCell ref="A32:F32"/>
    <mergeCell ref="AO25:AO26"/>
    <mergeCell ref="A25:A26"/>
    <mergeCell ref="B25:B26"/>
    <mergeCell ref="C25:C26"/>
    <mergeCell ref="D25:D26"/>
    <mergeCell ref="E25:E26"/>
    <mergeCell ref="AP25:AP26"/>
    <mergeCell ref="T23:T24"/>
    <mergeCell ref="AM23:AM24"/>
    <mergeCell ref="AN23:AN24"/>
    <mergeCell ref="AO23:AO24"/>
    <mergeCell ref="AP23:AP24"/>
    <mergeCell ref="T25:T26"/>
    <mergeCell ref="AM25:AM26"/>
    <mergeCell ref="AN25:AN26"/>
    <mergeCell ref="A23:A24"/>
    <mergeCell ref="F23:F24"/>
    <mergeCell ref="G23:G24"/>
    <mergeCell ref="H23:H24"/>
    <mergeCell ref="I23:I24"/>
    <mergeCell ref="B23:B24"/>
    <mergeCell ref="C23:C24"/>
    <mergeCell ref="BE15:BE17"/>
    <mergeCell ref="BF15:BH15"/>
    <mergeCell ref="AW14:BH14"/>
    <mergeCell ref="BH19:BH21"/>
    <mergeCell ref="I19:I22"/>
    <mergeCell ref="J19:J22"/>
    <mergeCell ref="AY15:BA16"/>
    <mergeCell ref="BB15:BC16"/>
    <mergeCell ref="AN15:AN17"/>
    <mergeCell ref="BH16:BH17"/>
    <mergeCell ref="AO15:AO17"/>
    <mergeCell ref="BD15:BD17"/>
    <mergeCell ref="H15:T16"/>
    <mergeCell ref="U16:Y16"/>
    <mergeCell ref="AX15:AX17"/>
    <mergeCell ref="F19:F22"/>
    <mergeCell ref="G19:G22"/>
    <mergeCell ref="H19:H22"/>
    <mergeCell ref="BF16:BF17"/>
    <mergeCell ref="BG16:BG17"/>
    <mergeCell ref="AS15:AS17"/>
    <mergeCell ref="AT15:AT17"/>
    <mergeCell ref="AU15:AU17"/>
    <mergeCell ref="AV15:AV17"/>
    <mergeCell ref="AQ15:AQ17"/>
    <mergeCell ref="AM14:AP14"/>
    <mergeCell ref="Z16:AA16"/>
    <mergeCell ref="AB16:AE16"/>
    <mergeCell ref="AF15:AH15"/>
    <mergeCell ref="AF16:AH16"/>
    <mergeCell ref="AP15:AP17"/>
    <mergeCell ref="AM15:AM17"/>
    <mergeCell ref="AW15:AW17"/>
    <mergeCell ref="A14:A18"/>
    <mergeCell ref="H14:AL14"/>
    <mergeCell ref="AQ14:AV14"/>
    <mergeCell ref="AR15:AR17"/>
    <mergeCell ref="AI15:AL15"/>
    <mergeCell ref="U15:AE15"/>
    <mergeCell ref="AJ16:AL16"/>
    <mergeCell ref="B14:G16"/>
    <mergeCell ref="A19:A22"/>
    <mergeCell ref="B19:B22"/>
    <mergeCell ref="C19:C22"/>
    <mergeCell ref="D19:D22"/>
    <mergeCell ref="E19:E22"/>
    <mergeCell ref="P19:P22"/>
    <mergeCell ref="T19:T22"/>
    <mergeCell ref="AR20:AR22"/>
    <mergeCell ref="K19:K22"/>
    <mergeCell ref="L19:L22"/>
    <mergeCell ref="M19:M22"/>
    <mergeCell ref="N19:N22"/>
    <mergeCell ref="O19:O22"/>
    <mergeCell ref="AK21:AK22"/>
    <mergeCell ref="D23:D24"/>
    <mergeCell ref="E23:E24"/>
    <mergeCell ref="J23:J24"/>
    <mergeCell ref="K23:K24"/>
    <mergeCell ref="L23:L24"/>
    <mergeCell ref="M23:M24"/>
    <mergeCell ref="O23:O24"/>
    <mergeCell ref="P23:P24"/>
    <mergeCell ref="F25:F26"/>
    <mergeCell ref="G25:G26"/>
    <mergeCell ref="H25:H26"/>
    <mergeCell ref="N25:N26"/>
    <mergeCell ref="O25:O26"/>
    <mergeCell ref="I25:I26"/>
    <mergeCell ref="J25:J26"/>
    <mergeCell ref="K25:K26"/>
    <mergeCell ref="L25:L26"/>
    <mergeCell ref="M25:M26"/>
  </mergeCells>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GABPRE LICITAÇÕES 08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2017-12-11T21:41:57Z</cp:lastPrinted>
  <dcterms:created xsi:type="dcterms:W3CDTF">2013-10-11T22:10:57Z</dcterms:created>
  <dcterms:modified xsi:type="dcterms:W3CDTF">2024-09-26T16:02:57Z</dcterms:modified>
</cp:coreProperties>
</file>