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120" yWindow="-120" windowWidth="29040" windowHeight="15720"/>
  </bookViews>
  <sheets>
    <sheet name="GABPREF LICITAÇÕES JUN 2024" sheetId="1" r:id="rId1"/>
  </sheets>
  <calcPr calcId="162913"/>
</workbook>
</file>

<file path=xl/calcChain.xml><?xml version="1.0" encoding="utf-8"?>
<calcChain xmlns="http://schemas.openxmlformats.org/spreadsheetml/2006/main">
  <c r="AM29" i="1" l="1"/>
  <c r="AM28" i="1"/>
  <c r="AM26" i="1"/>
  <c r="AM30" i="1"/>
  <c r="AM24" i="1"/>
  <c r="AM21" i="1"/>
  <c r="AI30" i="1"/>
  <c r="AL30" i="1"/>
  <c r="AK30" i="1"/>
  <c r="AJ30" i="1"/>
  <c r="AH30" i="1"/>
  <c r="AE30" i="1"/>
  <c r="AD30" i="1"/>
  <c r="R30" i="1"/>
  <c r="S30" i="1"/>
  <c r="AI29" i="1" l="1"/>
  <c r="AI28" i="1"/>
  <c r="AI27" i="1"/>
  <c r="AI25" i="1"/>
  <c r="AI21" i="1"/>
  <c r="AI22" i="1"/>
  <c r="AI23" i="1"/>
  <c r="AL28" i="1" l="1"/>
  <c r="AL27" i="1"/>
  <c r="AL25" i="1"/>
  <c r="AL22" i="1"/>
  <c r="L30" i="1"/>
</calcChain>
</file>

<file path=xl/sharedStrings.xml><?xml version="1.0" encoding="utf-8"?>
<sst xmlns="http://schemas.openxmlformats.org/spreadsheetml/2006/main" count="213" uniqueCount="191">
  <si>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</si>
  <si>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</si>
  <si>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</si>
  <si>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</si>
  <si>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</si>
  <si>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</si>
  <si>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</si>
  <si>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</si>
  <si>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</si>
  <si>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</si>
  <si>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</si>
  <si>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</si>
  <si>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</si>
  <si>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</si>
  <si>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</si>
  <si>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</si>
  <si>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</si>
  <si>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</si>
  <si>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</si>
  <si>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</si>
  <si>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</si>
  <si>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</si>
  <si>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</si>
  <si>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</si>
  <si>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</si>
  <si>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</si>
  <si>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</si>
  <si>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</si>
  <si>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</si>
  <si>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</si>
  <si>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</si>
  <si>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</si>
  <si>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</si>
  <si>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</si>
  <si>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</si>
  <si>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</si>
  <si>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</si>
  <si>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</si>
  <si>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</si>
  <si>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</si>
  <si>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</si>
  <si>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</si>
  <si>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</si>
  <si>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</si>
  <si>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</si>
  <si>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</si>
  <si>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</si>
  <si>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</si>
  <si>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</si>
  <si>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</si>
  <si>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</si>
  <si>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</si>
  <si>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</si>
  <si>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</si>
  <si>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</si>
  <si>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</si>
  <si>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</si>
  <si>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</si>
  <si>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</si>
  <si>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</si>
  <si>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</si>
  <si>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</si>
  <si>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</si>
  <si>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</si>
  <si>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</si>
  <si>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</si>
  <si>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</si>
  <si>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</si>
  <si>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</si>
  <si>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</si>
  <si>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</si>
  <si>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</si>
  <si>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</si>
  <si>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</si>
  <si>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</si>
  <si>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</si>
  <si>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</si>
  <si>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</si>
  <si>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</si>
  <si>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</si>
  <si>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</si>
  <si>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</si>
  <si>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</si>
  <si>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</si>
  <si>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</si>
  <si>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</si>
  <si>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</si>
  <si>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</si>
  <si>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</si>
  <si>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</si>
  <si>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</si>
  <si>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</si>
  <si>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</si>
  <si>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</si>
  <si>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</si>
  <si>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</si>
  <si>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</si>
  <si>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</si>
  <si>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</si>
  <si>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</si>
  <si>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</si>
  <si>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</si>
  <si>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</si>
  <si>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</si>
  <si>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</si>
  <si>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</si>
  <si>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(ah)</t>
  </si>
  <si>
    <t xml:space="preserve">(ak) </t>
  </si>
  <si>
    <t>(al) = (aj) + (ak)</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</si>
  <si>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</si>
  <si>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</si>
  <si>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</si>
  <si>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</si>
  <si>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</si>
  <si>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</si>
  <si>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</si>
  <si>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</si>
  <si>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</si>
  <si>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</si>
  <si>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</si>
  <si>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</si>
  <si>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</si>
  <si>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TOTAL</t>
  </si>
  <si>
    <t xml:space="preserve"> Executado no Exercício 2022</t>
  </si>
  <si>
    <t>001/2022</t>
  </si>
  <si>
    <t xml:space="preserve"> Executado no Exercício 2023</t>
  </si>
  <si>
    <t>LOCAÇÃO DE IMÓVEL PARA ATENDER AO 2º CONSELHO TUTELAR</t>
  </si>
  <si>
    <t>IF LOCAÇÃO DE IMÓVEIS</t>
  </si>
  <si>
    <t>34.625.024/0001--58</t>
  </si>
  <si>
    <t>003/2023</t>
  </si>
  <si>
    <t>01 RECURSO PRÓPRIO</t>
  </si>
  <si>
    <t>001/2023</t>
  </si>
  <si>
    <t>W.L. OLIVEIRA LTDA</t>
  </si>
  <si>
    <t>17.337.136/0001-94</t>
  </si>
  <si>
    <t>004/2023</t>
  </si>
  <si>
    <t>023/2022</t>
  </si>
  <si>
    <t>18.765.432/0001-59</t>
  </si>
  <si>
    <t>DISPENSA DE LICITAÇÃO</t>
  </si>
  <si>
    <t xml:space="preserve">MENOR VALOR </t>
  </si>
  <si>
    <t xml:space="preserve">PREGÃO ELETRONICO PARA REGISTRO DE PREÇOS </t>
  </si>
  <si>
    <t>(ART. 24, X, LEI N° 8.666/1993)</t>
  </si>
  <si>
    <t>33.90.39.00</t>
  </si>
  <si>
    <t xml:space="preserve">1º termo </t>
  </si>
  <si>
    <t xml:space="preserve">prorrogação por  12 (doze) meses </t>
  </si>
  <si>
    <t xml:space="preserve">2º termo </t>
  </si>
  <si>
    <t>reajuste 3,79% pelom IGP -M  - , MENSAL DE R$ 148,60 (MARÇO A DEZEMBRO)</t>
  </si>
  <si>
    <t>08/03/202</t>
  </si>
  <si>
    <t xml:space="preserve">menor preço por ITEM </t>
  </si>
  <si>
    <t>vigência contratual por mais 12 (doze) meses</t>
  </si>
  <si>
    <t>088/2023</t>
  </si>
  <si>
    <t xml:space="preserve">Nº002/2023 </t>
  </si>
  <si>
    <t xml:space="preserve">PREGÃO PRESENCIAL SRP </t>
  </si>
  <si>
    <t>33.90.39.00.00</t>
  </si>
  <si>
    <t xml:space="preserve">SECRETARIA DE ESTADO DE OBRAS PÚBLICAS  </t>
  </si>
  <si>
    <t xml:space="preserve">Contratação de pessoa jurídica para prestação de SERVIÇOS DE LOCAÇÃO DE VEÍCULOS COM CONDUTOR DOS TIPOS: MOTOCICLETAS, abrangendo os custos com manutenção preventiva, corretiva e lavagem, atendendo as necessidades dos Conselhos Tutelares Municipais, </t>
  </si>
  <si>
    <t>W O PEREIRA  EIRELI</t>
  </si>
  <si>
    <t>865/2022</t>
  </si>
  <si>
    <t xml:space="preserve">SERVIÇOS DE AGUA E ESGOTO DE RIO BRANCO - SAERB </t>
  </si>
  <si>
    <t>005/2023</t>
  </si>
  <si>
    <t xml:space="preserve">SAERB </t>
  </si>
  <si>
    <t>01634.845/0001-00</t>
  </si>
  <si>
    <t xml:space="preserve">SEM LICITAÇÃO </t>
  </si>
  <si>
    <t>PRESTAÇÃO DE CONTAS - EXERCÍCIO 2024</t>
  </si>
  <si>
    <t xml:space="preserve">3º TERMO </t>
  </si>
  <si>
    <t>Executado no Exercício 2024</t>
  </si>
  <si>
    <t xml:space="preserve">AL </t>
  </si>
  <si>
    <t>FATURA MENSAL AGUA E ESGOTO - SAERB DO 3º CONSELHO TUTELAR MEMO Nº SMCC - MEM -2024/00445  - JANEIRO 2024</t>
  </si>
  <si>
    <t>020010003/2024</t>
  </si>
  <si>
    <t xml:space="preserve">NÃO SE APLICA </t>
  </si>
  <si>
    <t xml:space="preserve">1º TERMO </t>
  </si>
  <si>
    <t>01/01 A 31/03/2024</t>
  </si>
  <si>
    <t>0001/2023</t>
  </si>
  <si>
    <t xml:space="preserve">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 - SECRETARIA DE ESTADO DE OBRAS PÚBLICAS  </t>
  </si>
  <si>
    <t>3275/2023 / 01010003/2023</t>
  </si>
  <si>
    <t>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CIVIL - CONTRATO SMCC: nº 001/2024</t>
  </si>
  <si>
    <t>4015/24/ 001010001/2024</t>
  </si>
  <si>
    <t>38/2023/01010001/2024</t>
  </si>
  <si>
    <t>01 RECURSO PRÓPRIO / 1.501</t>
  </si>
  <si>
    <t>01 RECURSO PRÓPRIO/1.501</t>
  </si>
  <si>
    <t>VALOR IPTU - R$ 1.476,16+2188,85</t>
  </si>
  <si>
    <t>(ai) = (k) - (ae) + (ad) + (ah)</t>
  </si>
  <si>
    <t xml:space="preserve">MANUAL DE REFERÊNCIA - 10ª EDIÇÃO </t>
  </si>
  <si>
    <t>Concluída em 2024</t>
  </si>
  <si>
    <t>Não concluída em 2024</t>
  </si>
  <si>
    <t xml:space="preserve">Data da emissão: 07/06/2024 </t>
  </si>
  <si>
    <t>Nome do responsável pela elaboração: FRANCISCO JOCIEL MARQUES DA SILVA</t>
  </si>
  <si>
    <t>Nome do titular do Órgão/Entidade/Fundo (no exercício do cargo): VALTIM JOSÉ DA SILVA</t>
  </si>
  <si>
    <t>PODER EXECUTIVO MUNICIPAL</t>
  </si>
  <si>
    <t>IDENTIFICAÇÃO DO ÓRGÃO/ENTIDADE/FUNDO: GABINETE DO PREFEITO - GABPREF</t>
  </si>
  <si>
    <t>REALIZADO ATÉ O MÊS/ANO (ACUMULADO): JANEIRO A JUNHO/2024</t>
  </si>
  <si>
    <t>Nº do Convênio/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</si>
</sst>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4" x14ac:knownFonts="1">
    <font>
      <sz val="11"/>
      <color theme="1"/>
      <name val="Calibri"/>
      <family val="2"/>
      <scheme val="minor"/>
    </font>
    <font>
      <sz val="10"/>
      <name val="Arial"/>
      <family val="2"/>
    </font>
    <font>
      <sz val="11"/>
      <color theme="1"/>
      <name val="Calibri"/>
      <family val="2"/>
      <scheme val="minor"/>
    </font>
    <font>
      <b/>
      <sz val="10"/>
      <name val="Arial"/>
      <family val="2"/>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102">
    <xf numFmtId="0" fontId="0" fillId="0" borderId="0" xfId="0"/>
    <xf numFmtId="44" fontId="1" fillId="0" borderId="8" xfId="2" applyFont="1" applyFill="1" applyBorder="1" applyAlignment="1">
      <alignment horizontal="center" vertical="center" wrapText="1"/>
    </xf>
    <xf numFmtId="44" fontId="1" fillId="0" borderId="1" xfId="2" applyFont="1" applyFill="1" applyBorder="1" applyAlignment="1">
      <alignment vertical="center" wrapText="1"/>
    </xf>
    <xf numFmtId="44" fontId="1" fillId="0" borderId="8" xfId="2" applyFont="1" applyFill="1" applyBorder="1" applyAlignment="1">
      <alignment vertical="center" wrapText="1"/>
    </xf>
    <xf numFmtId="44" fontId="1" fillId="0" borderId="4" xfId="2" applyFont="1" applyFill="1" applyBorder="1" applyAlignment="1">
      <alignment vertical="center" wrapText="1"/>
    </xf>
    <xf numFmtId="44" fontId="1" fillId="0" borderId="1" xfId="2" applyFont="1" applyFill="1" applyBorder="1" applyAlignment="1">
      <alignment horizontal="center" vertical="center" wrapText="1"/>
    </xf>
    <xf numFmtId="44" fontId="1" fillId="0" borderId="4" xfId="2" applyFont="1" applyFill="1" applyBorder="1" applyAlignment="1">
      <alignment horizontal="center" vertical="center" wrapText="1"/>
    </xf>
    <xf numFmtId="0" fontId="3" fillId="0" borderId="0" xfId="0" applyFont="1" applyFill="1" applyAlignment="1">
      <alignment horizontal="left" vertical="center"/>
    </xf>
    <xf numFmtId="0" fontId="3" fillId="0" borderId="0" xfId="0" applyFont="1" applyFill="1" applyAlignment="1">
      <alignment vertical="center"/>
    </xf>
    <xf numFmtId="44" fontId="1" fillId="0" borderId="1" xfId="2" applyFont="1" applyFill="1" applyBorder="1" applyAlignment="1">
      <alignment vertical="center"/>
    </xf>
    <xf numFmtId="44" fontId="1" fillId="0" borderId="8" xfId="2" applyFont="1" applyFill="1" applyBorder="1" applyAlignment="1">
      <alignment vertical="center"/>
    </xf>
    <xf numFmtId="44" fontId="3" fillId="0" borderId="14" xfId="2"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3" fillId="0" borderId="0" xfId="0" applyFont="1" applyFill="1" applyAlignment="1">
      <alignment horizontal="center" vertical="center"/>
    </xf>
    <xf numFmtId="0" fontId="1" fillId="0" borderId="0" xfId="0" applyFont="1" applyFill="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1" xfId="0"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14" fontId="1" fillId="0" borderId="1" xfId="0" applyNumberFormat="1" applyFont="1" applyFill="1" applyBorder="1" applyAlignment="1">
      <alignment horizontal="center" vertical="center"/>
    </xf>
    <xf numFmtId="10" fontId="1" fillId="0" borderId="1" xfId="0" applyNumberFormat="1" applyFont="1" applyFill="1" applyBorder="1" applyAlignment="1">
      <alignment vertical="center"/>
    </xf>
    <xf numFmtId="0" fontId="1" fillId="0"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17" fontId="1" fillId="0" borderId="8" xfId="0" applyNumberFormat="1" applyFont="1" applyFill="1" applyBorder="1" applyAlignment="1">
      <alignment horizontal="center" vertical="center" wrapText="1"/>
    </xf>
    <xf numFmtId="0" fontId="1" fillId="0" borderId="8" xfId="0" applyFont="1" applyFill="1" applyBorder="1" applyAlignment="1">
      <alignment horizontal="left" vertical="center" wrapText="1"/>
    </xf>
    <xf numFmtId="3" fontId="1" fillId="0" borderId="8" xfId="0" applyNumberFormat="1"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14" fontId="1" fillId="0" borderId="8" xfId="0" applyNumberFormat="1" applyFont="1" applyFill="1" applyBorder="1" applyAlignment="1">
      <alignment horizontal="center" vertical="center" wrapText="1"/>
    </xf>
    <xf numFmtId="0" fontId="1" fillId="0" borderId="8" xfId="0" applyFont="1" applyFill="1" applyBorder="1" applyAlignment="1">
      <alignment vertical="center"/>
    </xf>
    <xf numFmtId="0" fontId="1" fillId="0" borderId="8" xfId="0" applyFont="1" applyFill="1" applyBorder="1" applyAlignment="1">
      <alignment horizontal="center" vertical="center"/>
    </xf>
    <xf numFmtId="3" fontId="1" fillId="0" borderId="8" xfId="0" applyNumberFormat="1" applyFont="1" applyFill="1" applyBorder="1" applyAlignment="1">
      <alignment vertical="center"/>
    </xf>
    <xf numFmtId="0" fontId="3" fillId="0" borderId="14" xfId="0" applyFont="1" applyFill="1" applyBorder="1" applyAlignment="1">
      <alignment vertical="center"/>
    </xf>
    <xf numFmtId="0" fontId="3" fillId="0" borderId="15" xfId="0" applyFont="1" applyFill="1" applyBorder="1" applyAlignment="1">
      <alignment vertical="center"/>
    </xf>
    <xf numFmtId="44" fontId="1" fillId="0" borderId="0" xfId="2" applyFont="1" applyFill="1" applyAlignment="1">
      <alignment vertical="center"/>
    </xf>
    <xf numFmtId="44" fontId="3" fillId="0" borderId="0" xfId="2" applyFont="1" applyFill="1" applyAlignment="1">
      <alignment vertical="center"/>
    </xf>
    <xf numFmtId="44" fontId="3" fillId="0" borderId="0" xfId="2" applyFont="1" applyFill="1" applyAlignment="1">
      <alignment horizontal="center" vertical="center"/>
    </xf>
    <xf numFmtId="44" fontId="3" fillId="0" borderId="0" xfId="2" applyFont="1" applyFill="1" applyAlignment="1">
      <alignment horizontal="left" vertical="center"/>
    </xf>
    <xf numFmtId="44" fontId="3" fillId="0" borderId="1" xfId="2" applyFont="1" applyFill="1" applyBorder="1" applyAlignment="1">
      <alignment horizontal="center" vertical="center" wrapText="1"/>
    </xf>
    <xf numFmtId="44" fontId="3" fillId="0" borderId="11" xfId="2" applyFont="1" applyFill="1" applyBorder="1" applyAlignment="1">
      <alignment horizontal="center" vertical="center" wrapText="1"/>
    </xf>
    <xf numFmtId="3" fontId="1" fillId="0" borderId="1" xfId="0" applyNumberFormat="1" applyFont="1" applyFill="1" applyBorder="1" applyAlignment="1">
      <alignment horizontal="center" vertical="center"/>
    </xf>
    <xf numFmtId="0" fontId="3" fillId="0" borderId="14" xfId="0" applyFont="1" applyFill="1" applyBorder="1" applyAlignment="1">
      <alignment horizontal="center" vertical="center"/>
    </xf>
    <xf numFmtId="0" fontId="1"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14" xfId="0" applyFont="1" applyFill="1" applyBorder="1" applyAlignment="1">
      <alignment vertical="center" wrapText="1"/>
    </xf>
    <xf numFmtId="0" fontId="1" fillId="0" borderId="4" xfId="0" applyFont="1" applyFill="1" applyBorder="1" applyAlignment="1">
      <alignment vertical="center" wrapText="1"/>
    </xf>
    <xf numFmtId="0" fontId="1" fillId="0" borderId="8" xfId="0" applyFont="1" applyFill="1" applyBorder="1" applyAlignment="1">
      <alignment vertical="center" wrapText="1"/>
    </xf>
    <xf numFmtId="14" fontId="1" fillId="0" borderId="8" xfId="0" applyNumberFormat="1"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14" fontId="1" fillId="0" borderId="8" xfId="0" applyNumberFormat="1"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4" xfId="0" applyFont="1" applyFill="1" applyBorder="1" applyAlignment="1">
      <alignment horizontal="center" vertical="center" wrapText="1"/>
    </xf>
    <xf numFmtId="44" fontId="1" fillId="0" borderId="16" xfId="2" applyFont="1" applyFill="1" applyBorder="1" applyAlignment="1">
      <alignment horizontal="center" vertical="center" wrapText="1"/>
    </xf>
    <xf numFmtId="44" fontId="1" fillId="0" borderId="9" xfId="2" applyFont="1" applyFill="1" applyBorder="1" applyAlignment="1">
      <alignment horizontal="center" vertical="center" wrapText="1"/>
    </xf>
    <xf numFmtId="44" fontId="1" fillId="0" borderId="4" xfId="2" applyFont="1" applyFill="1" applyBorder="1" applyAlignment="1">
      <alignment horizontal="center" vertical="center" wrapText="1"/>
    </xf>
    <xf numFmtId="0" fontId="1" fillId="0" borderId="8" xfId="0" applyFont="1" applyFill="1" applyBorder="1" applyAlignment="1">
      <alignment horizontal="center" vertical="center" wrapText="1"/>
    </xf>
    <xf numFmtId="44" fontId="1" fillId="0" borderId="8" xfId="2"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44" fontId="1" fillId="0" borderId="1" xfId="2"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17" fontId="1" fillId="0" borderId="4" xfId="0" applyNumberFormat="1" applyFont="1" applyFill="1" applyBorder="1" applyAlignment="1">
      <alignment horizontal="center" vertical="center" wrapText="1"/>
    </xf>
    <xf numFmtId="17" fontId="1" fillId="0" borderId="1" xfId="0" applyNumberFormat="1" applyFont="1" applyFill="1" applyBorder="1" applyAlignment="1">
      <alignment horizontal="center" vertical="center" wrapText="1"/>
    </xf>
    <xf numFmtId="0" fontId="1" fillId="0" borderId="4" xfId="0" applyFont="1" applyFill="1" applyBorder="1" applyAlignment="1">
      <alignment horizontal="left" vertical="center" wrapText="1"/>
    </xf>
    <xf numFmtId="3" fontId="1" fillId="0" borderId="4" xfId="0" applyNumberFormat="1" applyFont="1" applyFill="1" applyBorder="1" applyAlignment="1">
      <alignment horizontal="center" vertical="center" wrapText="1"/>
    </xf>
    <xf numFmtId="0" fontId="3" fillId="0" borderId="0" xfId="0" applyFont="1" applyFill="1" applyAlignment="1">
      <alignment horizontal="left" vertical="center"/>
    </xf>
    <xf numFmtId="0" fontId="3" fillId="0" borderId="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0" xfId="0" applyFont="1" applyFill="1" applyBorder="1" applyAlignment="1">
      <alignment horizontal="center" vertical="center"/>
    </xf>
    <xf numFmtId="44" fontId="3" fillId="0" borderId="1" xfId="2"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7"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49" fontId="1" fillId="0" borderId="4" xfId="0" applyNumberFormat="1" applyFont="1" applyFill="1" applyBorder="1" applyAlignment="1">
      <alignment horizontal="center" vertical="center" wrapText="1"/>
    </xf>
    <xf numFmtId="44" fontId="1" fillId="0" borderId="1" xfId="2" applyFont="1" applyFill="1" applyBorder="1" applyAlignment="1">
      <alignment horizontal="center" vertical="center"/>
    </xf>
    <xf numFmtId="3" fontId="1" fillId="0" borderId="1" xfId="0" applyNumberFormat="1" applyFont="1" applyFill="1" applyBorder="1" applyAlignment="1">
      <alignment horizontal="center" vertical="center"/>
    </xf>
  </cellXfs>
  <cellStyles count="3">
    <cellStyle name="Moeda" xfId="2" builtinId="4"/>
    <cellStyle name="Normal" xfId="0" builtinId="0"/>
    <cellStyle name="Vírgula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3</xdr:row>
      <xdr:rowOff>53068</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107496</xdr:colOff>
      <xdr:row>0</xdr:row>
      <xdr:rowOff>40480</xdr:rowOff>
    </xdr:from>
    <xdr:to>
      <xdr:col>1</xdr:col>
      <xdr:colOff>690561</xdr:colOff>
      <xdr:row>3</xdr:row>
      <xdr:rowOff>130968</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934" y="40480"/>
          <a:ext cx="583065" cy="59055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34"/>
  <sheetViews>
    <sheetView tabSelected="1" zoomScale="80" zoomScaleNormal="80" workbookViewId="0">
      <selection activeCell="B39" sqref="B39"/>
    </sheetView>
  </sheetViews>
  <sheetFormatPr defaultRowHeight="12.75" x14ac:dyDescent="0.25"/>
  <cols>
    <col min="1" max="1" width="6.85546875" style="12" customWidth="1"/>
    <col min="2" max="2" width="17.28515625" style="12" customWidth="1"/>
    <col min="3" max="3" width="28.85546875" style="12" bestFit="1" customWidth="1"/>
    <col min="4" max="4" width="28.85546875" style="12" customWidth="1"/>
    <col min="5" max="5" width="13.5703125" style="12" customWidth="1"/>
    <col min="6" max="6" width="60.7109375" style="12" customWidth="1"/>
    <col min="7" max="7" width="15.85546875" style="12" customWidth="1"/>
    <col min="8" max="8" width="25.85546875" style="12" bestFit="1" customWidth="1"/>
    <col min="9" max="9" width="24" style="12" bestFit="1" customWidth="1"/>
    <col min="10" max="10" width="19.5703125" style="12" bestFit="1" customWidth="1"/>
    <col min="11" max="11" width="13.5703125" style="12" customWidth="1"/>
    <col min="12" max="12" width="18.140625" style="47" bestFit="1" customWidth="1"/>
    <col min="13" max="13" width="18.28515625" style="12" customWidth="1"/>
    <col min="14" max="14" width="14.5703125" style="12" customWidth="1"/>
    <col min="15" max="15" width="12.42578125" style="12" customWidth="1"/>
    <col min="16" max="16" width="28.5703125" style="12" bestFit="1" customWidth="1"/>
    <col min="17" max="17" width="19" style="12" customWidth="1"/>
    <col min="18" max="18" width="13.5703125" style="47" customWidth="1"/>
    <col min="19" max="19" width="14.85546875" style="47" bestFit="1" customWidth="1"/>
    <col min="20" max="20" width="23.140625" style="12" bestFit="1" customWidth="1"/>
    <col min="21" max="21" width="5.5703125" style="12" bestFit="1" customWidth="1"/>
    <col min="22" max="22" width="10" style="12" bestFit="1" customWidth="1"/>
    <col min="23" max="23" width="14.7109375" style="15" customWidth="1"/>
    <col min="24" max="24" width="15.140625" style="15" customWidth="1"/>
    <col min="25" max="25" width="40.85546875" style="55" customWidth="1"/>
    <col min="26" max="26" width="13.5703125" style="12" customWidth="1"/>
    <col min="27" max="27" width="15.42578125" style="12" customWidth="1"/>
    <col min="28" max="29" width="12.85546875" style="12" customWidth="1"/>
    <col min="30" max="30" width="13.140625" style="47" customWidth="1"/>
    <col min="31" max="31" width="12.85546875" style="47" customWidth="1"/>
    <col min="32" max="33" width="10.5703125" style="12" customWidth="1"/>
    <col min="34" max="34" width="10" style="47" bestFit="1" customWidth="1"/>
    <col min="35" max="35" width="25" style="47" bestFit="1" customWidth="1"/>
    <col min="36" max="36" width="15.5703125" style="47" bestFit="1" customWidth="1"/>
    <col min="37" max="37" width="25.140625" style="47" bestFit="1" customWidth="1"/>
    <col min="38" max="38" width="24.5703125" style="47" bestFit="1" customWidth="1"/>
    <col min="39" max="39" width="18.42578125" style="47" bestFit="1" customWidth="1"/>
    <col min="40" max="40" width="11.5703125" style="12" customWidth="1"/>
    <col min="41" max="41" width="13.85546875" style="12" customWidth="1"/>
    <col min="42" max="42" width="51.42578125" style="12" customWidth="1"/>
    <col min="43" max="43" width="13.140625" style="12" customWidth="1"/>
    <col min="44" max="44" width="14.5703125" style="12" customWidth="1"/>
    <col min="45" max="45" width="38.140625" style="12" customWidth="1"/>
    <col min="46" max="46" width="13.85546875" style="12" customWidth="1"/>
    <col min="47" max="47" width="13.5703125" style="12" customWidth="1"/>
    <col min="48" max="48" width="13.42578125" style="12" customWidth="1"/>
    <col min="49" max="49" width="12.42578125" style="12" customWidth="1"/>
    <col min="50" max="50" width="9.140625" style="12"/>
    <col min="51" max="51" width="12.5703125" style="12" customWidth="1"/>
    <col min="52" max="53" width="9.140625" style="12"/>
    <col min="54" max="55" width="11.42578125" style="12" customWidth="1"/>
    <col min="56" max="56" width="11.140625" style="12" bestFit="1" customWidth="1"/>
    <col min="57" max="57" width="12.140625" style="12" customWidth="1"/>
    <col min="58" max="58" width="10.140625" style="12" customWidth="1"/>
    <col min="59" max="59" width="9.140625" style="12"/>
    <col min="60" max="60" width="11.85546875" style="12" customWidth="1"/>
    <col min="61" max="61" width="33.140625" style="12" bestFit="1" customWidth="1"/>
    <col min="62" max="16384" width="9.140625" style="12"/>
  </cols>
  <sheetData>
    <row r="1" spans="1:61" x14ac:dyDescent="0.25">
      <c r="AN1" s="13"/>
      <c r="AO1" s="13"/>
      <c r="AP1" s="13"/>
      <c r="AQ1" s="13"/>
      <c r="AR1" s="13"/>
      <c r="AS1" s="13"/>
      <c r="AT1" s="13"/>
      <c r="AU1" s="13"/>
      <c r="AV1" s="13"/>
      <c r="AW1" s="13"/>
    </row>
    <row r="2" spans="1:61" x14ac:dyDescent="0.25">
      <c r="AN2" s="13"/>
      <c r="AO2" s="13"/>
      <c r="AP2" s="13"/>
      <c r="AQ2" s="13"/>
      <c r="AR2" s="13"/>
      <c r="AS2" s="13"/>
      <c r="AT2" s="13"/>
      <c r="AU2" s="13"/>
      <c r="AV2" s="13"/>
      <c r="AW2" s="13"/>
    </row>
    <row r="3" spans="1:61" x14ac:dyDescent="0.25">
      <c r="AN3" s="13"/>
      <c r="AO3" s="13"/>
      <c r="AP3" s="13"/>
      <c r="AQ3" s="13"/>
      <c r="AR3" s="13"/>
      <c r="AS3" s="13"/>
      <c r="AT3" s="13"/>
      <c r="AU3" s="13"/>
      <c r="AV3" s="13"/>
      <c r="AW3" s="13"/>
    </row>
    <row r="4" spans="1:61" x14ac:dyDescent="0.25">
      <c r="AN4" s="13"/>
      <c r="AO4" s="13"/>
      <c r="AP4" s="13"/>
      <c r="AQ4" s="13"/>
      <c r="AR4" s="13"/>
      <c r="AS4" s="13"/>
      <c r="AT4" s="13"/>
      <c r="AU4" s="13"/>
      <c r="AV4" s="13"/>
      <c r="AW4" s="13"/>
    </row>
    <row r="5" spans="1:61" s="8" customFormat="1" x14ac:dyDescent="0.25">
      <c r="A5" s="8" t="s">
        <v>187</v>
      </c>
      <c r="L5" s="48"/>
      <c r="R5" s="48"/>
      <c r="S5" s="48"/>
      <c r="W5" s="14"/>
      <c r="X5" s="14"/>
      <c r="Y5" s="56"/>
      <c r="AD5" s="48"/>
      <c r="AE5" s="48"/>
      <c r="AH5" s="48"/>
      <c r="AI5" s="48"/>
      <c r="AJ5" s="48"/>
      <c r="AK5" s="48"/>
      <c r="AL5" s="48"/>
      <c r="AM5" s="48"/>
    </row>
    <row r="6" spans="1:61" s="8" customFormat="1" x14ac:dyDescent="0.25">
      <c r="B6" s="14"/>
      <c r="C6" s="14"/>
      <c r="D6" s="14"/>
      <c r="E6" s="14"/>
      <c r="F6" s="14"/>
      <c r="G6" s="14"/>
      <c r="H6" s="14"/>
      <c r="I6" s="14"/>
      <c r="J6" s="14"/>
      <c r="K6" s="14"/>
      <c r="L6" s="49"/>
      <c r="M6" s="14"/>
      <c r="N6" s="14"/>
      <c r="O6" s="14"/>
      <c r="P6" s="14"/>
      <c r="Q6" s="14"/>
      <c r="R6" s="49"/>
      <c r="S6" s="49"/>
      <c r="T6" s="14"/>
      <c r="U6" s="14"/>
      <c r="V6" s="14"/>
      <c r="W6" s="14"/>
      <c r="X6" s="14"/>
      <c r="Y6" s="57"/>
      <c r="Z6" s="14"/>
      <c r="AA6" s="14"/>
      <c r="AB6" s="14"/>
      <c r="AC6" s="14"/>
      <c r="AD6" s="49"/>
      <c r="AE6" s="49"/>
      <c r="AF6" s="14"/>
      <c r="AG6" s="14"/>
      <c r="AH6" s="49"/>
      <c r="AI6" s="49"/>
      <c r="AJ6" s="49"/>
      <c r="AK6" s="49"/>
      <c r="AL6" s="49"/>
      <c r="AM6" s="49"/>
      <c r="AN6" s="14"/>
      <c r="AO6" s="14"/>
      <c r="AP6" s="14"/>
      <c r="AQ6" s="14"/>
      <c r="AR6" s="14"/>
      <c r="AS6" s="14"/>
      <c r="AT6" s="14"/>
      <c r="AU6" s="14"/>
      <c r="AV6" s="14"/>
      <c r="AW6" s="14"/>
    </row>
    <row r="7" spans="1:61" s="8" customFormat="1" x14ac:dyDescent="0.25">
      <c r="A7" s="85" t="s">
        <v>162</v>
      </c>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5"/>
      <c r="AV7" s="85"/>
      <c r="AW7" s="85"/>
      <c r="AX7" s="85"/>
    </row>
    <row r="8" spans="1:61" s="8" customFormat="1" x14ac:dyDescent="0.25">
      <c r="A8" s="85" t="s">
        <v>91</v>
      </c>
      <c r="B8" s="85"/>
      <c r="C8" s="85"/>
      <c r="D8" s="85"/>
      <c r="E8" s="85"/>
      <c r="F8" s="85"/>
      <c r="G8" s="85"/>
      <c r="H8" s="85"/>
      <c r="I8" s="85"/>
      <c r="J8" s="85"/>
      <c r="K8" s="7"/>
      <c r="L8" s="50"/>
      <c r="M8" s="7"/>
      <c r="N8" s="7"/>
      <c r="O8" s="7"/>
      <c r="P8" s="7"/>
      <c r="Q8" s="7"/>
      <c r="R8" s="50"/>
      <c r="S8" s="50"/>
      <c r="T8" s="7"/>
      <c r="U8" s="7"/>
      <c r="V8" s="7"/>
      <c r="W8" s="14"/>
      <c r="X8" s="14"/>
      <c r="Y8" s="58"/>
      <c r="Z8" s="7"/>
      <c r="AA8" s="7"/>
      <c r="AB8" s="7"/>
      <c r="AC8" s="7"/>
      <c r="AD8" s="50"/>
      <c r="AE8" s="50"/>
      <c r="AF8" s="7"/>
      <c r="AG8" s="7"/>
      <c r="AH8" s="50"/>
      <c r="AI8" s="50"/>
      <c r="AJ8" s="50"/>
      <c r="AK8" s="50"/>
      <c r="AL8" s="50"/>
      <c r="AM8" s="50"/>
      <c r="AN8" s="7"/>
      <c r="AO8" s="7"/>
      <c r="AP8" s="7"/>
      <c r="AQ8" s="7"/>
      <c r="AR8" s="7"/>
      <c r="AS8" s="7"/>
      <c r="AT8" s="7"/>
      <c r="AU8" s="7"/>
      <c r="AV8" s="7"/>
      <c r="AW8" s="7"/>
      <c r="AX8" s="7"/>
    </row>
    <row r="9" spans="1:61" s="8" customFormat="1" x14ac:dyDescent="0.25">
      <c r="A9" s="85" t="s">
        <v>181</v>
      </c>
      <c r="B9" s="85"/>
      <c r="C9" s="85"/>
      <c r="D9" s="85"/>
      <c r="E9" s="85"/>
      <c r="F9" s="7"/>
      <c r="G9" s="7"/>
      <c r="H9" s="7"/>
      <c r="I9" s="7"/>
      <c r="J9" s="7"/>
      <c r="K9" s="7"/>
      <c r="L9" s="50"/>
      <c r="M9" s="7"/>
      <c r="N9" s="7"/>
      <c r="O9" s="7"/>
      <c r="P9" s="7"/>
      <c r="Q9" s="7"/>
      <c r="R9" s="50"/>
      <c r="S9" s="50"/>
      <c r="T9" s="7"/>
      <c r="U9" s="7"/>
      <c r="V9" s="7"/>
      <c r="W9" s="14"/>
      <c r="X9" s="14"/>
      <c r="Y9" s="58"/>
      <c r="Z9" s="7"/>
      <c r="AA9" s="7"/>
      <c r="AB9" s="7"/>
      <c r="AC9" s="7"/>
      <c r="AD9" s="50"/>
      <c r="AE9" s="50"/>
      <c r="AF9" s="7"/>
      <c r="AG9" s="7"/>
      <c r="AH9" s="50"/>
      <c r="AI9" s="50"/>
      <c r="AJ9" s="50"/>
      <c r="AK9" s="50"/>
      <c r="AL9" s="50"/>
      <c r="AM9" s="50"/>
      <c r="AN9" s="7"/>
      <c r="AO9" s="7"/>
      <c r="AP9" s="7"/>
      <c r="AQ9" s="7"/>
      <c r="AR9" s="7"/>
      <c r="AS9" s="7"/>
      <c r="AT9" s="7"/>
      <c r="AU9" s="7"/>
      <c r="AV9" s="7"/>
      <c r="AW9" s="7"/>
      <c r="AX9" s="7"/>
    </row>
    <row r="10" spans="1:61" s="8" customFormat="1" x14ac:dyDescent="0.25">
      <c r="B10" s="14"/>
      <c r="C10" s="14"/>
      <c r="D10" s="14"/>
      <c r="E10" s="14"/>
      <c r="F10" s="14"/>
      <c r="G10" s="14"/>
      <c r="H10" s="14"/>
      <c r="I10" s="14"/>
      <c r="J10" s="14"/>
      <c r="K10" s="14"/>
      <c r="L10" s="49"/>
      <c r="M10" s="14"/>
      <c r="N10" s="14"/>
      <c r="O10" s="14"/>
      <c r="P10" s="14"/>
      <c r="Q10" s="14"/>
      <c r="R10" s="49"/>
      <c r="S10" s="49"/>
      <c r="T10" s="14"/>
      <c r="U10" s="14"/>
      <c r="V10" s="14"/>
      <c r="W10" s="14"/>
      <c r="X10" s="14"/>
      <c r="Y10" s="57"/>
      <c r="Z10" s="14"/>
      <c r="AA10" s="14"/>
      <c r="AB10" s="14"/>
      <c r="AC10" s="14"/>
      <c r="AD10" s="49"/>
      <c r="AE10" s="49"/>
      <c r="AF10" s="14"/>
      <c r="AG10" s="14"/>
      <c r="AH10" s="49"/>
      <c r="AI10" s="49"/>
      <c r="AJ10" s="49"/>
      <c r="AK10" s="49"/>
      <c r="AL10" s="49"/>
      <c r="AM10" s="49"/>
      <c r="AN10" s="14"/>
      <c r="AO10" s="14"/>
      <c r="AP10" s="14"/>
      <c r="AQ10" s="14"/>
      <c r="AR10" s="14"/>
      <c r="AS10" s="14"/>
      <c r="AT10" s="14"/>
      <c r="AU10" s="14"/>
      <c r="AV10" s="14"/>
      <c r="AW10" s="14"/>
      <c r="AX10" s="14"/>
    </row>
    <row r="11" spans="1:61" s="8" customFormat="1" x14ac:dyDescent="0.25">
      <c r="A11" s="85" t="s">
        <v>188</v>
      </c>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row>
    <row r="12" spans="1:61" s="8" customFormat="1" x14ac:dyDescent="0.25">
      <c r="A12" s="85" t="s">
        <v>189</v>
      </c>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5"/>
      <c r="AU12" s="85"/>
      <c r="AV12" s="85"/>
      <c r="AW12" s="85"/>
      <c r="AX12" s="85"/>
    </row>
    <row r="14" spans="1:61" ht="13.5" thickBot="1" x14ac:dyDescent="0.3">
      <c r="A14" s="92" t="s">
        <v>68</v>
      </c>
      <c r="B14" s="93"/>
      <c r="C14" s="93"/>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3"/>
      <c r="AX14" s="93"/>
      <c r="AY14" s="93"/>
      <c r="AZ14" s="93"/>
      <c r="BA14" s="93"/>
      <c r="BB14" s="93"/>
      <c r="BC14" s="93"/>
      <c r="BD14" s="93"/>
      <c r="BE14" s="93"/>
      <c r="BF14" s="93"/>
      <c r="BG14" s="93"/>
      <c r="BH14" s="93"/>
      <c r="BI14" s="93"/>
    </row>
    <row r="15" spans="1:61" x14ac:dyDescent="0.25">
      <c r="A15" s="88" t="s">
        <v>50</v>
      </c>
      <c r="B15" s="87" t="s">
        <v>20</v>
      </c>
      <c r="C15" s="87"/>
      <c r="D15" s="87"/>
      <c r="E15" s="87"/>
      <c r="F15" s="87"/>
      <c r="G15" s="87"/>
      <c r="H15" s="87" t="s">
        <v>69</v>
      </c>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t="s">
        <v>73</v>
      </c>
      <c r="AO15" s="87"/>
      <c r="AP15" s="87"/>
      <c r="AQ15" s="87"/>
      <c r="AR15" s="87" t="s">
        <v>90</v>
      </c>
      <c r="AS15" s="87"/>
      <c r="AT15" s="87"/>
      <c r="AU15" s="87"/>
      <c r="AV15" s="87"/>
      <c r="AW15" s="87"/>
      <c r="AX15" s="87" t="s">
        <v>70</v>
      </c>
      <c r="AY15" s="87"/>
      <c r="AZ15" s="87"/>
      <c r="BA15" s="87"/>
      <c r="BB15" s="87"/>
      <c r="BC15" s="87"/>
      <c r="BD15" s="87"/>
      <c r="BE15" s="87"/>
      <c r="BF15" s="87"/>
      <c r="BG15" s="87"/>
      <c r="BH15" s="87"/>
      <c r="BI15" s="96"/>
    </row>
    <row r="16" spans="1:61" x14ac:dyDescent="0.25">
      <c r="A16" s="89"/>
      <c r="B16" s="86"/>
      <c r="C16" s="86"/>
      <c r="D16" s="86"/>
      <c r="E16" s="86"/>
      <c r="F16" s="86"/>
      <c r="G16" s="86"/>
      <c r="H16" s="86" t="s">
        <v>48</v>
      </c>
      <c r="I16" s="86"/>
      <c r="J16" s="86"/>
      <c r="K16" s="86"/>
      <c r="L16" s="86"/>
      <c r="M16" s="86"/>
      <c r="N16" s="86"/>
      <c r="O16" s="86"/>
      <c r="P16" s="86"/>
      <c r="Q16" s="86"/>
      <c r="R16" s="86"/>
      <c r="S16" s="86"/>
      <c r="T16" s="86"/>
      <c r="U16" s="86" t="s">
        <v>101</v>
      </c>
      <c r="V16" s="86"/>
      <c r="W16" s="86"/>
      <c r="X16" s="86"/>
      <c r="Y16" s="86"/>
      <c r="Z16" s="86"/>
      <c r="AA16" s="86"/>
      <c r="AB16" s="86"/>
      <c r="AC16" s="86"/>
      <c r="AD16" s="86"/>
      <c r="AE16" s="86"/>
      <c r="AF16" s="86" t="s">
        <v>93</v>
      </c>
      <c r="AG16" s="86"/>
      <c r="AH16" s="86"/>
      <c r="AI16" s="91" t="s">
        <v>49</v>
      </c>
      <c r="AJ16" s="91"/>
      <c r="AK16" s="91"/>
      <c r="AL16" s="91"/>
      <c r="AM16" s="91"/>
      <c r="AN16" s="86" t="s">
        <v>75</v>
      </c>
      <c r="AO16" s="86" t="s">
        <v>76</v>
      </c>
      <c r="AP16" s="86" t="s">
        <v>74</v>
      </c>
      <c r="AQ16" s="86" t="s">
        <v>109</v>
      </c>
      <c r="AR16" s="86" t="s">
        <v>80</v>
      </c>
      <c r="AS16" s="86" t="s">
        <v>81</v>
      </c>
      <c r="AT16" s="86" t="s">
        <v>82</v>
      </c>
      <c r="AU16" s="86" t="s">
        <v>84</v>
      </c>
      <c r="AV16" s="86" t="s">
        <v>83</v>
      </c>
      <c r="AW16" s="86" t="s">
        <v>84</v>
      </c>
      <c r="AX16" s="86" t="s">
        <v>1</v>
      </c>
      <c r="AY16" s="86" t="s">
        <v>55</v>
      </c>
      <c r="AZ16" s="94" t="s">
        <v>58</v>
      </c>
      <c r="BA16" s="94"/>
      <c r="BB16" s="94"/>
      <c r="BC16" s="94" t="s">
        <v>119</v>
      </c>
      <c r="BD16" s="94"/>
      <c r="BE16" s="86" t="s">
        <v>182</v>
      </c>
      <c r="BF16" s="86" t="s">
        <v>183</v>
      </c>
      <c r="BG16" s="94" t="s">
        <v>60</v>
      </c>
      <c r="BH16" s="94"/>
      <c r="BI16" s="95"/>
    </row>
    <row r="17" spans="1:61" x14ac:dyDescent="0.25">
      <c r="A17" s="89"/>
      <c r="B17" s="86"/>
      <c r="C17" s="86"/>
      <c r="D17" s="86"/>
      <c r="E17" s="86"/>
      <c r="F17" s="86"/>
      <c r="G17" s="86"/>
      <c r="H17" s="86"/>
      <c r="I17" s="86"/>
      <c r="J17" s="86"/>
      <c r="K17" s="86"/>
      <c r="L17" s="86"/>
      <c r="M17" s="86"/>
      <c r="N17" s="86"/>
      <c r="O17" s="86"/>
      <c r="P17" s="86"/>
      <c r="Q17" s="86"/>
      <c r="R17" s="86"/>
      <c r="S17" s="86"/>
      <c r="T17" s="86"/>
      <c r="U17" s="86"/>
      <c r="V17" s="86"/>
      <c r="W17" s="86"/>
      <c r="X17" s="86"/>
      <c r="Y17" s="86"/>
      <c r="Z17" s="86" t="s">
        <v>92</v>
      </c>
      <c r="AA17" s="86"/>
      <c r="AB17" s="86" t="s">
        <v>95</v>
      </c>
      <c r="AC17" s="86"/>
      <c r="AD17" s="86"/>
      <c r="AE17" s="86"/>
      <c r="AF17" s="86" t="s">
        <v>94</v>
      </c>
      <c r="AG17" s="86"/>
      <c r="AH17" s="86"/>
      <c r="AI17" s="51"/>
      <c r="AJ17" s="91" t="s">
        <v>102</v>
      </c>
      <c r="AK17" s="91"/>
      <c r="AL17" s="91"/>
      <c r="AM17" s="91"/>
      <c r="AN17" s="86"/>
      <c r="AO17" s="86"/>
      <c r="AP17" s="86"/>
      <c r="AQ17" s="86"/>
      <c r="AR17" s="86"/>
      <c r="AS17" s="86"/>
      <c r="AT17" s="86"/>
      <c r="AU17" s="86"/>
      <c r="AV17" s="86"/>
      <c r="AW17" s="86"/>
      <c r="AX17" s="86"/>
      <c r="AY17" s="86"/>
      <c r="AZ17" s="94"/>
      <c r="BA17" s="94"/>
      <c r="BB17" s="94"/>
      <c r="BC17" s="94"/>
      <c r="BD17" s="94"/>
      <c r="BE17" s="86"/>
      <c r="BF17" s="86"/>
      <c r="BG17" s="86" t="s">
        <v>117</v>
      </c>
      <c r="BH17" s="86" t="s">
        <v>118</v>
      </c>
      <c r="BI17" s="95" t="s">
        <v>59</v>
      </c>
    </row>
    <row r="18" spans="1:61" ht="63.75" x14ac:dyDescent="0.25">
      <c r="A18" s="89"/>
      <c r="B18" s="16" t="s">
        <v>6</v>
      </c>
      <c r="C18" s="16" t="s">
        <v>7</v>
      </c>
      <c r="D18" s="16" t="s">
        <v>0</v>
      </c>
      <c r="E18" s="16" t="s">
        <v>1</v>
      </c>
      <c r="F18" s="16" t="s">
        <v>2</v>
      </c>
      <c r="G18" s="16" t="s">
        <v>8</v>
      </c>
      <c r="H18" s="17" t="s">
        <v>115</v>
      </c>
      <c r="I18" s="16" t="s">
        <v>3</v>
      </c>
      <c r="J18" s="16" t="s">
        <v>18</v>
      </c>
      <c r="K18" s="16" t="s">
        <v>9</v>
      </c>
      <c r="L18" s="51" t="s">
        <v>46</v>
      </c>
      <c r="M18" s="16" t="s">
        <v>13</v>
      </c>
      <c r="N18" s="16" t="s">
        <v>12</v>
      </c>
      <c r="O18" s="16" t="s">
        <v>11</v>
      </c>
      <c r="P18" s="16" t="s">
        <v>4</v>
      </c>
      <c r="Q18" s="16" t="s">
        <v>190</v>
      </c>
      <c r="R18" s="51" t="s">
        <v>51</v>
      </c>
      <c r="S18" s="51" t="s">
        <v>52</v>
      </c>
      <c r="T18" s="16" t="s">
        <v>5</v>
      </c>
      <c r="U18" s="16" t="s">
        <v>1</v>
      </c>
      <c r="V18" s="16" t="s">
        <v>105</v>
      </c>
      <c r="W18" s="16" t="s">
        <v>9</v>
      </c>
      <c r="X18" s="16" t="s">
        <v>13</v>
      </c>
      <c r="Y18" s="16" t="s">
        <v>10</v>
      </c>
      <c r="Z18" s="16" t="s">
        <v>12</v>
      </c>
      <c r="AA18" s="16" t="s">
        <v>11</v>
      </c>
      <c r="AB18" s="16" t="s">
        <v>14</v>
      </c>
      <c r="AC18" s="16" t="s">
        <v>15</v>
      </c>
      <c r="AD18" s="51" t="s">
        <v>16</v>
      </c>
      <c r="AE18" s="51" t="s">
        <v>17</v>
      </c>
      <c r="AF18" s="16" t="s">
        <v>100</v>
      </c>
      <c r="AG18" s="16" t="s">
        <v>99</v>
      </c>
      <c r="AH18" s="51" t="s">
        <v>98</v>
      </c>
      <c r="AI18" s="51" t="s">
        <v>21</v>
      </c>
      <c r="AJ18" s="51" t="s">
        <v>123</v>
      </c>
      <c r="AK18" s="51" t="s">
        <v>125</v>
      </c>
      <c r="AL18" s="51" t="s">
        <v>164</v>
      </c>
      <c r="AM18" s="51" t="s">
        <v>19</v>
      </c>
      <c r="AN18" s="86"/>
      <c r="AO18" s="86"/>
      <c r="AP18" s="86"/>
      <c r="AQ18" s="86"/>
      <c r="AR18" s="86"/>
      <c r="AS18" s="86"/>
      <c r="AT18" s="86"/>
      <c r="AU18" s="86"/>
      <c r="AV18" s="86"/>
      <c r="AW18" s="86"/>
      <c r="AX18" s="86"/>
      <c r="AY18" s="86"/>
      <c r="AZ18" s="18" t="s">
        <v>56</v>
      </c>
      <c r="BA18" s="18" t="s">
        <v>57</v>
      </c>
      <c r="BB18" s="16" t="s">
        <v>116</v>
      </c>
      <c r="BC18" s="16" t="s">
        <v>120</v>
      </c>
      <c r="BD18" s="16" t="s">
        <v>121</v>
      </c>
      <c r="BE18" s="86"/>
      <c r="BF18" s="86"/>
      <c r="BG18" s="86"/>
      <c r="BH18" s="86"/>
      <c r="BI18" s="95"/>
    </row>
    <row r="19" spans="1:61" ht="26.25" thickBot="1" x14ac:dyDescent="0.3">
      <c r="A19" s="90"/>
      <c r="B19" s="19" t="s">
        <v>22</v>
      </c>
      <c r="C19" s="19" t="s">
        <v>23</v>
      </c>
      <c r="D19" s="20" t="s">
        <v>45</v>
      </c>
      <c r="E19" s="19" t="s">
        <v>24</v>
      </c>
      <c r="F19" s="19" t="s">
        <v>25</v>
      </c>
      <c r="G19" s="19" t="s">
        <v>26</v>
      </c>
      <c r="H19" s="20" t="s">
        <v>27</v>
      </c>
      <c r="I19" s="19" t="s">
        <v>28</v>
      </c>
      <c r="J19" s="19" t="s">
        <v>29</v>
      </c>
      <c r="K19" s="19" t="s">
        <v>30</v>
      </c>
      <c r="L19" s="52" t="s">
        <v>31</v>
      </c>
      <c r="M19" s="19" t="s">
        <v>32</v>
      </c>
      <c r="N19" s="19" t="s">
        <v>33</v>
      </c>
      <c r="O19" s="19" t="s">
        <v>34</v>
      </c>
      <c r="P19" s="19" t="s">
        <v>35</v>
      </c>
      <c r="Q19" s="19" t="s">
        <v>36</v>
      </c>
      <c r="R19" s="52" t="s">
        <v>37</v>
      </c>
      <c r="S19" s="52" t="s">
        <v>47</v>
      </c>
      <c r="T19" s="19" t="s">
        <v>38</v>
      </c>
      <c r="U19" s="19" t="s">
        <v>104</v>
      </c>
      <c r="V19" s="19" t="s">
        <v>39</v>
      </c>
      <c r="W19" s="19" t="s">
        <v>40</v>
      </c>
      <c r="X19" s="19" t="s">
        <v>41</v>
      </c>
      <c r="Y19" s="19" t="s">
        <v>42</v>
      </c>
      <c r="Z19" s="19"/>
      <c r="AA19" s="19" t="s">
        <v>43</v>
      </c>
      <c r="AB19" s="19" t="s">
        <v>53</v>
      </c>
      <c r="AC19" s="19" t="s">
        <v>44</v>
      </c>
      <c r="AD19" s="52" t="s">
        <v>71</v>
      </c>
      <c r="AE19" s="52" t="s">
        <v>96</v>
      </c>
      <c r="AF19" s="19" t="s">
        <v>54</v>
      </c>
      <c r="AG19" s="19" t="s">
        <v>97</v>
      </c>
      <c r="AH19" s="52" t="s">
        <v>106</v>
      </c>
      <c r="AI19" s="52" t="s">
        <v>180</v>
      </c>
      <c r="AJ19" s="52" t="s">
        <v>107</v>
      </c>
      <c r="AK19" s="52" t="s">
        <v>107</v>
      </c>
      <c r="AL19" s="52" t="s">
        <v>165</v>
      </c>
      <c r="AM19" s="52" t="s">
        <v>108</v>
      </c>
      <c r="AN19" s="19" t="s">
        <v>61</v>
      </c>
      <c r="AO19" s="19" t="s">
        <v>62</v>
      </c>
      <c r="AP19" s="19" t="s">
        <v>63</v>
      </c>
      <c r="AQ19" s="21" t="s">
        <v>64</v>
      </c>
      <c r="AR19" s="21" t="s">
        <v>65</v>
      </c>
      <c r="AS19" s="21" t="s">
        <v>66</v>
      </c>
      <c r="AT19" s="21" t="s">
        <v>67</v>
      </c>
      <c r="AU19" s="21" t="s">
        <v>72</v>
      </c>
      <c r="AV19" s="21" t="s">
        <v>77</v>
      </c>
      <c r="AW19" s="21" t="s">
        <v>78</v>
      </c>
      <c r="AX19" s="21" t="s">
        <v>110</v>
      </c>
      <c r="AY19" s="21" t="s">
        <v>79</v>
      </c>
      <c r="AZ19" s="21" t="s">
        <v>85</v>
      </c>
      <c r="BA19" s="21" t="s">
        <v>86</v>
      </c>
      <c r="BB19" s="21" t="s">
        <v>87</v>
      </c>
      <c r="BC19" s="21" t="s">
        <v>88</v>
      </c>
      <c r="BD19" s="21" t="s">
        <v>89</v>
      </c>
      <c r="BE19" s="21" t="s">
        <v>103</v>
      </c>
      <c r="BF19" s="21" t="s">
        <v>111</v>
      </c>
      <c r="BG19" s="21" t="s">
        <v>112</v>
      </c>
      <c r="BH19" s="21" t="s">
        <v>113</v>
      </c>
      <c r="BI19" s="22" t="s">
        <v>114</v>
      </c>
    </row>
    <row r="20" spans="1:61" x14ac:dyDescent="0.25">
      <c r="A20" s="69">
        <v>1</v>
      </c>
      <c r="B20" s="81" t="s">
        <v>129</v>
      </c>
      <c r="C20" s="69" t="s">
        <v>140</v>
      </c>
      <c r="D20" s="69" t="s">
        <v>137</v>
      </c>
      <c r="E20" s="69" t="s">
        <v>138</v>
      </c>
      <c r="F20" s="83" t="s">
        <v>126</v>
      </c>
      <c r="G20" s="84">
        <v>13221</v>
      </c>
      <c r="H20" s="99" t="s">
        <v>124</v>
      </c>
      <c r="I20" s="83" t="s">
        <v>127</v>
      </c>
      <c r="J20" s="69" t="s">
        <v>128</v>
      </c>
      <c r="K20" s="66">
        <v>44593</v>
      </c>
      <c r="L20" s="72">
        <v>47040</v>
      </c>
      <c r="M20" s="84">
        <v>13221</v>
      </c>
      <c r="N20" s="66">
        <v>44593</v>
      </c>
      <c r="O20" s="66">
        <v>44926</v>
      </c>
      <c r="P20" s="69" t="s">
        <v>177</v>
      </c>
      <c r="Q20" s="67"/>
      <c r="R20" s="70"/>
      <c r="S20" s="70"/>
      <c r="T20" s="69" t="s">
        <v>141</v>
      </c>
      <c r="U20" s="23"/>
      <c r="V20" s="24"/>
      <c r="W20" s="23"/>
      <c r="X20" s="23"/>
      <c r="Y20" s="60"/>
      <c r="Z20" s="23"/>
      <c r="AA20" s="23"/>
      <c r="AB20" s="24"/>
      <c r="AC20" s="23"/>
      <c r="AD20" s="6"/>
      <c r="AE20" s="6"/>
      <c r="AF20" s="24"/>
      <c r="AG20" s="23"/>
      <c r="AH20" s="6"/>
      <c r="AI20" s="4"/>
      <c r="AJ20" s="4"/>
      <c r="AK20" s="4"/>
      <c r="AL20" s="4"/>
      <c r="AM20" s="4"/>
      <c r="AN20" s="23"/>
      <c r="AO20" s="23"/>
      <c r="AP20" s="23"/>
      <c r="AQ20" s="23"/>
      <c r="AR20" s="25"/>
      <c r="AS20" s="25"/>
      <c r="AT20" s="25"/>
      <c r="AU20" s="25"/>
      <c r="AV20" s="25"/>
      <c r="AW20" s="25"/>
      <c r="AX20" s="25"/>
      <c r="AY20" s="25"/>
      <c r="AZ20" s="25"/>
      <c r="BA20" s="25"/>
      <c r="BB20" s="25"/>
      <c r="BC20" s="25"/>
      <c r="BD20" s="25"/>
      <c r="BE20" s="25"/>
      <c r="BF20" s="25"/>
      <c r="BG20" s="25"/>
      <c r="BH20" s="25"/>
      <c r="BI20" s="97" t="s">
        <v>179</v>
      </c>
    </row>
    <row r="21" spans="1:61" x14ac:dyDescent="0.25">
      <c r="A21" s="75"/>
      <c r="B21" s="82"/>
      <c r="C21" s="75"/>
      <c r="D21" s="75"/>
      <c r="E21" s="75"/>
      <c r="F21" s="79"/>
      <c r="G21" s="78"/>
      <c r="H21" s="80"/>
      <c r="I21" s="79"/>
      <c r="J21" s="75"/>
      <c r="K21" s="76"/>
      <c r="L21" s="77"/>
      <c r="M21" s="78"/>
      <c r="N21" s="76"/>
      <c r="O21" s="76"/>
      <c r="P21" s="75"/>
      <c r="Q21" s="68"/>
      <c r="R21" s="71"/>
      <c r="S21" s="71"/>
      <c r="T21" s="75"/>
      <c r="U21" s="26"/>
      <c r="V21" s="27" t="s">
        <v>142</v>
      </c>
      <c r="W21" s="35">
        <v>44922</v>
      </c>
      <c r="X21" s="28">
        <v>13454</v>
      </c>
      <c r="Y21" s="33" t="s">
        <v>143</v>
      </c>
      <c r="Z21" s="35">
        <v>44927</v>
      </c>
      <c r="AA21" s="35">
        <v>45291</v>
      </c>
      <c r="AB21" s="27"/>
      <c r="AC21" s="26"/>
      <c r="AD21" s="5"/>
      <c r="AE21" s="5"/>
      <c r="AF21" s="27"/>
      <c r="AG21" s="26"/>
      <c r="AH21" s="5"/>
      <c r="AI21" s="2">
        <f t="shared" ref="AI21:AI23" si="0">$L$20-AE21+AD21+AH21</f>
        <v>47040</v>
      </c>
      <c r="AJ21" s="2">
        <v>47040</v>
      </c>
      <c r="AK21" s="2">
        <v>47040</v>
      </c>
      <c r="AL21" s="2"/>
      <c r="AM21" s="77">
        <f>SUM(AJ20:AL23)</f>
        <v>119574.01</v>
      </c>
      <c r="AN21" s="26"/>
      <c r="AO21" s="26"/>
      <c r="AP21" s="26"/>
      <c r="AQ21" s="26"/>
      <c r="AR21" s="29"/>
      <c r="AS21" s="98" t="s">
        <v>140</v>
      </c>
      <c r="AT21" s="29"/>
      <c r="AU21" s="29"/>
      <c r="AV21" s="29"/>
      <c r="AW21" s="29"/>
      <c r="AX21" s="29"/>
      <c r="AY21" s="29"/>
      <c r="AZ21" s="29"/>
      <c r="BA21" s="29"/>
      <c r="BB21" s="29"/>
      <c r="BC21" s="29"/>
      <c r="BD21" s="29"/>
      <c r="BE21" s="29"/>
      <c r="BF21" s="29"/>
      <c r="BG21" s="29"/>
      <c r="BH21" s="29"/>
      <c r="BI21" s="98"/>
    </row>
    <row r="22" spans="1:61" ht="25.5" x14ac:dyDescent="0.25">
      <c r="A22" s="75"/>
      <c r="B22" s="82"/>
      <c r="C22" s="75"/>
      <c r="D22" s="75"/>
      <c r="E22" s="75"/>
      <c r="F22" s="79"/>
      <c r="G22" s="78"/>
      <c r="H22" s="80"/>
      <c r="I22" s="79"/>
      <c r="J22" s="75"/>
      <c r="K22" s="76"/>
      <c r="L22" s="77"/>
      <c r="M22" s="78"/>
      <c r="N22" s="76"/>
      <c r="O22" s="76"/>
      <c r="P22" s="75"/>
      <c r="Q22" s="68"/>
      <c r="R22" s="71"/>
      <c r="S22" s="71"/>
      <c r="T22" s="75"/>
      <c r="U22" s="26"/>
      <c r="V22" s="27" t="s">
        <v>144</v>
      </c>
      <c r="W22" s="29" t="s">
        <v>146</v>
      </c>
      <c r="X22" s="29">
        <v>13493</v>
      </c>
      <c r="Y22" s="33" t="s">
        <v>145</v>
      </c>
      <c r="Z22" s="31">
        <v>44987</v>
      </c>
      <c r="AA22" s="31">
        <v>45291</v>
      </c>
      <c r="AB22" s="30"/>
      <c r="AC22" s="30"/>
      <c r="AD22" s="9"/>
      <c r="AE22" s="9"/>
      <c r="AF22" s="30"/>
      <c r="AG22" s="30"/>
      <c r="AH22" s="9"/>
      <c r="AI22" s="2">
        <f t="shared" si="0"/>
        <v>47040</v>
      </c>
      <c r="AJ22" s="9">
        <v>0</v>
      </c>
      <c r="AK22" s="9">
        <v>1486</v>
      </c>
      <c r="AL22" s="100">
        <f>8137.2+4068.6+4068.6+1476.16+2188.85+4068.6</f>
        <v>24008.01</v>
      </c>
      <c r="AM22" s="77"/>
      <c r="AN22" s="30"/>
      <c r="AO22" s="30"/>
      <c r="AP22" s="30"/>
      <c r="AQ22" s="30"/>
      <c r="AR22" s="30"/>
      <c r="AS22" s="98"/>
      <c r="AT22" s="30"/>
      <c r="AU22" s="30"/>
      <c r="AV22" s="30"/>
      <c r="AW22" s="30"/>
      <c r="AX22" s="30"/>
      <c r="AY22" s="30"/>
      <c r="AZ22" s="30"/>
      <c r="BA22" s="30"/>
      <c r="BB22" s="30"/>
      <c r="BC22" s="30"/>
      <c r="BD22" s="30"/>
      <c r="BE22" s="30"/>
      <c r="BF22" s="30"/>
      <c r="BG22" s="30"/>
      <c r="BH22" s="30"/>
      <c r="BI22" s="98"/>
    </row>
    <row r="23" spans="1:61" x14ac:dyDescent="0.25">
      <c r="A23" s="75"/>
      <c r="B23" s="82"/>
      <c r="C23" s="75"/>
      <c r="D23" s="75"/>
      <c r="E23" s="75"/>
      <c r="F23" s="79"/>
      <c r="G23" s="78"/>
      <c r="H23" s="80"/>
      <c r="I23" s="79"/>
      <c r="J23" s="75"/>
      <c r="K23" s="76"/>
      <c r="L23" s="77"/>
      <c r="M23" s="78"/>
      <c r="N23" s="76"/>
      <c r="O23" s="76"/>
      <c r="P23" s="75"/>
      <c r="Q23" s="69"/>
      <c r="R23" s="72"/>
      <c r="S23" s="72"/>
      <c r="T23" s="75"/>
      <c r="U23" s="26"/>
      <c r="V23" s="27" t="s">
        <v>163</v>
      </c>
      <c r="W23" s="31">
        <v>45288</v>
      </c>
      <c r="X23" s="53">
        <v>13683</v>
      </c>
      <c r="Y23" s="33" t="s">
        <v>148</v>
      </c>
      <c r="Z23" s="31">
        <v>45292</v>
      </c>
      <c r="AA23" s="31">
        <v>45657</v>
      </c>
      <c r="AB23" s="30"/>
      <c r="AC23" s="30"/>
      <c r="AD23" s="9"/>
      <c r="AE23" s="9"/>
      <c r="AF23" s="30"/>
      <c r="AG23" s="30"/>
      <c r="AH23" s="9"/>
      <c r="AI23" s="2">
        <f t="shared" si="0"/>
        <v>47040</v>
      </c>
      <c r="AJ23" s="9"/>
      <c r="AK23" s="9"/>
      <c r="AL23" s="100"/>
      <c r="AM23" s="77"/>
      <c r="AN23" s="30"/>
      <c r="AO23" s="30"/>
      <c r="AP23" s="30"/>
      <c r="AQ23" s="30"/>
      <c r="AR23" s="30"/>
      <c r="AS23" s="98"/>
      <c r="AT23" s="30"/>
      <c r="AU23" s="30"/>
      <c r="AV23" s="30"/>
      <c r="AW23" s="30"/>
      <c r="AX23" s="30"/>
      <c r="AY23" s="30"/>
      <c r="AZ23" s="30"/>
      <c r="BA23" s="30"/>
      <c r="BB23" s="30"/>
      <c r="BC23" s="30"/>
      <c r="BD23" s="30"/>
      <c r="BE23" s="30"/>
      <c r="BF23" s="30"/>
      <c r="BG23" s="30"/>
      <c r="BH23" s="30"/>
      <c r="BI23" s="31">
        <v>45382</v>
      </c>
    </row>
    <row r="24" spans="1:61" x14ac:dyDescent="0.25">
      <c r="A24" s="75">
        <v>2</v>
      </c>
      <c r="B24" s="82" t="s">
        <v>149</v>
      </c>
      <c r="C24" s="75" t="s">
        <v>150</v>
      </c>
      <c r="D24" s="75" t="s">
        <v>151</v>
      </c>
      <c r="E24" s="75" t="s">
        <v>147</v>
      </c>
      <c r="F24" s="79" t="s">
        <v>172</v>
      </c>
      <c r="G24" s="78">
        <v>13523</v>
      </c>
      <c r="H24" s="80" t="s">
        <v>173</v>
      </c>
      <c r="I24" s="79" t="s">
        <v>132</v>
      </c>
      <c r="J24" s="75" t="s">
        <v>133</v>
      </c>
      <c r="K24" s="76">
        <v>45170</v>
      </c>
      <c r="L24" s="77">
        <v>189600</v>
      </c>
      <c r="M24" s="78">
        <v>13632</v>
      </c>
      <c r="N24" s="65">
        <v>45170</v>
      </c>
      <c r="O24" s="76">
        <v>45536</v>
      </c>
      <c r="P24" s="75" t="s">
        <v>178</v>
      </c>
      <c r="Q24" s="73"/>
      <c r="R24" s="74"/>
      <c r="S24" s="74"/>
      <c r="T24" s="75" t="s">
        <v>152</v>
      </c>
      <c r="U24" s="26"/>
      <c r="V24" s="27"/>
      <c r="W24" s="31"/>
      <c r="X24" s="29"/>
      <c r="Y24" s="33"/>
      <c r="Z24" s="31"/>
      <c r="AA24" s="31"/>
      <c r="AB24" s="32"/>
      <c r="AC24" s="30"/>
      <c r="AD24" s="9"/>
      <c r="AE24" s="9"/>
      <c r="AF24" s="30"/>
      <c r="AG24" s="30"/>
      <c r="AH24" s="9"/>
      <c r="AI24" s="2"/>
      <c r="AJ24" s="9"/>
      <c r="AK24" s="9">
        <v>63200</v>
      </c>
      <c r="AL24" s="9"/>
      <c r="AM24" s="100">
        <f>SUM(AJ24:AL25)</f>
        <v>142200</v>
      </c>
      <c r="AN24" s="98" t="s">
        <v>131</v>
      </c>
      <c r="AO24" s="101">
        <v>13545</v>
      </c>
      <c r="AP24" s="98" t="s">
        <v>153</v>
      </c>
      <c r="AQ24" s="98">
        <v>13632</v>
      </c>
      <c r="AR24" s="30"/>
      <c r="AS24" s="30"/>
      <c r="AT24" s="30"/>
      <c r="AU24" s="30"/>
      <c r="AV24" s="30"/>
      <c r="AW24" s="30"/>
      <c r="AX24" s="30"/>
      <c r="AY24" s="30"/>
      <c r="AZ24" s="30"/>
      <c r="BA24" s="30"/>
      <c r="BB24" s="30"/>
      <c r="BC24" s="30"/>
      <c r="BD24" s="30"/>
      <c r="BE24" s="30"/>
      <c r="BF24" s="30"/>
      <c r="BG24" s="30"/>
      <c r="BH24" s="30"/>
      <c r="BI24" s="29"/>
    </row>
    <row r="25" spans="1:61" x14ac:dyDescent="0.25">
      <c r="A25" s="75"/>
      <c r="B25" s="82"/>
      <c r="C25" s="75"/>
      <c r="D25" s="75"/>
      <c r="E25" s="75"/>
      <c r="F25" s="79"/>
      <c r="G25" s="78"/>
      <c r="H25" s="80"/>
      <c r="I25" s="79"/>
      <c r="J25" s="75"/>
      <c r="K25" s="76"/>
      <c r="L25" s="77"/>
      <c r="M25" s="78"/>
      <c r="N25" s="66"/>
      <c r="O25" s="76"/>
      <c r="P25" s="75"/>
      <c r="Q25" s="69"/>
      <c r="R25" s="72"/>
      <c r="S25" s="72"/>
      <c r="T25" s="75"/>
      <c r="U25" s="26"/>
      <c r="V25" s="27"/>
      <c r="W25" s="31"/>
      <c r="X25" s="29"/>
      <c r="Y25" s="33"/>
      <c r="Z25" s="31"/>
      <c r="AA25" s="31"/>
      <c r="AB25" s="32"/>
      <c r="AC25" s="30"/>
      <c r="AD25" s="9"/>
      <c r="AE25" s="9"/>
      <c r="AF25" s="30"/>
      <c r="AG25" s="30"/>
      <c r="AH25" s="9"/>
      <c r="AI25" s="2">
        <f>$L$24-AE25+AD25+AH25</f>
        <v>189600</v>
      </c>
      <c r="AJ25" s="9"/>
      <c r="AK25" s="9"/>
      <c r="AL25" s="9">
        <f>31600+15800+15800+15800</f>
        <v>79000</v>
      </c>
      <c r="AM25" s="100"/>
      <c r="AN25" s="98"/>
      <c r="AO25" s="101"/>
      <c r="AP25" s="98"/>
      <c r="AQ25" s="98"/>
      <c r="AR25" s="30"/>
      <c r="AS25" s="30"/>
      <c r="AT25" s="30"/>
      <c r="AU25" s="30"/>
      <c r="AV25" s="30"/>
      <c r="AW25" s="30"/>
      <c r="AX25" s="30"/>
      <c r="AY25" s="30"/>
      <c r="AZ25" s="30"/>
      <c r="BA25" s="30"/>
      <c r="BB25" s="30"/>
      <c r="BC25" s="30"/>
      <c r="BD25" s="30"/>
      <c r="BE25" s="30"/>
      <c r="BF25" s="30"/>
      <c r="BG25" s="30"/>
      <c r="BH25" s="30"/>
      <c r="BI25" s="29"/>
    </row>
    <row r="26" spans="1:61" x14ac:dyDescent="0.25">
      <c r="A26" s="98">
        <v>3</v>
      </c>
      <c r="B26" s="75" t="s">
        <v>134</v>
      </c>
      <c r="C26" s="98" t="s">
        <v>135</v>
      </c>
      <c r="D26" s="75" t="s">
        <v>139</v>
      </c>
      <c r="E26" s="75" t="s">
        <v>147</v>
      </c>
      <c r="F26" s="79" t="s">
        <v>154</v>
      </c>
      <c r="G26" s="78">
        <v>13230</v>
      </c>
      <c r="H26" s="80" t="s">
        <v>176</v>
      </c>
      <c r="I26" s="79" t="s">
        <v>155</v>
      </c>
      <c r="J26" s="75" t="s">
        <v>136</v>
      </c>
      <c r="K26" s="76">
        <v>44952</v>
      </c>
      <c r="L26" s="77">
        <v>87998.399999999994</v>
      </c>
      <c r="M26" s="78">
        <v>13464</v>
      </c>
      <c r="N26" s="76">
        <v>44952</v>
      </c>
      <c r="O26" s="76">
        <v>45291</v>
      </c>
      <c r="P26" s="26" t="s">
        <v>130</v>
      </c>
      <c r="Q26" s="26"/>
      <c r="R26" s="5"/>
      <c r="S26" s="5"/>
      <c r="T26" s="75" t="s">
        <v>141</v>
      </c>
      <c r="U26" s="26"/>
      <c r="V26" s="27"/>
      <c r="W26" s="31"/>
      <c r="X26" s="29"/>
      <c r="Y26" s="33"/>
      <c r="Z26" s="31"/>
      <c r="AA26" s="31"/>
      <c r="AB26" s="32"/>
      <c r="AC26" s="30"/>
      <c r="AD26" s="9"/>
      <c r="AE26" s="9"/>
      <c r="AF26" s="30"/>
      <c r="AG26" s="30"/>
      <c r="AH26" s="9"/>
      <c r="AI26" s="2"/>
      <c r="AJ26" s="9"/>
      <c r="AK26" s="9">
        <v>81887.399999999994</v>
      </c>
      <c r="AL26" s="9"/>
      <c r="AM26" s="100">
        <f>SUM(AJ26:AL27)</f>
        <v>118553.4</v>
      </c>
      <c r="AN26" s="98" t="s">
        <v>156</v>
      </c>
      <c r="AO26" s="98">
        <v>13363</v>
      </c>
      <c r="AP26" s="98" t="s">
        <v>157</v>
      </c>
      <c r="AQ26" s="98">
        <v>13460</v>
      </c>
      <c r="AR26" s="30"/>
      <c r="AS26" s="30"/>
      <c r="AT26" s="30"/>
      <c r="AU26" s="30"/>
      <c r="AV26" s="30"/>
      <c r="AW26" s="30"/>
      <c r="AX26" s="30"/>
      <c r="AY26" s="30"/>
      <c r="AZ26" s="30"/>
      <c r="BA26" s="30"/>
      <c r="BB26" s="30"/>
      <c r="BC26" s="30"/>
      <c r="BD26" s="30"/>
      <c r="BE26" s="30"/>
      <c r="BF26" s="30"/>
      <c r="BG26" s="30"/>
      <c r="BH26" s="30"/>
      <c r="BI26" s="29"/>
    </row>
    <row r="27" spans="1:61" x14ac:dyDescent="0.25">
      <c r="A27" s="98"/>
      <c r="B27" s="75"/>
      <c r="C27" s="98"/>
      <c r="D27" s="75"/>
      <c r="E27" s="75"/>
      <c r="F27" s="79"/>
      <c r="G27" s="78"/>
      <c r="H27" s="80"/>
      <c r="I27" s="79"/>
      <c r="J27" s="75"/>
      <c r="K27" s="76"/>
      <c r="L27" s="77"/>
      <c r="M27" s="78"/>
      <c r="N27" s="76"/>
      <c r="O27" s="76"/>
      <c r="P27" s="26">
        <v>1501</v>
      </c>
      <c r="Q27" s="33"/>
      <c r="R27" s="2"/>
      <c r="S27" s="2"/>
      <c r="T27" s="75"/>
      <c r="U27" s="33"/>
      <c r="V27" s="27" t="s">
        <v>169</v>
      </c>
      <c r="W27" s="31">
        <v>45288</v>
      </c>
      <c r="X27" s="29"/>
      <c r="Y27" s="33" t="s">
        <v>148</v>
      </c>
      <c r="Z27" s="31">
        <v>45292</v>
      </c>
      <c r="AA27" s="31">
        <v>45657</v>
      </c>
      <c r="AB27" s="30"/>
      <c r="AC27" s="30"/>
      <c r="AD27" s="9"/>
      <c r="AE27" s="9"/>
      <c r="AF27" s="30"/>
      <c r="AG27" s="30"/>
      <c r="AH27" s="9"/>
      <c r="AI27" s="2">
        <f>$L$26-AE27+AD27+AH27</f>
        <v>87998.399999999994</v>
      </c>
      <c r="AJ27" s="9"/>
      <c r="AK27" s="9"/>
      <c r="AL27" s="9">
        <f>14666.4+7333.2+7333.2+7333.2</f>
        <v>36666</v>
      </c>
      <c r="AM27" s="100"/>
      <c r="AN27" s="98"/>
      <c r="AO27" s="98"/>
      <c r="AP27" s="98"/>
      <c r="AQ27" s="98"/>
      <c r="AR27" s="30"/>
      <c r="AS27" s="30"/>
      <c r="AT27" s="30"/>
      <c r="AU27" s="30"/>
      <c r="AV27" s="30"/>
      <c r="AW27" s="30"/>
      <c r="AX27" s="30"/>
      <c r="AY27" s="30"/>
      <c r="AZ27" s="30"/>
      <c r="BA27" s="30"/>
      <c r="BB27" s="30"/>
      <c r="BC27" s="30"/>
      <c r="BD27" s="30"/>
      <c r="BE27" s="30"/>
      <c r="BF27" s="30"/>
      <c r="BG27" s="30"/>
      <c r="BH27" s="30"/>
      <c r="BI27" s="29" t="s">
        <v>170</v>
      </c>
    </row>
    <row r="28" spans="1:61" ht="76.5" x14ac:dyDescent="0.25">
      <c r="A28" s="26">
        <v>4</v>
      </c>
      <c r="B28" s="26"/>
      <c r="C28" s="26" t="s">
        <v>150</v>
      </c>
      <c r="D28" s="26" t="s">
        <v>151</v>
      </c>
      <c r="E28" s="26" t="s">
        <v>147</v>
      </c>
      <c r="F28" s="27" t="s">
        <v>174</v>
      </c>
      <c r="G28" s="28">
        <v>13523</v>
      </c>
      <c r="H28" s="34" t="s">
        <v>175</v>
      </c>
      <c r="I28" s="27" t="s">
        <v>132</v>
      </c>
      <c r="J28" s="29" t="s">
        <v>133</v>
      </c>
      <c r="K28" s="35">
        <v>45293</v>
      </c>
      <c r="L28" s="5">
        <v>284400</v>
      </c>
      <c r="M28" s="28">
        <v>13707</v>
      </c>
      <c r="N28" s="35">
        <v>45293</v>
      </c>
      <c r="O28" s="35">
        <v>45322</v>
      </c>
      <c r="P28" s="26">
        <v>1501</v>
      </c>
      <c r="Q28" s="26"/>
      <c r="R28" s="5"/>
      <c r="S28" s="5"/>
      <c r="T28" s="26" t="s">
        <v>141</v>
      </c>
      <c r="U28" s="26"/>
      <c r="V28" s="26"/>
      <c r="W28" s="29"/>
      <c r="X28" s="29"/>
      <c r="Y28" s="33"/>
      <c r="Z28" s="29"/>
      <c r="AA28" s="29"/>
      <c r="AB28" s="30"/>
      <c r="AC28" s="30"/>
      <c r="AD28" s="9"/>
      <c r="AE28" s="9"/>
      <c r="AF28" s="30"/>
      <c r="AG28" s="30"/>
      <c r="AH28" s="9"/>
      <c r="AI28" s="2">
        <f>$L$28-AE28+AD28+AH28</f>
        <v>284400</v>
      </c>
      <c r="AJ28" s="9"/>
      <c r="AK28" s="9"/>
      <c r="AL28" s="9">
        <f>47400+23700+23700+23700</f>
        <v>118500</v>
      </c>
      <c r="AM28" s="9">
        <f>SUM(AK28:AL28)</f>
        <v>118500</v>
      </c>
      <c r="AN28" s="30" t="s">
        <v>171</v>
      </c>
      <c r="AO28" s="30">
        <v>13545</v>
      </c>
      <c r="AP28" s="29" t="s">
        <v>153</v>
      </c>
      <c r="AQ28" s="30">
        <v>13632</v>
      </c>
      <c r="AR28" s="30"/>
      <c r="AS28" s="30"/>
      <c r="AT28" s="30"/>
      <c r="AU28" s="30"/>
      <c r="AV28" s="30"/>
      <c r="AW28" s="30"/>
      <c r="AX28" s="30"/>
      <c r="AY28" s="30"/>
      <c r="AZ28" s="30"/>
      <c r="BA28" s="30"/>
      <c r="BB28" s="30"/>
      <c r="BC28" s="30"/>
      <c r="BD28" s="30"/>
      <c r="BE28" s="30"/>
      <c r="BF28" s="30"/>
      <c r="BG28" s="30"/>
      <c r="BH28" s="30"/>
      <c r="BI28" s="29"/>
    </row>
    <row r="29" spans="1:61" ht="26.25" thickBot="1" x14ac:dyDescent="0.3">
      <c r="A29" s="36">
        <v>5</v>
      </c>
      <c r="B29" s="37" t="s">
        <v>158</v>
      </c>
      <c r="C29" s="36" t="s">
        <v>140</v>
      </c>
      <c r="D29" s="36" t="s">
        <v>161</v>
      </c>
      <c r="E29" s="36"/>
      <c r="F29" s="38" t="s">
        <v>166</v>
      </c>
      <c r="G29" s="39"/>
      <c r="H29" s="40" t="s">
        <v>167</v>
      </c>
      <c r="I29" s="38" t="s">
        <v>159</v>
      </c>
      <c r="J29" s="36" t="s">
        <v>160</v>
      </c>
      <c r="K29" s="41">
        <v>45020</v>
      </c>
      <c r="L29" s="1">
        <v>55.37</v>
      </c>
      <c r="M29" s="39" t="s">
        <v>168</v>
      </c>
      <c r="N29" s="41">
        <v>45324</v>
      </c>
      <c r="O29" s="41">
        <v>45324</v>
      </c>
      <c r="P29" s="36">
        <v>1501</v>
      </c>
      <c r="Q29" s="36"/>
      <c r="R29" s="1"/>
      <c r="S29" s="1"/>
      <c r="T29" s="36" t="s">
        <v>141</v>
      </c>
      <c r="U29" s="36"/>
      <c r="V29" s="38"/>
      <c r="W29" s="43"/>
      <c r="X29" s="43"/>
      <c r="Y29" s="61"/>
      <c r="Z29" s="62"/>
      <c r="AA29" s="62"/>
      <c r="AB29" s="42"/>
      <c r="AC29" s="42"/>
      <c r="AD29" s="10"/>
      <c r="AE29" s="10"/>
      <c r="AF29" s="42"/>
      <c r="AG29" s="42"/>
      <c r="AH29" s="10"/>
      <c r="AI29" s="3">
        <f>$L$28-AE29+AD29+AH29</f>
        <v>284400</v>
      </c>
      <c r="AJ29" s="10"/>
      <c r="AK29" s="10">
        <v>55.37</v>
      </c>
      <c r="AL29" s="10">
        <v>55.37</v>
      </c>
      <c r="AM29" s="1">
        <f>SUM(AJ29:AL29)</f>
        <v>110.74</v>
      </c>
      <c r="AN29" s="42" t="s">
        <v>131</v>
      </c>
      <c r="AO29" s="44">
        <v>13545</v>
      </c>
      <c r="AP29" s="42"/>
      <c r="AQ29" s="42"/>
      <c r="AR29" s="42"/>
      <c r="AS29" s="43"/>
      <c r="AT29" s="42"/>
      <c r="AU29" s="42"/>
      <c r="AV29" s="42"/>
      <c r="AW29" s="42"/>
      <c r="AX29" s="42"/>
      <c r="AY29" s="42"/>
      <c r="AZ29" s="42"/>
      <c r="BA29" s="42"/>
      <c r="BB29" s="42"/>
      <c r="BC29" s="42"/>
      <c r="BD29" s="42"/>
      <c r="BE29" s="42"/>
      <c r="BF29" s="42"/>
      <c r="BG29" s="42"/>
      <c r="BH29" s="42"/>
      <c r="BI29" s="43"/>
    </row>
    <row r="30" spans="1:61" ht="15.75" customHeight="1" thickBot="1" x14ac:dyDescent="0.3">
      <c r="A30" s="63" t="s">
        <v>122</v>
      </c>
      <c r="B30" s="64"/>
      <c r="C30" s="64"/>
      <c r="D30" s="64"/>
      <c r="E30" s="64"/>
      <c r="F30" s="64"/>
      <c r="G30" s="64"/>
      <c r="H30" s="64"/>
      <c r="I30" s="45"/>
      <c r="J30" s="45"/>
      <c r="K30" s="45"/>
      <c r="L30" s="11">
        <f>SUM(L20:L29)</f>
        <v>609093.77</v>
      </c>
      <c r="M30" s="45"/>
      <c r="N30" s="45"/>
      <c r="O30" s="45"/>
      <c r="P30" s="45"/>
      <c r="Q30" s="45"/>
      <c r="R30" s="11">
        <f>SUM(R20:R29)</f>
        <v>0</v>
      </c>
      <c r="S30" s="11">
        <f>SUM(S20:S29)</f>
        <v>0</v>
      </c>
      <c r="T30" s="45"/>
      <c r="U30" s="45"/>
      <c r="V30" s="45"/>
      <c r="W30" s="54"/>
      <c r="X30" s="54"/>
      <c r="Y30" s="59"/>
      <c r="Z30" s="45"/>
      <c r="AA30" s="45"/>
      <c r="AB30" s="45"/>
      <c r="AC30" s="45"/>
      <c r="AD30" s="11">
        <f>SUM(AD20:AD29)</f>
        <v>0</v>
      </c>
      <c r="AE30" s="11">
        <f>SUM(AE20:AE29)</f>
        <v>0</v>
      </c>
      <c r="AF30" s="45"/>
      <c r="AG30" s="45"/>
      <c r="AH30" s="11">
        <f t="shared" ref="AH30:AM30" si="1">SUM(AH20:AH29)</f>
        <v>0</v>
      </c>
      <c r="AI30" s="11">
        <f t="shared" si="1"/>
        <v>987518.4</v>
      </c>
      <c r="AJ30" s="11">
        <f t="shared" si="1"/>
        <v>47040</v>
      </c>
      <c r="AK30" s="11">
        <f t="shared" si="1"/>
        <v>193668.77</v>
      </c>
      <c r="AL30" s="11">
        <f t="shared" si="1"/>
        <v>258229.38</v>
      </c>
      <c r="AM30" s="11">
        <f t="shared" si="1"/>
        <v>498938.15</v>
      </c>
      <c r="AN30" s="45"/>
      <c r="AO30" s="45"/>
      <c r="AP30" s="45"/>
      <c r="AQ30" s="45"/>
      <c r="AR30" s="45"/>
      <c r="AS30" s="45"/>
      <c r="AT30" s="45"/>
      <c r="AU30" s="45"/>
      <c r="AV30" s="45"/>
      <c r="AW30" s="45"/>
      <c r="AX30" s="45"/>
      <c r="AY30" s="45"/>
      <c r="AZ30" s="45"/>
      <c r="BA30" s="45"/>
      <c r="BB30" s="45"/>
      <c r="BC30" s="45"/>
      <c r="BD30" s="45"/>
      <c r="BE30" s="45"/>
      <c r="BF30" s="45"/>
      <c r="BG30" s="45"/>
      <c r="BH30" s="45"/>
      <c r="BI30" s="46"/>
    </row>
    <row r="32" spans="1:61" x14ac:dyDescent="0.25">
      <c r="A32" s="7" t="s">
        <v>184</v>
      </c>
    </row>
    <row r="33" spans="1:1" x14ac:dyDescent="0.25">
      <c r="A33" s="8" t="s">
        <v>185</v>
      </c>
    </row>
    <row r="34" spans="1:1" x14ac:dyDescent="0.25">
      <c r="A34" s="7" t="s">
        <v>186</v>
      </c>
    </row>
  </sheetData>
  <mergeCells count="112">
    <mergeCell ref="AL22:AL23"/>
    <mergeCell ref="AP26:AP27"/>
    <mergeCell ref="A26:A27"/>
    <mergeCell ref="B26:B27"/>
    <mergeCell ref="C26:C27"/>
    <mergeCell ref="D26:D27"/>
    <mergeCell ref="E26:E27"/>
    <mergeCell ref="AQ26:AQ27"/>
    <mergeCell ref="AM26:AM27"/>
    <mergeCell ref="T24:T25"/>
    <mergeCell ref="AN24:AN25"/>
    <mergeCell ref="AO24:AO25"/>
    <mergeCell ref="AP24:AP25"/>
    <mergeCell ref="AQ24:AQ25"/>
    <mergeCell ref="AM24:AM25"/>
    <mergeCell ref="T26:T27"/>
    <mergeCell ref="AN26:AN27"/>
    <mergeCell ref="AO26:AO27"/>
    <mergeCell ref="A24:A25"/>
    <mergeCell ref="F24:F25"/>
    <mergeCell ref="G24:G25"/>
    <mergeCell ref="H24:H25"/>
    <mergeCell ref="I24:I25"/>
    <mergeCell ref="B24:B25"/>
    <mergeCell ref="A11:AX11"/>
    <mergeCell ref="A12:AX12"/>
    <mergeCell ref="A14:BI14"/>
    <mergeCell ref="BF16:BF18"/>
    <mergeCell ref="BG16:BI16"/>
    <mergeCell ref="AX15:BI15"/>
    <mergeCell ref="BI20:BI22"/>
    <mergeCell ref="I20:I23"/>
    <mergeCell ref="J20:J23"/>
    <mergeCell ref="AZ16:BB17"/>
    <mergeCell ref="BC16:BD17"/>
    <mergeCell ref="AO16:AO18"/>
    <mergeCell ref="BI17:BI18"/>
    <mergeCell ref="AP16:AP18"/>
    <mergeCell ref="BE16:BE18"/>
    <mergeCell ref="H16:T17"/>
    <mergeCell ref="U17:Y17"/>
    <mergeCell ref="AY16:AY18"/>
    <mergeCell ref="H20:H23"/>
    <mergeCell ref="BG17:BG18"/>
    <mergeCell ref="BH17:BH18"/>
    <mergeCell ref="AM21:AM23"/>
    <mergeCell ref="AS21:AS23"/>
    <mergeCell ref="K20:K23"/>
    <mergeCell ref="A7:AX7"/>
    <mergeCell ref="A8:J8"/>
    <mergeCell ref="AT16:AT18"/>
    <mergeCell ref="AU16:AU18"/>
    <mergeCell ref="AV16:AV18"/>
    <mergeCell ref="AW16:AW18"/>
    <mergeCell ref="AR16:AR18"/>
    <mergeCell ref="AN15:AQ15"/>
    <mergeCell ref="Z17:AA17"/>
    <mergeCell ref="AB17:AE17"/>
    <mergeCell ref="AF16:AH16"/>
    <mergeCell ref="AF17:AH17"/>
    <mergeCell ref="AQ16:AQ18"/>
    <mergeCell ref="AN16:AN18"/>
    <mergeCell ref="AX16:AX18"/>
    <mergeCell ref="A15:A19"/>
    <mergeCell ref="H15:AM15"/>
    <mergeCell ref="AR15:AW15"/>
    <mergeCell ref="AS16:AS18"/>
    <mergeCell ref="AI16:AM16"/>
    <mergeCell ref="U16:AE16"/>
    <mergeCell ref="AJ17:AM17"/>
    <mergeCell ref="B15:G17"/>
    <mergeCell ref="A9:E9"/>
    <mergeCell ref="L26:L27"/>
    <mergeCell ref="M26:M27"/>
    <mergeCell ref="A20:A23"/>
    <mergeCell ref="B20:B23"/>
    <mergeCell ref="C20:C23"/>
    <mergeCell ref="D20:D23"/>
    <mergeCell ref="E20:E23"/>
    <mergeCell ref="P20:P23"/>
    <mergeCell ref="T20:T23"/>
    <mergeCell ref="F20:F23"/>
    <mergeCell ref="G20:G23"/>
    <mergeCell ref="L20:L23"/>
    <mergeCell ref="M20:M23"/>
    <mergeCell ref="N20:N23"/>
    <mergeCell ref="O20:O23"/>
    <mergeCell ref="C24:C25"/>
    <mergeCell ref="A30:H30"/>
    <mergeCell ref="N24:N25"/>
    <mergeCell ref="Q20:Q23"/>
    <mergeCell ref="R20:R23"/>
    <mergeCell ref="S20:S23"/>
    <mergeCell ref="Q24:Q25"/>
    <mergeCell ref="R24:R25"/>
    <mergeCell ref="S24:S25"/>
    <mergeCell ref="D24:D25"/>
    <mergeCell ref="E24:E25"/>
    <mergeCell ref="J24:J25"/>
    <mergeCell ref="K24:K25"/>
    <mergeCell ref="L24:L25"/>
    <mergeCell ref="M24:M25"/>
    <mergeCell ref="O24:O25"/>
    <mergeCell ref="P24:P25"/>
    <mergeCell ref="F26:F27"/>
    <mergeCell ref="G26:G27"/>
    <mergeCell ref="H26:H27"/>
    <mergeCell ref="N26:N27"/>
    <mergeCell ref="O26:O27"/>
    <mergeCell ref="I26:I27"/>
    <mergeCell ref="J26:J27"/>
    <mergeCell ref="K26:K27"/>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GABPREF LICITAÇÕES JUN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2017-12-11T21:41:57Z</cp:lastPrinted>
  <dcterms:created xsi:type="dcterms:W3CDTF">2013-10-11T22:10:57Z</dcterms:created>
  <dcterms:modified xsi:type="dcterms:W3CDTF">2024-08-09T00:02:59Z</dcterms:modified>
</cp:coreProperties>
</file>