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736"/>
  </bookViews>
  <sheets>
    <sheet name="GABMIL LICITAÇÕES 08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0" i="1" l="1"/>
  <c r="AL21" i="1"/>
  <c r="AL22" i="1"/>
  <c r="AL23" i="1"/>
  <c r="AL24" i="1"/>
  <c r="AL25" i="1"/>
  <c r="AL26" i="1"/>
  <c r="AL27" i="1"/>
  <c r="AL19" i="1"/>
  <c r="AI19" i="1"/>
  <c r="AH28" i="1"/>
  <c r="AE28" i="1"/>
  <c r="AD28" i="1"/>
  <c r="L28" i="1"/>
  <c r="AI27" i="1" l="1"/>
  <c r="AI26" i="1"/>
  <c r="AI25" i="1"/>
  <c r="AI20" i="1"/>
  <c r="AI28" i="1" s="1"/>
  <c r="AI21" i="1"/>
  <c r="AI22" i="1"/>
  <c r="AI23" i="1"/>
  <c r="AI24" i="1"/>
  <c r="AK24" i="1" l="1"/>
  <c r="AK27" i="1"/>
  <c r="AK26" i="1"/>
  <c r="AK28" i="1" l="1"/>
  <c r="AJ27" i="1"/>
  <c r="AJ28" i="1" l="1"/>
  <c r="AL28" i="1"/>
</calcChain>
</file>

<file path=xl/sharedStrings.xml><?xml version="1.0" encoding="utf-8"?>
<sst xmlns="http://schemas.openxmlformats.org/spreadsheetml/2006/main" count="192" uniqueCount="180">
  <si>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</si>
  <si>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</si>
  <si>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</si>
  <si>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</si>
  <si>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</si>
  <si>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</si>
  <si>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</si>
  <si>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</si>
  <si>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</si>
  <si>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</si>
  <si>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</si>
  <si>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</si>
  <si>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</si>
  <si>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</si>
  <si>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</si>
  <si>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</si>
  <si>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</si>
  <si>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</si>
  <si>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</si>
  <si>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</si>
  <si>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</si>
  <si>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</si>
  <si>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</si>
  <si>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</si>
  <si>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</si>
  <si>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</si>
  <si>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</si>
  <si>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</si>
  <si>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</si>
  <si>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</si>
  <si>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</si>
  <si>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</si>
  <si>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</si>
  <si>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</si>
  <si>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</si>
  <si>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</si>
  <si>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</si>
  <si>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</si>
  <si>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</si>
  <si>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</si>
  <si>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</si>
  <si>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</si>
  <si>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</si>
  <si>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</si>
  <si>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</si>
  <si>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</si>
  <si>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</si>
  <si>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</si>
  <si>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</si>
  <si>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</si>
  <si>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</si>
  <si>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</si>
  <si>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</si>
  <si>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</si>
  <si>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</si>
  <si>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</si>
  <si>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</si>
  <si>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</si>
  <si>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</si>
  <si>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</si>
  <si>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</si>
  <si>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</si>
  <si>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</si>
  <si>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</si>
  <si>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</si>
  <si>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</si>
  <si>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</si>
  <si>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</si>
  <si>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</si>
  <si>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</si>
  <si>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</si>
  <si>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</si>
  <si>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</si>
  <si>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</si>
  <si>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</si>
  <si>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</si>
  <si>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</si>
  <si>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</si>
  <si>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</si>
  <si>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</si>
  <si>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</si>
  <si>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</si>
  <si>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</si>
  <si>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</si>
  <si>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</si>
  <si>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</si>
  <si>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</si>
  <si>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</si>
  <si>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</si>
  <si>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</si>
  <si>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</si>
  <si>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</si>
  <si>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</si>
  <si>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</si>
  <si>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</si>
  <si>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</si>
  <si>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</si>
  <si>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</si>
  <si>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</si>
  <si>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</si>
  <si>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</si>
  <si>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</si>
  <si>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</si>
  <si>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</si>
  <si>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</si>
  <si>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</si>
  <si>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</si>
  <si>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</si>
  <si>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</si>
  <si>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</si>
  <si>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</si>
  <si>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</si>
  <si>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</si>
  <si>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</si>
  <si>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</si>
  <si>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</si>
  <si>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</si>
  <si>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</si>
  <si>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</si>
  <si>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</si>
  <si>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</si>
  <si>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</si>
  <si>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</si>
  <si>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</si>
  <si>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IDENTIFICAÇÃO DO ÓRGÃO/ENTIDADE/FUNDO: GABINETE  MILITAR </t>
  </si>
  <si>
    <t>Data da emissão: 13.12.2023</t>
  </si>
  <si>
    <t>Contratação de pessoa jurídica para prestação de serviços de locação de veículos do tipo caminhonete e passeios, sem motorista, para atender as necessidades do Gabinete Municipal Milita</t>
  </si>
  <si>
    <t>63.597.736/0001-09</t>
  </si>
  <si>
    <t>PREGÃO PRESENCIAL SRP Nº 411/2018 – CPL 04/SGA.</t>
  </si>
  <si>
    <t>001/2023</t>
  </si>
  <si>
    <t>411/2018</t>
  </si>
  <si>
    <t xml:space="preserve">POR ITEM </t>
  </si>
  <si>
    <t>064/2019</t>
  </si>
  <si>
    <t>devidamente assinado e publicado no DOE, contudo, não é possível visualizar os dados do DOE, pois, a cópia está incompleta</t>
  </si>
  <si>
    <t xml:space="preserve">SECRETARIA DE ESTADO DE SAÚDE </t>
  </si>
  <si>
    <t>evidamente assinado e publicado no DOE, contudo, não é possível visualizar os dados do DOE, pois, a cópia está incompleta</t>
  </si>
  <si>
    <t>33.90.39.00</t>
  </si>
  <si>
    <t>PRIMEIRO TERMO ADITIVO, cujo objeto desse presente termo constitui a prorrogação do prazo em 12 meses, sendo de 01/01 a 31/12/201. E ainda a SUPRESSÃO DE 02 VEÍCULOS, ITEM 03 (CAMINHONETE) E ITEM 14 (CAMINHONETE), correspondendo a 43% de supressão</t>
  </si>
  <si>
    <t xml:space="preserve">1º </t>
  </si>
  <si>
    <t>cujo objeto desse presente termo constitui o ACRESCIMO DE 01 VEÍCULO (SEDAN), correspondendo a 20.24% de acréscimo</t>
  </si>
  <si>
    <t>19/022021</t>
  </si>
  <si>
    <t xml:space="preserve">2º </t>
  </si>
  <si>
    <t xml:space="preserve">3º </t>
  </si>
  <si>
    <t xml:space="preserve">cujo objeto desse presente termo constitui a prorrogação do prazo de vigência contratual por mais 12 (doze) meses, de 01 de janeiro a 31 de dezembro de 2022. 
</t>
  </si>
  <si>
    <t xml:space="preserve">4º </t>
  </si>
  <si>
    <t>cujo objeto desse presente termo constitui a prorrogação do prazo de vigência contratual por mais 12 (doze) meses, de 01 de janeiro a 31 de dezembro de 2023</t>
  </si>
  <si>
    <t xml:space="preserve"> Executado no Exercício 2023</t>
  </si>
  <si>
    <t>003/2022</t>
  </si>
  <si>
    <t xml:space="preserve">Á ação do Policiamento Ostensivo Geral , denominado POLICIAMENTO MUNICIPAL a ser realizado nos espaços públicos administrados oela PMRB - AC   e tambem para exercução  de açoes e operações de fiscalização de compentencia do municipio de RB , visando a prevenção , proteção dos cidadões preservação do patrimonio publico e melhoria da segurança publica municipal . </t>
  </si>
  <si>
    <t xml:space="preserve">POLICIA MILITAR DO ESTADO DOACRE </t>
  </si>
  <si>
    <t>04.033.205/0001-24</t>
  </si>
  <si>
    <t>33.30.41.00</t>
  </si>
  <si>
    <t xml:space="preserve">OF Nº GABMIL - OFI-2023/00053 - 10/04/2023 - AUMENTO DE REPASSE MENSAL - CONVENIO Nº 001/2022 - DIANTE DA SITUAÇÃO DE EMERGENCIA DECRETADA PELO DECRETO Nº 411/2023 E 412/2022.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</si>
  <si>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</si>
  <si>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</si>
  <si>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</si>
  <si>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</si>
  <si>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 xml:space="preserve">321.467.044/0001-04 </t>
  </si>
  <si>
    <t>025/2023</t>
  </si>
  <si>
    <t>002/2023</t>
  </si>
  <si>
    <t xml:space="preserve">SECRETARIA ADMINITRAÇÃO DO MUNICIPIO DE ASSIS BRASIL ACRE </t>
  </si>
  <si>
    <t xml:space="preserve"> J. M. LOCADORA DE VEÍCULOS LTDA</t>
  </si>
  <si>
    <t>TERMO DE CONVENIO Nº 002/2022</t>
  </si>
  <si>
    <t>PRESTAÇÃO DE CONTAS - EXERCÍCIO 2024</t>
  </si>
  <si>
    <t xml:space="preserve">5º </t>
  </si>
  <si>
    <t>cujo objeto desse presente termo constitui a prorrogação do prazo de vigência contratual por mais 12 (doze) meses, de 01 de janeiro a 31 de dezembro de 2024</t>
  </si>
  <si>
    <t xml:space="preserve"> Executado no Exercício 2024</t>
  </si>
  <si>
    <t>002/2020 -3/2020</t>
  </si>
  <si>
    <t>101/1.500</t>
  </si>
  <si>
    <t>01 /01 A 31/03/2024 - FT 1.500</t>
  </si>
  <si>
    <t xml:space="preserve">REALIZADO ATÉ O MÊS/ANO (ACUMULADO): JANEIRO A  JUNHO 2024 </t>
  </si>
  <si>
    <t>PODER EXECUTIVO MUNICIPAL</t>
  </si>
  <si>
    <t>MANUAL DE REFERÊNCIA - 10ª Edição</t>
  </si>
  <si>
    <t>TOTAL</t>
  </si>
  <si>
    <t xml:space="preserve">OXIVIDA EXTINTORES ACRE INDUSTRIA REPRESENTAÇÃO COMÉRCIO E PROJETOS EM INCÊNDIOS - LTDA </t>
  </si>
  <si>
    <t>Nome do titular do Órgão/Entidade/Fundo (no exercício do cargo): EZEQUIEL DE OLIVEIRA BINO</t>
  </si>
  <si>
    <t>Nome do responsável pela elaboração: FRANCISCO JOCIEL MARQUES DA SILVA - SMCC</t>
  </si>
  <si>
    <t>Nº do Convênio/ Contrato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</si>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</sst>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4" fontId="1" fillId="0" borderId="4" xfId="2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4" fontId="1" fillId="0" borderId="1" xfId="2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44" fontId="1" fillId="0" borderId="8" xfId="2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44" fontId="3" fillId="0" borderId="12" xfId="2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5" fillId="0" borderId="0" xfId="2" applyFont="1" applyFill="1" applyAlignment="1">
      <alignment horizontal="center" vertical="center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center" vertical="center"/>
    </xf>
    <xf numFmtId="44" fontId="5" fillId="0" borderId="0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1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1" fillId="0" borderId="4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2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17350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156822</xdr:colOff>
      <xdr:row>0</xdr:row>
      <xdr:rowOff>42182</xdr:rowOff>
    </xdr:from>
    <xdr:to>
      <xdr:col>1</xdr:col>
      <xdr:colOff>609940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260" y="42182"/>
          <a:ext cx="453118" cy="467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"/>
  <sheetViews>
    <sheetView tabSelected="1" topLeftCell="A7" zoomScale="80" zoomScaleNormal="80" workbookViewId="0">
      <selection activeCell="A30" sqref="A30:XFD33"/>
    </sheetView>
  </sheetViews>
  <sheetFormatPr defaultRowHeight="12.75" x14ac:dyDescent="0.25"/>
  <cols>
    <col min="1" max="1" width="6.85546875" style="11" customWidth="1"/>
    <col min="2" max="2" width="17.28515625" style="11" customWidth="1"/>
    <col min="3" max="3" width="11.5703125" style="11" customWidth="1"/>
    <col min="4" max="4" width="34.85546875" style="11" customWidth="1"/>
    <col min="5" max="5" width="9.85546875" style="11" bestFit="1" customWidth="1"/>
    <col min="6" max="6" width="60.85546875" style="11" customWidth="1"/>
    <col min="7" max="7" width="20.5703125" style="11" customWidth="1"/>
    <col min="8" max="8" width="14.7109375" style="11" customWidth="1"/>
    <col min="9" max="9" width="44.28515625" style="11" customWidth="1"/>
    <col min="10" max="10" width="21.5703125" style="11" customWidth="1"/>
    <col min="11" max="11" width="13.85546875" style="11" customWidth="1"/>
    <col min="12" max="12" width="16.5703125" style="73" bestFit="1" customWidth="1"/>
    <col min="13" max="13" width="18.7109375" style="11" customWidth="1"/>
    <col min="14" max="14" width="15.28515625" style="11" customWidth="1"/>
    <col min="15" max="15" width="16.28515625" style="11" customWidth="1"/>
    <col min="16" max="16" width="14.85546875" style="11" customWidth="1"/>
    <col min="17" max="17" width="16.7109375" style="11" customWidth="1"/>
    <col min="18" max="18" width="13.140625" style="11" customWidth="1"/>
    <col min="19" max="19" width="15.140625" style="11" customWidth="1"/>
    <col min="20" max="20" width="13" style="11" customWidth="1"/>
    <col min="21" max="21" width="8.5703125" style="11" customWidth="1"/>
    <col min="22" max="22" width="10.5703125" style="11" customWidth="1"/>
    <col min="23" max="23" width="16.7109375" style="11" customWidth="1"/>
    <col min="24" max="24" width="14.5703125" style="11" customWidth="1"/>
    <col min="25" max="25" width="52.42578125" style="11" customWidth="1"/>
    <col min="26" max="26" width="13.5703125" style="11" customWidth="1"/>
    <col min="27" max="27" width="12" style="11" customWidth="1"/>
    <col min="28" max="28" width="12.85546875" style="11" customWidth="1"/>
    <col min="29" max="29" width="12.7109375" style="11" customWidth="1"/>
    <col min="30" max="30" width="13.5703125" style="73" customWidth="1"/>
    <col min="31" max="31" width="12.7109375" style="73" customWidth="1"/>
    <col min="32" max="32" width="13.28515625" style="11" customWidth="1"/>
    <col min="33" max="33" width="10.5703125" style="11" customWidth="1"/>
    <col min="34" max="34" width="10" style="73" bestFit="1" customWidth="1"/>
    <col min="35" max="35" width="27.7109375" style="73" bestFit="1" customWidth="1"/>
    <col min="36" max="37" width="17" style="73" bestFit="1" customWidth="1"/>
    <col min="38" max="38" width="18.42578125" style="73" bestFit="1" customWidth="1"/>
    <col min="39" max="39" width="11.5703125" style="11" customWidth="1"/>
    <col min="40" max="40" width="17.140625" style="11" customWidth="1"/>
    <col min="41" max="41" width="33.140625" style="11" customWidth="1"/>
    <col min="42" max="42" width="19.7109375" style="11" customWidth="1"/>
    <col min="43" max="43" width="17" style="11" bestFit="1" customWidth="1"/>
    <col min="44" max="44" width="18.140625" style="11" customWidth="1"/>
    <col min="45" max="45" width="16.85546875" style="11" customWidth="1"/>
    <col min="46" max="46" width="13.5703125" style="11" customWidth="1"/>
    <col min="47" max="47" width="15.7109375" style="11" customWidth="1"/>
    <col min="48" max="48" width="12.42578125" style="11" customWidth="1"/>
    <col min="49" max="49" width="9.140625" style="11"/>
    <col min="50" max="50" width="12.5703125" style="11" customWidth="1"/>
    <col min="51" max="52" width="9.140625" style="11"/>
    <col min="53" max="53" width="11" style="11" customWidth="1"/>
    <col min="54" max="54" width="12.5703125" style="11" customWidth="1"/>
    <col min="55" max="55" width="13.85546875" style="11" customWidth="1"/>
    <col min="56" max="56" width="12.140625" style="11" customWidth="1"/>
    <col min="57" max="57" width="10.140625" style="11" customWidth="1"/>
    <col min="58" max="59" width="9.140625" style="11"/>
    <col min="60" max="60" width="28.7109375" style="11" bestFit="1" customWidth="1"/>
    <col min="61" max="16384" width="9.140625" style="11"/>
  </cols>
  <sheetData>
    <row r="1" spans="1:60" s="1" customFormat="1" ht="14.25" x14ac:dyDescent="0.25">
      <c r="L1" s="65"/>
      <c r="AD1" s="65"/>
      <c r="AE1" s="65"/>
      <c r="AH1" s="65"/>
      <c r="AI1" s="65"/>
      <c r="AJ1" s="65"/>
      <c r="AK1" s="65"/>
      <c r="AL1" s="65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60" s="1" customFormat="1" ht="14.25" x14ac:dyDescent="0.25">
      <c r="L2" s="65"/>
      <c r="AD2" s="65"/>
      <c r="AE2" s="65"/>
      <c r="AH2" s="65"/>
      <c r="AI2" s="65"/>
      <c r="AJ2" s="65"/>
      <c r="AK2" s="65"/>
      <c r="AL2" s="65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60" s="1" customFormat="1" ht="14.25" x14ac:dyDescent="0.25">
      <c r="L3" s="65"/>
      <c r="AD3" s="65"/>
      <c r="AE3" s="65"/>
      <c r="AH3" s="65"/>
      <c r="AI3" s="65"/>
      <c r="AJ3" s="65"/>
      <c r="AK3" s="65"/>
      <c r="AL3" s="65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60" s="3" customFormat="1" ht="15" x14ac:dyDescent="0.25">
      <c r="A4" s="3" t="s">
        <v>171</v>
      </c>
      <c r="L4" s="66"/>
      <c r="AD4" s="66"/>
      <c r="AE4" s="66"/>
      <c r="AH4" s="66"/>
      <c r="AI4" s="66"/>
      <c r="AJ4" s="66"/>
      <c r="AK4" s="66"/>
      <c r="AL4" s="66"/>
    </row>
    <row r="5" spans="1:60" s="3" customFormat="1" ht="15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6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67"/>
      <c r="AE5" s="67"/>
      <c r="AF5" s="4"/>
      <c r="AG5" s="4"/>
      <c r="AH5" s="67"/>
      <c r="AI5" s="67"/>
      <c r="AJ5" s="67"/>
      <c r="AK5" s="67"/>
      <c r="AL5" s="67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60" s="3" customFormat="1" ht="15" customHeight="1" x14ac:dyDescent="0.25">
      <c r="A6" s="3" t="s">
        <v>163</v>
      </c>
      <c r="L6" s="66"/>
      <c r="AD6" s="66"/>
      <c r="AE6" s="66"/>
      <c r="AH6" s="66"/>
      <c r="AI6" s="66"/>
      <c r="AJ6" s="66"/>
      <c r="AK6" s="66"/>
      <c r="AL6" s="66"/>
    </row>
    <row r="7" spans="1:60" s="3" customFormat="1" ht="15" customHeight="1" x14ac:dyDescent="0.25">
      <c r="A7" s="3" t="s">
        <v>93</v>
      </c>
      <c r="K7" s="5"/>
      <c r="L7" s="68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68"/>
      <c r="AE7" s="68"/>
      <c r="AF7" s="5"/>
      <c r="AG7" s="5"/>
      <c r="AH7" s="68"/>
      <c r="AI7" s="68"/>
      <c r="AJ7" s="68"/>
      <c r="AK7" s="68"/>
      <c r="AL7" s="68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60" s="3" customFormat="1" ht="15" customHeight="1" x14ac:dyDescent="0.25">
      <c r="A8" s="3" t="s">
        <v>172</v>
      </c>
      <c r="F8" s="5"/>
      <c r="G8" s="5"/>
      <c r="H8" s="5"/>
      <c r="I8" s="5"/>
      <c r="J8" s="5"/>
      <c r="K8" s="5"/>
      <c r="L8" s="68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68"/>
      <c r="AE8" s="68"/>
      <c r="AF8" s="5"/>
      <c r="AG8" s="5"/>
      <c r="AH8" s="68"/>
      <c r="AI8" s="68"/>
      <c r="AJ8" s="68"/>
      <c r="AK8" s="68"/>
      <c r="AL8" s="68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60" s="3" customFormat="1" ht="15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67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67"/>
      <c r="AE9" s="67"/>
      <c r="AF9" s="4"/>
      <c r="AG9" s="4"/>
      <c r="AH9" s="67"/>
      <c r="AI9" s="67"/>
      <c r="AJ9" s="67"/>
      <c r="AK9" s="67"/>
      <c r="AL9" s="67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1:60" s="3" customFormat="1" ht="15" customHeight="1" x14ac:dyDescent="0.25">
      <c r="A10" s="3" t="s">
        <v>124</v>
      </c>
      <c r="L10" s="66"/>
      <c r="AD10" s="66"/>
      <c r="AE10" s="66"/>
      <c r="AH10" s="66"/>
      <c r="AI10" s="66"/>
      <c r="AJ10" s="66"/>
      <c r="AK10" s="66"/>
      <c r="AL10" s="66"/>
    </row>
    <row r="11" spans="1:60" s="3" customFormat="1" ht="15" customHeight="1" x14ac:dyDescent="0.25">
      <c r="A11" s="3" t="s">
        <v>170</v>
      </c>
      <c r="L11" s="66"/>
      <c r="AD11" s="66"/>
      <c r="AE11" s="66"/>
      <c r="AH11" s="66"/>
      <c r="AI11" s="66"/>
      <c r="AJ11" s="66"/>
      <c r="AK11" s="66"/>
      <c r="AL11" s="66"/>
    </row>
    <row r="12" spans="1:60" s="1" customFormat="1" ht="14.25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9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9"/>
      <c r="AE12" s="69"/>
      <c r="AF12" s="6"/>
      <c r="AG12" s="6"/>
      <c r="AH12" s="69"/>
      <c r="AI12" s="69"/>
      <c r="AJ12" s="69"/>
      <c r="AK12" s="69"/>
      <c r="AL12" s="69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60" s="1" customFormat="1" ht="15.75" customHeight="1" thickBot="1" x14ac:dyDescent="0.3">
      <c r="A13" s="7" t="s">
        <v>70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0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0"/>
      <c r="AE13" s="70"/>
      <c r="AF13" s="7"/>
      <c r="AG13" s="7"/>
      <c r="AH13" s="70"/>
      <c r="AI13" s="70"/>
      <c r="AJ13" s="70"/>
      <c r="AK13" s="70"/>
      <c r="AL13" s="70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</row>
    <row r="14" spans="1:60" x14ac:dyDescent="0.25">
      <c r="A14" s="8" t="s">
        <v>51</v>
      </c>
      <c r="B14" s="9" t="s">
        <v>20</v>
      </c>
      <c r="C14" s="9"/>
      <c r="D14" s="9"/>
      <c r="E14" s="9"/>
      <c r="F14" s="9"/>
      <c r="G14" s="9"/>
      <c r="H14" s="9" t="s">
        <v>71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 t="s">
        <v>75</v>
      </c>
      <c r="AN14" s="9"/>
      <c r="AO14" s="9"/>
      <c r="AP14" s="9"/>
      <c r="AQ14" s="9" t="s">
        <v>92</v>
      </c>
      <c r="AR14" s="9"/>
      <c r="AS14" s="9"/>
      <c r="AT14" s="9"/>
      <c r="AU14" s="9"/>
      <c r="AV14" s="9"/>
      <c r="AW14" s="9" t="s">
        <v>72</v>
      </c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10"/>
    </row>
    <row r="15" spans="1:60" x14ac:dyDescent="0.25">
      <c r="A15" s="12"/>
      <c r="B15" s="13"/>
      <c r="C15" s="13"/>
      <c r="D15" s="13"/>
      <c r="E15" s="13"/>
      <c r="F15" s="13"/>
      <c r="G15" s="13"/>
      <c r="H15" s="13" t="s">
        <v>49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 t="s">
        <v>103</v>
      </c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 t="s">
        <v>95</v>
      </c>
      <c r="AG15" s="13"/>
      <c r="AH15" s="13"/>
      <c r="AI15" s="78" t="s">
        <v>50</v>
      </c>
      <c r="AJ15" s="78"/>
      <c r="AK15" s="78"/>
      <c r="AL15" s="78"/>
      <c r="AM15" s="13" t="s">
        <v>77</v>
      </c>
      <c r="AN15" s="13" t="s">
        <v>78</v>
      </c>
      <c r="AO15" s="13" t="s">
        <v>76</v>
      </c>
      <c r="AP15" s="13" t="s">
        <v>111</v>
      </c>
      <c r="AQ15" s="13" t="s">
        <v>82</v>
      </c>
      <c r="AR15" s="13" t="s">
        <v>83</v>
      </c>
      <c r="AS15" s="13" t="s">
        <v>84</v>
      </c>
      <c r="AT15" s="13" t="s">
        <v>86</v>
      </c>
      <c r="AU15" s="13" t="s">
        <v>85</v>
      </c>
      <c r="AV15" s="13" t="s">
        <v>86</v>
      </c>
      <c r="AW15" s="13" t="s">
        <v>1</v>
      </c>
      <c r="AX15" s="13" t="s">
        <v>56</v>
      </c>
      <c r="AY15" s="14" t="s">
        <v>59</v>
      </c>
      <c r="AZ15" s="14"/>
      <c r="BA15" s="14"/>
      <c r="BB15" s="14" t="s">
        <v>121</v>
      </c>
      <c r="BC15" s="14"/>
      <c r="BD15" s="13" t="s">
        <v>178</v>
      </c>
      <c r="BE15" s="13" t="s">
        <v>179</v>
      </c>
      <c r="BF15" s="14" t="s">
        <v>61</v>
      </c>
      <c r="BG15" s="14"/>
      <c r="BH15" s="15"/>
    </row>
    <row r="16" spans="1:60" x14ac:dyDescent="0.2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 t="s">
        <v>94</v>
      </c>
      <c r="AA16" s="13"/>
      <c r="AB16" s="13" t="s">
        <v>97</v>
      </c>
      <c r="AC16" s="13"/>
      <c r="AD16" s="13"/>
      <c r="AE16" s="13"/>
      <c r="AF16" s="13" t="s">
        <v>96</v>
      </c>
      <c r="AG16" s="13"/>
      <c r="AH16" s="13"/>
      <c r="AI16" s="71"/>
      <c r="AJ16" s="78"/>
      <c r="AK16" s="78"/>
      <c r="AL16" s="78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4"/>
      <c r="AZ16" s="14"/>
      <c r="BA16" s="14"/>
      <c r="BB16" s="14"/>
      <c r="BC16" s="14"/>
      <c r="BD16" s="13"/>
      <c r="BE16" s="13"/>
      <c r="BF16" s="13" t="s">
        <v>119</v>
      </c>
      <c r="BG16" s="13" t="s">
        <v>120</v>
      </c>
      <c r="BH16" s="15" t="s">
        <v>60</v>
      </c>
    </row>
    <row r="17" spans="1:60" ht="51" x14ac:dyDescent="0.25">
      <c r="A17" s="12"/>
      <c r="B17" s="16" t="s">
        <v>6</v>
      </c>
      <c r="C17" s="16" t="s">
        <v>7</v>
      </c>
      <c r="D17" s="16" t="s">
        <v>0</v>
      </c>
      <c r="E17" s="16" t="s">
        <v>1</v>
      </c>
      <c r="F17" s="16" t="s">
        <v>2</v>
      </c>
      <c r="G17" s="16" t="s">
        <v>8</v>
      </c>
      <c r="H17" s="17" t="s">
        <v>117</v>
      </c>
      <c r="I17" s="16" t="s">
        <v>3</v>
      </c>
      <c r="J17" s="16" t="s">
        <v>18</v>
      </c>
      <c r="K17" s="16" t="s">
        <v>9</v>
      </c>
      <c r="L17" s="71" t="s">
        <v>47</v>
      </c>
      <c r="M17" s="16" t="s">
        <v>13</v>
      </c>
      <c r="N17" s="16" t="s">
        <v>12</v>
      </c>
      <c r="O17" s="16" t="s">
        <v>11</v>
      </c>
      <c r="P17" s="16" t="s">
        <v>4</v>
      </c>
      <c r="Q17" s="16" t="s">
        <v>177</v>
      </c>
      <c r="R17" s="16" t="s">
        <v>52</v>
      </c>
      <c r="S17" s="16" t="s">
        <v>53</v>
      </c>
      <c r="T17" s="16" t="s">
        <v>5</v>
      </c>
      <c r="U17" s="16" t="s">
        <v>1</v>
      </c>
      <c r="V17" s="16" t="s">
        <v>106</v>
      </c>
      <c r="W17" s="16" t="s">
        <v>9</v>
      </c>
      <c r="X17" s="16" t="s">
        <v>13</v>
      </c>
      <c r="Y17" s="16" t="s">
        <v>10</v>
      </c>
      <c r="Z17" s="16" t="s">
        <v>12</v>
      </c>
      <c r="AA17" s="16" t="s">
        <v>11</v>
      </c>
      <c r="AB17" s="16" t="s">
        <v>14</v>
      </c>
      <c r="AC17" s="16" t="s">
        <v>15</v>
      </c>
      <c r="AD17" s="71" t="s">
        <v>16</v>
      </c>
      <c r="AE17" s="71" t="s">
        <v>17</v>
      </c>
      <c r="AF17" s="16" t="s">
        <v>102</v>
      </c>
      <c r="AG17" s="16" t="s">
        <v>101</v>
      </c>
      <c r="AH17" s="71" t="s">
        <v>100</v>
      </c>
      <c r="AI17" s="71" t="s">
        <v>21</v>
      </c>
      <c r="AJ17" s="71" t="s">
        <v>146</v>
      </c>
      <c r="AK17" s="71" t="s">
        <v>166</v>
      </c>
      <c r="AL17" s="71" t="s">
        <v>19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8" t="s">
        <v>57</v>
      </c>
      <c r="AZ17" s="18" t="s">
        <v>58</v>
      </c>
      <c r="BA17" s="16" t="s">
        <v>118</v>
      </c>
      <c r="BB17" s="16" t="s">
        <v>122</v>
      </c>
      <c r="BC17" s="16" t="s">
        <v>123</v>
      </c>
      <c r="BD17" s="13"/>
      <c r="BE17" s="13"/>
      <c r="BF17" s="13"/>
      <c r="BG17" s="13"/>
      <c r="BH17" s="15"/>
    </row>
    <row r="18" spans="1:60" ht="13.5" thickBot="1" x14ac:dyDescent="0.3">
      <c r="A18" s="19"/>
      <c r="B18" s="20" t="s">
        <v>22</v>
      </c>
      <c r="C18" s="20" t="s">
        <v>23</v>
      </c>
      <c r="D18" s="21" t="s">
        <v>46</v>
      </c>
      <c r="E18" s="20" t="s">
        <v>24</v>
      </c>
      <c r="F18" s="20" t="s">
        <v>25</v>
      </c>
      <c r="G18" s="20" t="s">
        <v>26</v>
      </c>
      <c r="H18" s="21" t="s">
        <v>27</v>
      </c>
      <c r="I18" s="20" t="s">
        <v>28</v>
      </c>
      <c r="J18" s="20" t="s">
        <v>29</v>
      </c>
      <c r="K18" s="20" t="s">
        <v>30</v>
      </c>
      <c r="L18" s="72" t="s">
        <v>31</v>
      </c>
      <c r="M18" s="20" t="s">
        <v>32</v>
      </c>
      <c r="N18" s="20" t="s">
        <v>33</v>
      </c>
      <c r="O18" s="20" t="s">
        <v>34</v>
      </c>
      <c r="P18" s="20" t="s">
        <v>35</v>
      </c>
      <c r="Q18" s="20" t="s">
        <v>36</v>
      </c>
      <c r="R18" s="20" t="s">
        <v>37</v>
      </c>
      <c r="S18" s="20" t="s">
        <v>48</v>
      </c>
      <c r="T18" s="20" t="s">
        <v>38</v>
      </c>
      <c r="U18" s="20" t="s">
        <v>105</v>
      </c>
      <c r="V18" s="20" t="s">
        <v>39</v>
      </c>
      <c r="W18" s="20" t="s">
        <v>40</v>
      </c>
      <c r="X18" s="20" t="s">
        <v>41</v>
      </c>
      <c r="Y18" s="20" t="s">
        <v>42</v>
      </c>
      <c r="Z18" s="20" t="s">
        <v>43</v>
      </c>
      <c r="AA18" s="20" t="s">
        <v>44</v>
      </c>
      <c r="AB18" s="20" t="s">
        <v>54</v>
      </c>
      <c r="AC18" s="20" t="s">
        <v>45</v>
      </c>
      <c r="AD18" s="72" t="s">
        <v>73</v>
      </c>
      <c r="AE18" s="72" t="s">
        <v>98</v>
      </c>
      <c r="AF18" s="20" t="s">
        <v>55</v>
      </c>
      <c r="AG18" s="20" t="s">
        <v>99</v>
      </c>
      <c r="AH18" s="72" t="s">
        <v>107</v>
      </c>
      <c r="AI18" s="72" t="s">
        <v>108</v>
      </c>
      <c r="AJ18" s="72" t="s">
        <v>62</v>
      </c>
      <c r="AK18" s="72" t="s">
        <v>109</v>
      </c>
      <c r="AL18" s="72" t="s">
        <v>110</v>
      </c>
      <c r="AM18" s="20" t="s">
        <v>63</v>
      </c>
      <c r="AN18" s="20" t="s">
        <v>64</v>
      </c>
      <c r="AO18" s="20" t="s">
        <v>65</v>
      </c>
      <c r="AP18" s="22" t="s">
        <v>66</v>
      </c>
      <c r="AQ18" s="22" t="s">
        <v>67</v>
      </c>
      <c r="AR18" s="22" t="s">
        <v>68</v>
      </c>
      <c r="AS18" s="22" t="s">
        <v>69</v>
      </c>
      <c r="AT18" s="22" t="s">
        <v>74</v>
      </c>
      <c r="AU18" s="22" t="s">
        <v>79</v>
      </c>
      <c r="AV18" s="22" t="s">
        <v>80</v>
      </c>
      <c r="AW18" s="22" t="s">
        <v>112</v>
      </c>
      <c r="AX18" s="22" t="s">
        <v>81</v>
      </c>
      <c r="AY18" s="22" t="s">
        <v>87</v>
      </c>
      <c r="AZ18" s="22" t="s">
        <v>88</v>
      </c>
      <c r="BA18" s="22" t="s">
        <v>89</v>
      </c>
      <c r="BB18" s="22" t="s">
        <v>90</v>
      </c>
      <c r="BC18" s="22" t="s">
        <v>91</v>
      </c>
      <c r="BD18" s="22" t="s">
        <v>104</v>
      </c>
      <c r="BE18" s="22" t="s">
        <v>113</v>
      </c>
      <c r="BF18" s="22" t="s">
        <v>114</v>
      </c>
      <c r="BG18" s="22" t="s">
        <v>115</v>
      </c>
      <c r="BH18" s="23" t="s">
        <v>116</v>
      </c>
    </row>
    <row r="19" spans="1:60" x14ac:dyDescent="0.25">
      <c r="A19" s="24">
        <v>1</v>
      </c>
      <c r="B19" s="24" t="s">
        <v>129</v>
      </c>
      <c r="C19" s="24" t="s">
        <v>130</v>
      </c>
      <c r="D19" s="24" t="s">
        <v>128</v>
      </c>
      <c r="E19" s="24" t="s">
        <v>131</v>
      </c>
      <c r="F19" s="63" t="s">
        <v>126</v>
      </c>
      <c r="G19" s="25" t="s">
        <v>133</v>
      </c>
      <c r="H19" s="26" t="s">
        <v>167</v>
      </c>
      <c r="I19" s="63" t="s">
        <v>161</v>
      </c>
      <c r="J19" s="27" t="s">
        <v>127</v>
      </c>
      <c r="K19" s="28">
        <v>43832</v>
      </c>
      <c r="L19" s="29">
        <v>225565</v>
      </c>
      <c r="M19" s="25" t="s">
        <v>133</v>
      </c>
      <c r="N19" s="28">
        <v>43832</v>
      </c>
      <c r="O19" s="28">
        <v>44196</v>
      </c>
      <c r="P19" s="24" t="s">
        <v>168</v>
      </c>
      <c r="Q19" s="30"/>
      <c r="R19" s="30"/>
      <c r="S19" s="30"/>
      <c r="T19" s="24" t="s">
        <v>136</v>
      </c>
      <c r="U19" s="30"/>
      <c r="V19" s="30"/>
      <c r="W19" s="31"/>
      <c r="X19" s="30"/>
      <c r="Y19" s="32"/>
      <c r="Z19" s="30"/>
      <c r="AA19" s="30"/>
      <c r="AB19" s="32"/>
      <c r="AC19" s="30"/>
      <c r="AD19" s="75"/>
      <c r="AE19" s="75"/>
      <c r="AF19" s="32"/>
      <c r="AG19" s="30"/>
      <c r="AH19" s="75"/>
      <c r="AI19" s="33">
        <f>$L$19-AE19+AD19+AH19</f>
        <v>225565</v>
      </c>
      <c r="AJ19" s="33"/>
      <c r="AK19" s="33"/>
      <c r="AL19" s="33">
        <f>AJ19+AK19</f>
        <v>0</v>
      </c>
      <c r="AM19" s="24" t="s">
        <v>132</v>
      </c>
      <c r="AN19" s="24" t="s">
        <v>133</v>
      </c>
      <c r="AO19" s="24" t="s">
        <v>134</v>
      </c>
      <c r="AP19" s="24" t="s">
        <v>135</v>
      </c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</row>
    <row r="20" spans="1:60" ht="63.75" x14ac:dyDescent="0.25">
      <c r="A20" s="35"/>
      <c r="B20" s="35"/>
      <c r="C20" s="35"/>
      <c r="D20" s="35"/>
      <c r="E20" s="35"/>
      <c r="F20" s="64"/>
      <c r="G20" s="36"/>
      <c r="H20" s="37"/>
      <c r="I20" s="64"/>
      <c r="J20" s="38"/>
      <c r="K20" s="39"/>
      <c r="L20" s="40"/>
      <c r="M20" s="36"/>
      <c r="N20" s="39"/>
      <c r="O20" s="39"/>
      <c r="P20" s="35"/>
      <c r="Q20" s="41"/>
      <c r="R20" s="41"/>
      <c r="S20" s="41"/>
      <c r="T20" s="35"/>
      <c r="U20" s="41"/>
      <c r="V20" s="41" t="s">
        <v>138</v>
      </c>
      <c r="W20" s="42">
        <v>44194</v>
      </c>
      <c r="X20" s="41">
        <v>12952</v>
      </c>
      <c r="Y20" s="43" t="s">
        <v>137</v>
      </c>
      <c r="Z20" s="41"/>
      <c r="AA20" s="41"/>
      <c r="AB20" s="43"/>
      <c r="AC20" s="41"/>
      <c r="AD20" s="76"/>
      <c r="AE20" s="76"/>
      <c r="AF20" s="43"/>
      <c r="AG20" s="41"/>
      <c r="AH20" s="76"/>
      <c r="AI20" s="33">
        <f t="shared" ref="AI20:AI24" si="0">$L$19-AE20+AD20+AH20</f>
        <v>225565</v>
      </c>
      <c r="AJ20" s="44"/>
      <c r="AK20" s="44"/>
      <c r="AL20" s="33">
        <f t="shared" ref="AL20:AL27" si="1">AJ20+AK20</f>
        <v>0</v>
      </c>
      <c r="AM20" s="35"/>
      <c r="AN20" s="35"/>
      <c r="AO20" s="35"/>
      <c r="AP20" s="3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</row>
    <row r="21" spans="1:60" ht="38.25" x14ac:dyDescent="0.25">
      <c r="A21" s="35"/>
      <c r="B21" s="35"/>
      <c r="C21" s="35"/>
      <c r="D21" s="35"/>
      <c r="E21" s="35"/>
      <c r="F21" s="64"/>
      <c r="G21" s="36"/>
      <c r="H21" s="37"/>
      <c r="I21" s="64"/>
      <c r="J21" s="38"/>
      <c r="K21" s="39"/>
      <c r="L21" s="40"/>
      <c r="M21" s="36"/>
      <c r="N21" s="39"/>
      <c r="O21" s="39"/>
      <c r="P21" s="35"/>
      <c r="Q21" s="41"/>
      <c r="R21" s="41"/>
      <c r="S21" s="41"/>
      <c r="T21" s="35"/>
      <c r="U21" s="41"/>
      <c r="V21" s="41" t="s">
        <v>141</v>
      </c>
      <c r="W21" s="42" t="s">
        <v>140</v>
      </c>
      <c r="X21" s="41">
        <v>12987</v>
      </c>
      <c r="Y21" s="43" t="s">
        <v>139</v>
      </c>
      <c r="Z21" s="41"/>
      <c r="AA21" s="41"/>
      <c r="AB21" s="43"/>
      <c r="AC21" s="41"/>
      <c r="AD21" s="76"/>
      <c r="AE21" s="76"/>
      <c r="AF21" s="43"/>
      <c r="AG21" s="41"/>
      <c r="AH21" s="76"/>
      <c r="AI21" s="33">
        <f t="shared" si="0"/>
        <v>225565</v>
      </c>
      <c r="AJ21" s="44"/>
      <c r="AK21" s="44"/>
      <c r="AL21" s="33">
        <f t="shared" si="1"/>
        <v>0</v>
      </c>
      <c r="AM21" s="35"/>
      <c r="AN21" s="35"/>
      <c r="AO21" s="35"/>
      <c r="AP21" s="3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</row>
    <row r="22" spans="1:60" ht="51" x14ac:dyDescent="0.25">
      <c r="A22" s="35"/>
      <c r="B22" s="35"/>
      <c r="C22" s="35"/>
      <c r="D22" s="35"/>
      <c r="E22" s="35"/>
      <c r="F22" s="64"/>
      <c r="G22" s="36"/>
      <c r="H22" s="37"/>
      <c r="I22" s="64"/>
      <c r="J22" s="38"/>
      <c r="K22" s="39"/>
      <c r="L22" s="40"/>
      <c r="M22" s="36"/>
      <c r="N22" s="39"/>
      <c r="O22" s="39"/>
      <c r="P22" s="35"/>
      <c r="Q22" s="41"/>
      <c r="R22" s="41"/>
      <c r="S22" s="41"/>
      <c r="T22" s="35"/>
      <c r="U22" s="41"/>
      <c r="V22" s="41" t="s">
        <v>142</v>
      </c>
      <c r="W22" s="42">
        <v>44559</v>
      </c>
      <c r="X22" s="46">
        <v>13228</v>
      </c>
      <c r="Y22" s="43" t="s">
        <v>143</v>
      </c>
      <c r="Z22" s="41"/>
      <c r="AA22" s="41"/>
      <c r="AB22" s="43"/>
      <c r="AC22" s="41"/>
      <c r="AD22" s="76"/>
      <c r="AE22" s="76"/>
      <c r="AF22" s="43"/>
      <c r="AG22" s="41"/>
      <c r="AH22" s="76"/>
      <c r="AI22" s="33">
        <f t="shared" si="0"/>
        <v>225565</v>
      </c>
      <c r="AJ22" s="44"/>
      <c r="AK22" s="44"/>
      <c r="AL22" s="33">
        <f t="shared" si="1"/>
        <v>0</v>
      </c>
      <c r="AM22" s="35"/>
      <c r="AN22" s="35"/>
      <c r="AO22" s="35"/>
      <c r="AP22" s="3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</row>
    <row r="23" spans="1:60" ht="38.25" x14ac:dyDescent="0.25">
      <c r="A23" s="35"/>
      <c r="B23" s="35"/>
      <c r="C23" s="35"/>
      <c r="D23" s="35"/>
      <c r="E23" s="35"/>
      <c r="F23" s="64"/>
      <c r="G23" s="36"/>
      <c r="H23" s="37"/>
      <c r="I23" s="64"/>
      <c r="J23" s="38"/>
      <c r="K23" s="39"/>
      <c r="L23" s="40"/>
      <c r="M23" s="36"/>
      <c r="N23" s="39"/>
      <c r="O23" s="39"/>
      <c r="P23" s="35"/>
      <c r="Q23" s="41"/>
      <c r="R23" s="41"/>
      <c r="S23" s="41"/>
      <c r="T23" s="35"/>
      <c r="U23" s="41"/>
      <c r="V23" s="41" t="s">
        <v>144</v>
      </c>
      <c r="W23" s="42">
        <v>44924</v>
      </c>
      <c r="X23" s="41">
        <v>13446</v>
      </c>
      <c r="Y23" s="43" t="s">
        <v>145</v>
      </c>
      <c r="Z23" s="41"/>
      <c r="AA23" s="41"/>
      <c r="AB23" s="43"/>
      <c r="AC23" s="41"/>
      <c r="AD23" s="76"/>
      <c r="AE23" s="76"/>
      <c r="AF23" s="43"/>
      <c r="AG23" s="41"/>
      <c r="AH23" s="76"/>
      <c r="AI23" s="33">
        <f t="shared" si="0"/>
        <v>225565</v>
      </c>
      <c r="AJ23" s="44">
        <v>159564</v>
      </c>
      <c r="AK23" s="44"/>
      <c r="AL23" s="33">
        <f t="shared" si="1"/>
        <v>159564</v>
      </c>
      <c r="AM23" s="35"/>
      <c r="AN23" s="35"/>
      <c r="AO23" s="35"/>
      <c r="AP23" s="3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</row>
    <row r="24" spans="1:60" ht="38.25" x14ac:dyDescent="0.25">
      <c r="A24" s="35"/>
      <c r="B24" s="35"/>
      <c r="C24" s="35"/>
      <c r="D24" s="35"/>
      <c r="E24" s="35"/>
      <c r="F24" s="64"/>
      <c r="G24" s="36"/>
      <c r="H24" s="37"/>
      <c r="I24" s="64"/>
      <c r="J24" s="38"/>
      <c r="K24" s="39"/>
      <c r="L24" s="40"/>
      <c r="M24" s="36"/>
      <c r="N24" s="39"/>
      <c r="O24" s="39"/>
      <c r="P24" s="35"/>
      <c r="Q24" s="41"/>
      <c r="R24" s="41"/>
      <c r="S24" s="41"/>
      <c r="T24" s="35"/>
      <c r="U24" s="41"/>
      <c r="V24" s="41" t="s">
        <v>164</v>
      </c>
      <c r="W24" s="42">
        <v>45287</v>
      </c>
      <c r="X24" s="46">
        <v>13683</v>
      </c>
      <c r="Y24" s="43" t="s">
        <v>165</v>
      </c>
      <c r="Z24" s="41"/>
      <c r="AA24" s="41"/>
      <c r="AB24" s="43"/>
      <c r="AC24" s="41"/>
      <c r="AD24" s="76"/>
      <c r="AE24" s="76"/>
      <c r="AF24" s="43"/>
      <c r="AG24" s="41"/>
      <c r="AH24" s="76"/>
      <c r="AI24" s="33">
        <f t="shared" si="0"/>
        <v>225565</v>
      </c>
      <c r="AJ24" s="44"/>
      <c r="AK24" s="44">
        <f>26594+13297+13297+13297+13297</f>
        <v>79782</v>
      </c>
      <c r="AL24" s="33">
        <f t="shared" si="1"/>
        <v>79782</v>
      </c>
      <c r="AM24" s="35"/>
      <c r="AN24" s="35"/>
      <c r="AO24" s="35"/>
      <c r="AP24" s="3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 t="s">
        <v>169</v>
      </c>
    </row>
    <row r="25" spans="1:60" x14ac:dyDescent="0.25">
      <c r="A25" s="35">
        <v>2</v>
      </c>
      <c r="B25" s="35" t="s">
        <v>147</v>
      </c>
      <c r="C25" s="41"/>
      <c r="D25" s="35" t="s">
        <v>162</v>
      </c>
      <c r="E25" s="41"/>
      <c r="F25" s="64" t="s">
        <v>148</v>
      </c>
      <c r="G25" s="36">
        <v>13228</v>
      </c>
      <c r="H25" s="47"/>
      <c r="I25" s="64" t="s">
        <v>149</v>
      </c>
      <c r="J25" s="38" t="s">
        <v>150</v>
      </c>
      <c r="K25" s="39">
        <v>44606</v>
      </c>
      <c r="L25" s="40">
        <v>5773500</v>
      </c>
      <c r="M25" s="36">
        <v>13228</v>
      </c>
      <c r="N25" s="39">
        <v>44593</v>
      </c>
      <c r="O25" s="39">
        <v>45657</v>
      </c>
      <c r="P25" s="35" t="s">
        <v>168</v>
      </c>
      <c r="Q25" s="41"/>
      <c r="R25" s="41"/>
      <c r="S25" s="41"/>
      <c r="T25" s="35" t="s">
        <v>151</v>
      </c>
      <c r="U25" s="41"/>
      <c r="V25" s="41"/>
      <c r="W25" s="41"/>
      <c r="X25" s="41"/>
      <c r="Y25" s="43"/>
      <c r="Z25" s="41"/>
      <c r="AA25" s="41"/>
      <c r="AB25" s="43"/>
      <c r="AC25" s="41"/>
      <c r="AD25" s="76"/>
      <c r="AE25" s="76"/>
      <c r="AF25" s="43"/>
      <c r="AG25" s="41"/>
      <c r="AH25" s="76"/>
      <c r="AI25" s="44">
        <f>$L$25-AE25+AD25+AH25</f>
        <v>5773500</v>
      </c>
      <c r="AJ25" s="44">
        <v>1924445</v>
      </c>
      <c r="AK25" s="44"/>
      <c r="AL25" s="33">
        <f t="shared" si="1"/>
        <v>1924445</v>
      </c>
      <c r="AM25" s="41"/>
      <c r="AN25" s="41"/>
      <c r="AO25" s="41"/>
      <c r="AP25" s="41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</row>
    <row r="26" spans="1:60" ht="51" x14ac:dyDescent="0.25">
      <c r="A26" s="35"/>
      <c r="B26" s="35"/>
      <c r="C26" s="41"/>
      <c r="D26" s="35"/>
      <c r="E26" s="41"/>
      <c r="F26" s="64"/>
      <c r="G26" s="36"/>
      <c r="H26" s="47"/>
      <c r="I26" s="64"/>
      <c r="J26" s="38"/>
      <c r="K26" s="39"/>
      <c r="L26" s="40"/>
      <c r="M26" s="36"/>
      <c r="N26" s="39"/>
      <c r="O26" s="39"/>
      <c r="P26" s="35"/>
      <c r="Q26" s="41"/>
      <c r="R26" s="41"/>
      <c r="S26" s="41"/>
      <c r="T26" s="35"/>
      <c r="U26" s="41"/>
      <c r="V26" s="41"/>
      <c r="W26" s="41"/>
      <c r="X26" s="41"/>
      <c r="Y26" s="43" t="s">
        <v>152</v>
      </c>
      <c r="Z26" s="41"/>
      <c r="AA26" s="41"/>
      <c r="AB26" s="43"/>
      <c r="AC26" s="41"/>
      <c r="AD26" s="76"/>
      <c r="AE26" s="76"/>
      <c r="AF26" s="43"/>
      <c r="AG26" s="41"/>
      <c r="AH26" s="76"/>
      <c r="AI26" s="44">
        <f>$L$25-AE26+AD26+AH26</f>
        <v>5773500</v>
      </c>
      <c r="AJ26" s="44">
        <v>350000</v>
      </c>
      <c r="AK26" s="44">
        <f>525000+175000+175000+175000</f>
        <v>1050000</v>
      </c>
      <c r="AL26" s="33">
        <f t="shared" si="1"/>
        <v>1400000</v>
      </c>
      <c r="AM26" s="41"/>
      <c r="AN26" s="41"/>
      <c r="AO26" s="41"/>
      <c r="AP26" s="41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</row>
    <row r="27" spans="1:60" ht="64.5" thickBot="1" x14ac:dyDescent="0.3">
      <c r="A27" s="48">
        <v>3</v>
      </c>
      <c r="B27" s="48" t="s">
        <v>153</v>
      </c>
      <c r="C27" s="48" t="s">
        <v>154</v>
      </c>
      <c r="D27" s="48" t="s">
        <v>155</v>
      </c>
      <c r="E27" s="48" t="s">
        <v>131</v>
      </c>
      <c r="F27" s="54" t="s">
        <v>156</v>
      </c>
      <c r="G27" s="49">
        <v>13499</v>
      </c>
      <c r="H27" s="50" t="s">
        <v>158</v>
      </c>
      <c r="I27" s="54" t="s">
        <v>174</v>
      </c>
      <c r="J27" s="48" t="s">
        <v>157</v>
      </c>
      <c r="K27" s="52">
        <v>45148</v>
      </c>
      <c r="L27" s="53">
        <v>180000</v>
      </c>
      <c r="M27" s="49">
        <v>13612</v>
      </c>
      <c r="N27" s="52">
        <v>45148</v>
      </c>
      <c r="O27" s="52">
        <v>45291</v>
      </c>
      <c r="P27" s="48">
        <v>101</v>
      </c>
      <c r="Q27" s="48"/>
      <c r="R27" s="48"/>
      <c r="S27" s="48"/>
      <c r="T27" s="48" t="s">
        <v>136</v>
      </c>
      <c r="U27" s="48"/>
      <c r="V27" s="54"/>
      <c r="W27" s="54"/>
      <c r="X27" s="48"/>
      <c r="Y27" s="54"/>
      <c r="Z27" s="54"/>
      <c r="AA27" s="54"/>
      <c r="AB27" s="54"/>
      <c r="AC27" s="48"/>
      <c r="AD27" s="53"/>
      <c r="AE27" s="53"/>
      <c r="AF27" s="54"/>
      <c r="AG27" s="48"/>
      <c r="AH27" s="53"/>
      <c r="AI27" s="55">
        <f>L27-AE27+AD27+AH27</f>
        <v>180000</v>
      </c>
      <c r="AJ27" s="55">
        <f>15000*5</f>
        <v>75000</v>
      </c>
      <c r="AK27" s="55">
        <f>30000+15000+15000+15000+15000</f>
        <v>90000</v>
      </c>
      <c r="AL27" s="33">
        <f t="shared" si="1"/>
        <v>165000</v>
      </c>
      <c r="AM27" s="48" t="s">
        <v>159</v>
      </c>
      <c r="AN27" s="48">
        <v>13511</v>
      </c>
      <c r="AO27" s="48" t="s">
        <v>160</v>
      </c>
      <c r="AP27" s="48">
        <v>13601</v>
      </c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</row>
    <row r="28" spans="1:60" ht="13.5" thickBot="1" x14ac:dyDescent="0.3">
      <c r="A28" s="56" t="s">
        <v>173</v>
      </c>
      <c r="B28" s="57"/>
      <c r="C28" s="57"/>
      <c r="D28" s="57"/>
      <c r="E28" s="57"/>
      <c r="F28" s="57"/>
      <c r="G28" s="58"/>
      <c r="H28" s="58"/>
      <c r="I28" s="58"/>
      <c r="J28" s="58"/>
      <c r="K28" s="58"/>
      <c r="L28" s="59">
        <f>SUM(L19:L27)</f>
        <v>6179065</v>
      </c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77">
        <f>SUM(AD19:AD27)</f>
        <v>0</v>
      </c>
      <c r="AE28" s="77">
        <f>SUM(AE19:AE27)</f>
        <v>0</v>
      </c>
      <c r="AF28" s="58"/>
      <c r="AG28" s="58"/>
      <c r="AH28" s="77">
        <f>SUM(AH19:AH27)</f>
        <v>0</v>
      </c>
      <c r="AI28" s="59">
        <f>SUM(AI19:AI27)</f>
        <v>13080390</v>
      </c>
      <c r="AJ28" s="59">
        <f>SUM(AJ19:AJ27)</f>
        <v>2509009</v>
      </c>
      <c r="AK28" s="59">
        <f>SUM(AK19:AK27)</f>
        <v>1219782</v>
      </c>
      <c r="AL28" s="59">
        <f>SUM(AL19:AL27)</f>
        <v>3728791</v>
      </c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60"/>
    </row>
    <row r="30" spans="1:60" x14ac:dyDescent="0.25">
      <c r="A30" s="61" t="s">
        <v>125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74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74"/>
      <c r="AE30" s="74"/>
      <c r="AF30" s="61"/>
      <c r="AG30" s="61"/>
    </row>
    <row r="31" spans="1:60" x14ac:dyDescent="0.25">
      <c r="A31" s="61" t="s">
        <v>176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74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74"/>
      <c r="AE31" s="74"/>
      <c r="AF31" s="61"/>
      <c r="AG31" s="61"/>
    </row>
    <row r="32" spans="1:60" x14ac:dyDescent="0.25">
      <c r="A32" s="62" t="s">
        <v>175</v>
      </c>
      <c r="B32" s="62"/>
      <c r="C32" s="62"/>
      <c r="D32" s="62"/>
      <c r="E32" s="62"/>
      <c r="F32" s="62"/>
      <c r="G32" s="62"/>
      <c r="H32" s="62"/>
      <c r="I32" s="62"/>
      <c r="J32" s="61"/>
      <c r="K32" s="61"/>
      <c r="L32" s="74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74"/>
      <c r="AE32" s="74"/>
      <c r="AF32" s="61"/>
      <c r="AG32" s="61"/>
    </row>
  </sheetData>
  <mergeCells count="71">
    <mergeCell ref="F19:F24"/>
    <mergeCell ref="G19:G24"/>
    <mergeCell ref="A25:A26"/>
    <mergeCell ref="G25:G26"/>
    <mergeCell ref="F25:F26"/>
    <mergeCell ref="A19:A24"/>
    <mergeCell ref="B19:B24"/>
    <mergeCell ref="C19:C24"/>
    <mergeCell ref="D19:D24"/>
    <mergeCell ref="E19:E24"/>
    <mergeCell ref="P25:P26"/>
    <mergeCell ref="O25:O26"/>
    <mergeCell ref="N25:N26"/>
    <mergeCell ref="D25:D26"/>
    <mergeCell ref="B25:B26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AM15:AM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AI15:AL15"/>
    <mergeCell ref="BG16:BG17"/>
    <mergeCell ref="BH16:BH17"/>
    <mergeCell ref="AO15:AO17"/>
    <mergeCell ref="BD15:BD17"/>
    <mergeCell ref="AN15:AN17"/>
    <mergeCell ref="B14:G16"/>
    <mergeCell ref="H15:T16"/>
    <mergeCell ref="U16:Y16"/>
    <mergeCell ref="U15:AE15"/>
    <mergeCell ref="BF16:BF17"/>
    <mergeCell ref="AJ16:AL16"/>
    <mergeCell ref="M19:M24"/>
    <mergeCell ref="N19:N24"/>
    <mergeCell ref="O19:O24"/>
    <mergeCell ref="P19:P24"/>
    <mergeCell ref="T19:T24"/>
    <mergeCell ref="A28:F28"/>
    <mergeCell ref="AM19:AM24"/>
    <mergeCell ref="AN19:AN24"/>
    <mergeCell ref="AO19:AO24"/>
    <mergeCell ref="AP19:AP24"/>
    <mergeCell ref="H19:H24"/>
    <mergeCell ref="I19:I24"/>
    <mergeCell ref="J19:J24"/>
    <mergeCell ref="K19:K24"/>
    <mergeCell ref="L19:L24"/>
    <mergeCell ref="M25:M26"/>
    <mergeCell ref="L25:L26"/>
    <mergeCell ref="K25:K26"/>
    <mergeCell ref="J25:J26"/>
    <mergeCell ref="I25:I26"/>
    <mergeCell ref="T25:T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08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2024-09-26T15:56:50Z</dcterms:modified>
</cp:coreProperties>
</file>