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MAR 2016" sheetId="11" r:id="rId1"/>
  </sheets>
  <definedNames>
    <definedName name="_xlnm._FilterDatabase" localSheetId="0" hidden="1">'FUNDEB MAR 2016'!$A$14:$BD$39</definedName>
    <definedName name="_xlnm.Print_Area" localSheetId="0">'FUNDEB MAR 2016'!$A$1:$BI$43</definedName>
  </definedNames>
  <calcPr calcId="145621"/>
</workbook>
</file>

<file path=xl/calcChain.xml><?xml version="1.0" encoding="utf-8"?>
<calcChain xmlns="http://schemas.openxmlformats.org/spreadsheetml/2006/main">
  <c r="AG19" i="11" l="1"/>
  <c r="AF36" i="11"/>
  <c r="AH36" i="11" s="1"/>
  <c r="AF19" i="11"/>
  <c r="AF39" i="11" l="1"/>
  <c r="AG39" i="11" l="1"/>
  <c r="AE36" i="11" l="1"/>
  <c r="AE37" i="11" s="1"/>
  <c r="AG63" i="11" l="1"/>
  <c r="AD39" i="11"/>
  <c r="L39" i="11"/>
  <c r="AA23" i="11"/>
  <c r="AC22" i="11"/>
  <c r="AC39" i="11" s="1"/>
  <c r="AE20" i="11"/>
  <c r="AE21" i="11" s="1"/>
  <c r="AA20" i="11"/>
  <c r="X7" i="11"/>
  <c r="AA21" i="11" l="1"/>
  <c r="AE22" i="11"/>
  <c r="AE23" i="11" s="1"/>
  <c r="AH19" i="11"/>
  <c r="AH39" i="11" s="1"/>
  <c r="AE25" i="11" l="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39" i="11" s="1"/>
  <c r="AA32" i="11"/>
</calcChain>
</file>

<file path=xl/sharedStrings.xml><?xml version="1.0" encoding="utf-8"?>
<sst xmlns="http://schemas.openxmlformats.org/spreadsheetml/2006/main" count="184" uniqueCount="163">
  <si>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</si>
  <si>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</si>
  <si>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</si>
  <si>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</si>
  <si>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</si>
  <si>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</si>
  <si>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</si>
  <si>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</si>
  <si>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</si>
  <si>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</si>
  <si>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</si>
  <si>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</si>
  <si>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</si>
  <si>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</si>
  <si>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</si>
  <si>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</si>
  <si>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</si>
  <si>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</si>
  <si>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</si>
  <si>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</si>
  <si>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</si>
  <si>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</si>
  <si>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</si>
  <si>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</si>
  <si>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</si>
  <si>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</si>
  <si>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</si>
  <si>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</si>
  <si>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</si>
  <si>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</si>
  <si>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</si>
  <si>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</si>
  <si>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</si>
  <si>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</si>
  <si>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</si>
  <si>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</si>
  <si>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</si>
  <si>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</si>
  <si>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</si>
  <si>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</si>
  <si>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</si>
  <si>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</si>
  <si>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</si>
  <si>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</si>
  <si>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</si>
  <si>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</si>
  <si>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</si>
  <si>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</si>
  <si>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</si>
  <si>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</si>
  <si>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</si>
  <si>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</si>
  <si>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</si>
  <si>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</si>
  <si>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</si>
  <si>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</si>
  <si>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</si>
  <si>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</si>
  <si>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</si>
  <si>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</si>
  <si>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</si>
  <si>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</si>
  <si>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</si>
  <si>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</si>
  <si>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</si>
  <si>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</si>
  <si>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</si>
  <si>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</si>
  <si>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</si>
  <si>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</si>
  <si>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</si>
  <si>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</si>
  <si>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</si>
  <si>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</si>
  <si>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</si>
  <si>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</si>
  <si>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</si>
  <si>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</si>
  <si>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</si>
  <si>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</si>
  <si>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</si>
  <si>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</si>
  <si>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</si>
  <si>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</si>
  <si>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</si>
  <si>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</si>
  <si>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</si>
  <si>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</si>
  <si>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</si>
  <si>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</si>
  <si>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</si>
  <si>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</si>
  <si>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</si>
  <si>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</si>
  <si>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</si>
  <si>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</si>
  <si>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</si>
  <si>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</si>
  <si>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</si>
  <si>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</si>
  <si>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</si>
  <si>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</si>
  <si>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</si>
  <si>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</si>
  <si>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</si>
  <si>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</si>
  <si>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</si>
  <si>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</si>
  <si>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</si>
  <si>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</si>
  <si>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</si>
  <si>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</si>
  <si>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</si>
  <si>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</si>
  <si>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</si>
  <si>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</si>
  <si>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</si>
  <si>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</si>
  <si>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</si>
  <si>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</si>
  <si>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</si>
  <si>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</si>
  <si>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</si>
  <si>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</si>
  <si>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</si>
  <si>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</si>
  <si>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</si>
  <si>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</si>
  <si>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</si>
  <si>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</si>
  <si>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</si>
  <si>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</si>
  <si>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</si>
  <si>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</si>
  <si>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</si>
  <si>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</si>
  <si>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</si>
  <si>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</si>
  <si>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</si>
  <si>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</si>
  <si>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</si>
  <si>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</si>
  <si>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</si>
  <si>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</si>
  <si>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</si>
  <si>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</si>
  <si>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</si>
  <si>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</si>
  <si>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</si>
  <si>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</si>
  <si>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</si>
  <si>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</si>
  <si>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</si>
  <si>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</si>
  <si>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</si>
  <si>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</si>
  <si>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PRESTAÇÃO DE CONTAS MENSAL - EXERCÍCIO 2016</t>
  </si>
  <si>
    <r>
      <t xml:space="preserve">ÓRGÃO/ENTIDADE/FUNDO: </t>
    </r>
    <r>
      <rPr>
        <b/>
        <sz val="10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</si>
  <si>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0"/>
        <color theme="1"/>
        <rFont val="Arial"/>
        <family val="2"/>
      </rPr>
      <t>JANEIRO A MARÇO DE 2016</t>
    </r>
  </si>
  <si>
    <r>
      <t xml:space="preserve">DATA DA ÚLTIMA ATUALIZAÇÃO: </t>
    </r>
    <r>
      <rPr>
        <b/>
        <sz val="10"/>
        <color theme="1"/>
        <rFont val="Arial"/>
        <family val="2"/>
      </rPr>
      <t>08/04/2016</t>
    </r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</si>
  <si>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</si>
  <si>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Ana Helena Meireles da Silva</t>
    </r>
  </si>
  <si>
    <r>
      <t>Nome do titular do Órgão/Entidade/Fundo:</t>
    </r>
    <r>
      <rPr>
        <b/>
        <sz val="10"/>
        <color theme="1"/>
        <rFont val="Arial"/>
        <family val="2"/>
      </rPr>
      <t xml:space="preserve"> 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</si>
</sst>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36" xfId="0" applyFont="1" applyFill="1" applyBorder="1" applyAlignment="1">
      <alignment horizontal="center" vertical="center" wrapText="1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0" fontId="1" fillId="0" borderId="0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164" fontId="1" fillId="0" borderId="3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4" fontId="3" fillId="0" borderId="35" xfId="0" applyNumberFormat="1" applyFont="1" applyFill="1" applyBorder="1" applyAlignment="1">
      <alignment vertical="center" wrapText="1"/>
    </xf>
    <xf numFmtId="164" fontId="1" fillId="0" borderId="35" xfId="0" applyNumberFormat="1" applyFont="1" applyFill="1" applyBorder="1" applyAlignment="1">
      <alignment vertical="center" wrapText="1"/>
    </xf>
    <xf numFmtId="4" fontId="3" fillId="0" borderId="17" xfId="0" applyNumberFormat="1" applyFont="1" applyFill="1" applyBorder="1" applyAlignment="1">
      <alignment vertical="center" wrapText="1"/>
    </xf>
    <xf numFmtId="164" fontId="1" fillId="0" borderId="17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right" vertical="center" wrapText="1"/>
    </xf>
    <xf numFmtId="3" fontId="1" fillId="0" borderId="31" xfId="0" applyNumberFormat="1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justify" vertical="center" wrapText="1"/>
    </xf>
    <xf numFmtId="0" fontId="1" fillId="0" borderId="31" xfId="0" applyFont="1" applyFill="1" applyBorder="1"/>
    <xf numFmtId="0" fontId="1" fillId="0" borderId="31" xfId="0" applyFont="1" applyFill="1" applyBorder="1" applyAlignment="1">
      <alignment vertical="center" wrapText="1"/>
    </xf>
    <xf numFmtId="3" fontId="1" fillId="0" borderId="31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vertical="center"/>
    </xf>
    <xf numFmtId="164" fontId="1" fillId="2" borderId="35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2" borderId="3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3" fillId="2" borderId="31" xfId="0" applyNumberFormat="1" applyFont="1" applyFill="1" applyBorder="1" applyAlignment="1">
      <alignment vertical="center" wrapText="1"/>
    </xf>
    <xf numFmtId="164" fontId="3" fillId="2" borderId="35" xfId="0" applyNumberFormat="1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2" fillId="0" borderId="29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14" fontId="1" fillId="2" borderId="31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horizontal="center" wrapText="1"/>
    </xf>
    <xf numFmtId="4" fontId="2" fillId="0" borderId="44" xfId="0" applyNumberFormat="1" applyFont="1" applyFill="1" applyBorder="1" applyAlignment="1">
      <alignment horizontal="center" wrapText="1"/>
    </xf>
    <xf numFmtId="4" fontId="2" fillId="0" borderId="45" xfId="0" applyNumberFormat="1" applyFont="1" applyFill="1" applyBorder="1" applyAlignment="1">
      <alignment horizontal="center" wrapText="1"/>
    </xf>
    <xf numFmtId="4" fontId="2" fillId="0" borderId="46" xfId="0" applyNumberFormat="1" applyFont="1" applyFill="1" applyBorder="1" applyAlignment="1">
      <alignment wrapText="1"/>
    </xf>
    <xf numFmtId="4" fontId="1" fillId="0" borderId="46" xfId="0" applyNumberFormat="1" applyFont="1" applyFill="1" applyBorder="1" applyAlignment="1">
      <alignment vertical="center" wrapText="1"/>
    </xf>
    <xf numFmtId="4" fontId="1" fillId="0" borderId="45" xfId="0" applyNumberFormat="1" applyFont="1" applyFill="1" applyBorder="1" applyAlignment="1">
      <alignment horizontal="center" wrapText="1"/>
    </xf>
    <xf numFmtId="4" fontId="1" fillId="0" borderId="46" xfId="0" applyNumberFormat="1" applyFont="1" applyFill="1" applyBorder="1" applyAlignment="1">
      <alignment horizontal="center"/>
    </xf>
    <xf numFmtId="4" fontId="1" fillId="0" borderId="47" xfId="0" applyNumberFormat="1" applyFont="1" applyFill="1" applyBorder="1" applyAlignment="1">
      <alignment horizontal="center"/>
    </xf>
    <xf numFmtId="0" fontId="1" fillId="0" borderId="35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4" fontId="1" fillId="0" borderId="0" xfId="0" applyNumberFormat="1" applyFont="1" applyAlignment="1">
      <alignment horizontal="left"/>
    </xf>
    <xf numFmtId="14" fontId="1" fillId="0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1" fillId="0" borderId="0" xfId="0" applyFont="1" applyFill="1"/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right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/>
    </xf>
    <xf numFmtId="164" fontId="1" fillId="2" borderId="35" xfId="0" applyNumberFormat="1" applyFont="1" applyFill="1" applyBorder="1" applyAlignment="1">
      <alignment vertical="center" wrapText="1"/>
    </xf>
    <xf numFmtId="4" fontId="1" fillId="0" borderId="46" xfId="0" applyNumberFormat="1" applyFont="1" applyFill="1" applyBorder="1"/>
    <xf numFmtId="4" fontId="1" fillId="2" borderId="0" xfId="0" applyNumberFormat="1" applyFont="1" applyFill="1"/>
    <xf numFmtId="4" fontId="1" fillId="0" borderId="0" xfId="0" applyNumberFormat="1" applyFont="1"/>
    <xf numFmtId="0" fontId="1" fillId="0" borderId="0" xfId="0" applyFont="1" applyBorder="1"/>
    <xf numFmtId="164" fontId="1" fillId="2" borderId="37" xfId="0" applyNumberFormat="1" applyFont="1" applyFill="1" applyBorder="1" applyAlignment="1">
      <alignment vertical="center" wrapText="1"/>
    </xf>
    <xf numFmtId="0" fontId="1" fillId="2" borderId="0" xfId="0" applyFont="1" applyFill="1"/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3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33" xfId="0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right" vertical="center" wrapText="1"/>
    </xf>
    <xf numFmtId="3" fontId="1" fillId="0" borderId="17" xfId="0" applyNumberFormat="1" applyFont="1" applyFill="1" applyBorder="1" applyAlignment="1">
      <alignment horizontal="justify" vertical="center" wrapText="1"/>
    </xf>
    <xf numFmtId="0" fontId="1" fillId="0" borderId="17" xfId="0" applyFont="1" applyFill="1" applyBorder="1" applyAlignment="1">
      <alignment horizontal="justify" vertical="center" wrapText="1"/>
    </xf>
    <xf numFmtId="0" fontId="1" fillId="0" borderId="17" xfId="0" applyFont="1" applyFill="1" applyBorder="1"/>
    <xf numFmtId="0" fontId="1" fillId="0" borderId="17" xfId="0" applyFont="1" applyFill="1" applyBorder="1" applyAlignment="1">
      <alignment vertical="center" wrapText="1"/>
    </xf>
    <xf numFmtId="3" fontId="1" fillId="0" borderId="17" xfId="0" applyNumberFormat="1" applyFont="1" applyFill="1" applyBorder="1" applyAlignment="1">
      <alignment vertical="center" wrapText="1"/>
    </xf>
    <xf numFmtId="14" fontId="1" fillId="0" borderId="17" xfId="0" applyNumberFormat="1" applyFont="1" applyFill="1" applyBorder="1" applyAlignment="1">
      <alignment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19" xfId="0" applyFont="1" applyFill="1" applyBorder="1" applyAlignment="1">
      <alignment horizontal="left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189310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38100</xdr:rowOff>
    </xdr:from>
    <xdr:to>
      <xdr:col>1</xdr:col>
      <xdr:colOff>723900</xdr:colOff>
      <xdr:row>3</xdr:row>
      <xdr:rowOff>19050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38100"/>
          <a:ext cx="6572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1"/>
  <sheetViews>
    <sheetView tabSelected="1" zoomScaleNormal="100" zoomScaleSheetLayoutView="64" workbookViewId="0">
      <selection activeCell="C17" sqref="C17"/>
    </sheetView>
  </sheetViews>
  <sheetFormatPr defaultRowHeight="12.75" x14ac:dyDescent="0.2"/>
  <cols>
    <col min="1" max="1" width="6.85546875" style="160" customWidth="1"/>
    <col min="2" max="2" width="14.42578125" style="160" customWidth="1"/>
    <col min="3" max="3" width="10.28515625" style="160" customWidth="1"/>
    <col min="4" max="4" width="17.28515625" style="160" customWidth="1"/>
    <col min="5" max="5" width="13.7109375" style="160" customWidth="1"/>
    <col min="6" max="6" width="47.28515625" style="160" customWidth="1"/>
    <col min="7" max="7" width="16.28515625" style="160" customWidth="1"/>
    <col min="8" max="8" width="18.28515625" style="160" customWidth="1"/>
    <col min="9" max="9" width="47.5703125" style="160" customWidth="1"/>
    <col min="10" max="10" width="21.5703125" style="160" customWidth="1"/>
    <col min="11" max="11" width="12.7109375" style="160" customWidth="1"/>
    <col min="12" max="12" width="25.42578125" style="160" customWidth="1"/>
    <col min="13" max="13" width="12.85546875" style="160" customWidth="1"/>
    <col min="14" max="14" width="18.140625" style="160" customWidth="1"/>
    <col min="15" max="15" width="15.28515625" style="160" customWidth="1"/>
    <col min="16" max="16" width="11" style="160" customWidth="1"/>
    <col min="17" max="17" width="10.42578125" style="160" customWidth="1"/>
    <col min="18" max="18" width="7.28515625" style="160" customWidth="1"/>
    <col min="19" max="19" width="13.7109375" style="160" customWidth="1"/>
    <col min="20" max="20" width="16.5703125" style="160" customWidth="1"/>
    <col min="21" max="21" width="20.42578125" style="160" customWidth="1"/>
    <col min="22" max="22" width="14.140625" style="160" customWidth="1"/>
    <col min="23" max="23" width="14.7109375" style="160" customWidth="1"/>
    <col min="24" max="24" width="42.42578125" style="160" customWidth="1"/>
    <col min="25" max="25" width="13.7109375" style="160" customWidth="1"/>
    <col min="26" max="26" width="12.7109375" style="160" customWidth="1"/>
    <col min="27" max="27" width="14.140625" style="160" customWidth="1"/>
    <col min="28" max="28" width="12.42578125" style="160" customWidth="1"/>
    <col min="29" max="29" width="18.85546875" style="160" customWidth="1"/>
    <col min="30" max="30" width="19.140625" style="160" customWidth="1"/>
    <col min="31" max="31" width="21" style="160" customWidth="1"/>
    <col min="32" max="32" width="27" style="160" customWidth="1"/>
    <col min="33" max="33" width="25.42578125" style="160" customWidth="1"/>
    <col min="34" max="34" width="20.85546875" style="160" customWidth="1"/>
    <col min="35" max="35" width="11.5703125" style="160" customWidth="1"/>
    <col min="36" max="36" width="13.85546875" style="160" customWidth="1"/>
    <col min="37" max="37" width="33.140625" style="160" customWidth="1"/>
    <col min="38" max="38" width="13.140625" style="160" customWidth="1"/>
    <col min="39" max="39" width="14.5703125" style="160" customWidth="1"/>
    <col min="40" max="40" width="14.42578125" style="160" customWidth="1"/>
    <col min="41" max="41" width="13.85546875" style="160" customWidth="1"/>
    <col min="42" max="42" width="13.7109375" style="160" customWidth="1"/>
    <col min="43" max="43" width="13.28515625" style="160" customWidth="1"/>
    <col min="44" max="44" width="12.28515625" style="160" customWidth="1"/>
    <col min="45" max="45" width="13" style="160" customWidth="1"/>
    <col min="46" max="46" width="11.28515625" style="160" customWidth="1"/>
    <col min="47" max="47" width="11.85546875" style="160" bestFit="1" customWidth="1"/>
    <col min="48" max="48" width="11.5703125" style="160" bestFit="1" customWidth="1"/>
    <col min="49" max="49" width="16" style="160" customWidth="1"/>
    <col min="50" max="50" width="9.140625" style="160"/>
    <col min="51" max="51" width="11.85546875" style="160" bestFit="1" customWidth="1"/>
    <col min="52" max="52" width="9.140625" style="160"/>
    <col min="53" max="53" width="10.140625" style="160" customWidth="1"/>
    <col min="54" max="55" width="9.140625" style="160"/>
    <col min="56" max="56" width="55.28515625" style="160" customWidth="1"/>
    <col min="57" max="16384" width="9.140625" style="160"/>
  </cols>
  <sheetData>
    <row r="1" spans="1:5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74"/>
      <c r="AJ1" s="74"/>
      <c r="AK1" s="74"/>
      <c r="AL1" s="74"/>
      <c r="AM1" s="74"/>
      <c r="AN1" s="74"/>
      <c r="AO1" s="74"/>
      <c r="AP1" s="74"/>
      <c r="AQ1" s="74"/>
      <c r="AR1" s="74"/>
    </row>
    <row r="2" spans="1:5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74"/>
      <c r="AJ2" s="74"/>
      <c r="AK2" s="74"/>
      <c r="AL2" s="74"/>
      <c r="AM2" s="74"/>
      <c r="AN2" s="74"/>
      <c r="AO2" s="74"/>
      <c r="AP2" s="74"/>
      <c r="AQ2" s="74"/>
      <c r="AR2" s="74"/>
    </row>
    <row r="3" spans="1:56" ht="27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74"/>
      <c r="AJ3" s="74"/>
      <c r="AK3" s="74"/>
      <c r="AL3" s="74"/>
      <c r="AM3" s="74"/>
      <c r="AN3" s="74"/>
      <c r="AO3" s="74"/>
      <c r="AP3" s="74"/>
      <c r="AQ3" s="74"/>
      <c r="AR3" s="74"/>
    </row>
    <row r="4" spans="1:56" x14ac:dyDescent="0.2">
      <c r="A4" s="118" t="s">
        <v>51</v>
      </c>
      <c r="B4" s="2"/>
      <c r="C4" s="2"/>
      <c r="D4" s="2"/>
      <c r="E4" s="2"/>
      <c r="F4" s="2"/>
      <c r="G4" s="2"/>
      <c r="H4" s="2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56" x14ac:dyDescent="0.2">
      <c r="B5" s="1"/>
      <c r="C5" s="1"/>
      <c r="D5" s="1"/>
      <c r="E5" s="1"/>
      <c r="F5" s="1"/>
      <c r="G5" s="1"/>
      <c r="H5" s="1" t="s">
        <v>131</v>
      </c>
      <c r="I5" s="1"/>
      <c r="J5" s="1"/>
      <c r="K5" s="1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  <c r="AE5" s="1"/>
      <c r="AF5" s="5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56" s="161" customFormat="1" x14ac:dyDescent="0.2">
      <c r="A6" s="119" t="s">
        <v>156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U6" s="162"/>
      <c r="AW6" s="162"/>
    </row>
    <row r="7" spans="1:56" x14ac:dyDescent="0.2">
      <c r="A7" s="79" t="s">
        <v>115</v>
      </c>
      <c r="B7" s="79"/>
      <c r="C7" s="79"/>
      <c r="D7" s="79"/>
      <c r="E7" s="79"/>
      <c r="F7" s="79"/>
      <c r="G7" s="79"/>
      <c r="H7" s="79"/>
      <c r="I7" s="79"/>
      <c r="J7" s="79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163">
        <v>42016</v>
      </c>
      <c r="W7" s="74">
        <v>210</v>
      </c>
      <c r="X7" s="164">
        <f>V7+W7</f>
        <v>42226</v>
      </c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56" x14ac:dyDescent="0.2">
      <c r="A8" s="79" t="s">
        <v>92</v>
      </c>
      <c r="B8" s="79"/>
      <c r="C8" s="79"/>
      <c r="D8" s="79"/>
      <c r="E8" s="79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</row>
    <row r="9" spans="1:56" x14ac:dyDescent="0.2">
      <c r="B9" s="1"/>
      <c r="C9" s="1"/>
      <c r="D9" s="1"/>
      <c r="E9" s="1"/>
      <c r="F9" s="1"/>
      <c r="G9" s="1"/>
      <c r="H9" s="6"/>
      <c r="I9" s="165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F9" s="1"/>
      <c r="AG9" s="6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56" x14ac:dyDescent="0.2">
      <c r="A10" s="80" t="s">
        <v>157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</row>
    <row r="11" spans="1:56" x14ac:dyDescent="0.2">
      <c r="A11" s="80" t="s">
        <v>158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</row>
    <row r="12" spans="1:56" x14ac:dyDescent="0.2">
      <c r="A12" s="80" t="s">
        <v>159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</row>
    <row r="13" spans="1:56" ht="13.5" thickBot="1" x14ac:dyDescent="0.25">
      <c r="A13" s="166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166"/>
      <c r="AD13" s="166"/>
      <c r="AE13" s="166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</row>
    <row r="14" spans="1:56" s="211" customFormat="1" ht="15.75" customHeight="1" thickBot="1" x14ac:dyDescent="0.3">
      <c r="A14" s="231" t="s">
        <v>84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3"/>
    </row>
    <row r="15" spans="1:56" ht="15.75" customHeight="1" x14ac:dyDescent="0.2">
      <c r="A15" s="167" t="s">
        <v>55</v>
      </c>
      <c r="B15" s="82" t="s">
        <v>22</v>
      </c>
      <c r="C15" s="83"/>
      <c r="D15" s="83"/>
      <c r="E15" s="83"/>
      <c r="F15" s="83"/>
      <c r="G15" s="84"/>
      <c r="H15" s="88" t="s">
        <v>85</v>
      </c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90" t="s">
        <v>94</v>
      </c>
      <c r="AJ15" s="91"/>
      <c r="AK15" s="91"/>
      <c r="AL15" s="92"/>
      <c r="AM15" s="88" t="s">
        <v>114</v>
      </c>
      <c r="AN15" s="89"/>
      <c r="AO15" s="89"/>
      <c r="AP15" s="89"/>
      <c r="AQ15" s="89"/>
      <c r="AR15" s="93"/>
      <c r="AS15" s="94" t="s">
        <v>86</v>
      </c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2"/>
    </row>
    <row r="16" spans="1:56" ht="15.75" customHeight="1" x14ac:dyDescent="0.2">
      <c r="A16" s="168"/>
      <c r="B16" s="85"/>
      <c r="C16" s="86"/>
      <c r="D16" s="86"/>
      <c r="E16" s="86"/>
      <c r="F16" s="86"/>
      <c r="G16" s="87"/>
      <c r="H16" s="95" t="s">
        <v>52</v>
      </c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7"/>
      <c r="U16" s="98" t="s">
        <v>53</v>
      </c>
      <c r="V16" s="96"/>
      <c r="W16" s="96"/>
      <c r="X16" s="96"/>
      <c r="Y16" s="96"/>
      <c r="Z16" s="96"/>
      <c r="AA16" s="96"/>
      <c r="AB16" s="96"/>
      <c r="AC16" s="96"/>
      <c r="AD16" s="97"/>
      <c r="AE16" s="98" t="s">
        <v>54</v>
      </c>
      <c r="AF16" s="96"/>
      <c r="AG16" s="96"/>
      <c r="AH16" s="96"/>
      <c r="AI16" s="120" t="s">
        <v>96</v>
      </c>
      <c r="AJ16" s="121" t="s">
        <v>97</v>
      </c>
      <c r="AK16" s="121" t="s">
        <v>95</v>
      </c>
      <c r="AL16" s="122" t="s">
        <v>98</v>
      </c>
      <c r="AM16" s="123" t="s">
        <v>103</v>
      </c>
      <c r="AN16" s="124" t="s">
        <v>104</v>
      </c>
      <c r="AO16" s="124" t="s">
        <v>105</v>
      </c>
      <c r="AP16" s="124" t="s">
        <v>107</v>
      </c>
      <c r="AQ16" s="124" t="s">
        <v>106</v>
      </c>
      <c r="AR16" s="125" t="s">
        <v>107</v>
      </c>
      <c r="AS16" s="97" t="s">
        <v>1</v>
      </c>
      <c r="AT16" s="121" t="s">
        <v>61</v>
      </c>
      <c r="AU16" s="126" t="s">
        <v>65</v>
      </c>
      <c r="AV16" s="126"/>
      <c r="AW16" s="126"/>
      <c r="AX16" s="126" t="s">
        <v>68</v>
      </c>
      <c r="AY16" s="126"/>
      <c r="AZ16" s="121" t="s">
        <v>69</v>
      </c>
      <c r="BA16" s="121" t="s">
        <v>138</v>
      </c>
      <c r="BB16" s="126" t="s">
        <v>72</v>
      </c>
      <c r="BC16" s="126"/>
      <c r="BD16" s="127"/>
    </row>
    <row r="17" spans="1:56" ht="38.25" x14ac:dyDescent="0.2">
      <c r="A17" s="168"/>
      <c r="B17" s="128" t="s">
        <v>6</v>
      </c>
      <c r="C17" s="129" t="s">
        <v>7</v>
      </c>
      <c r="D17" s="129" t="s">
        <v>0</v>
      </c>
      <c r="E17" s="129" t="s">
        <v>1</v>
      </c>
      <c r="F17" s="129" t="s">
        <v>2</v>
      </c>
      <c r="G17" s="130" t="s">
        <v>8</v>
      </c>
      <c r="H17" s="131" t="s">
        <v>9</v>
      </c>
      <c r="I17" s="129" t="s">
        <v>3</v>
      </c>
      <c r="J17" s="129" t="s">
        <v>20</v>
      </c>
      <c r="K17" s="129" t="s">
        <v>10</v>
      </c>
      <c r="L17" s="129" t="s">
        <v>49</v>
      </c>
      <c r="M17" s="129" t="s">
        <v>15</v>
      </c>
      <c r="N17" s="129" t="s">
        <v>14</v>
      </c>
      <c r="O17" s="129" t="s">
        <v>13</v>
      </c>
      <c r="P17" s="129" t="s">
        <v>4</v>
      </c>
      <c r="Q17" s="129" t="s">
        <v>93</v>
      </c>
      <c r="R17" s="129" t="s">
        <v>56</v>
      </c>
      <c r="S17" s="129" t="s">
        <v>57</v>
      </c>
      <c r="T17" s="129" t="s">
        <v>5</v>
      </c>
      <c r="U17" s="129" t="s">
        <v>11</v>
      </c>
      <c r="V17" s="129" t="s">
        <v>10</v>
      </c>
      <c r="W17" s="129" t="s">
        <v>15</v>
      </c>
      <c r="X17" s="129" t="s">
        <v>12</v>
      </c>
      <c r="Y17" s="129" t="s">
        <v>14</v>
      </c>
      <c r="Z17" s="129" t="s">
        <v>13</v>
      </c>
      <c r="AA17" s="129" t="s">
        <v>16</v>
      </c>
      <c r="AB17" s="129" t="s">
        <v>17</v>
      </c>
      <c r="AC17" s="129" t="s">
        <v>18</v>
      </c>
      <c r="AD17" s="129" t="s">
        <v>19</v>
      </c>
      <c r="AE17" s="129" t="s">
        <v>23</v>
      </c>
      <c r="AF17" s="129" t="s">
        <v>150</v>
      </c>
      <c r="AG17" s="129" t="s">
        <v>151</v>
      </c>
      <c r="AH17" s="75" t="s">
        <v>21</v>
      </c>
      <c r="AI17" s="120"/>
      <c r="AJ17" s="121"/>
      <c r="AK17" s="121"/>
      <c r="AL17" s="122"/>
      <c r="AM17" s="132"/>
      <c r="AN17" s="133"/>
      <c r="AO17" s="133"/>
      <c r="AP17" s="133"/>
      <c r="AQ17" s="133"/>
      <c r="AR17" s="134"/>
      <c r="AS17" s="97"/>
      <c r="AT17" s="121"/>
      <c r="AU17" s="135" t="s">
        <v>62</v>
      </c>
      <c r="AV17" s="135" t="s">
        <v>63</v>
      </c>
      <c r="AW17" s="135" t="s">
        <v>64</v>
      </c>
      <c r="AX17" s="135" t="s">
        <v>66</v>
      </c>
      <c r="AY17" s="129" t="s">
        <v>67</v>
      </c>
      <c r="AZ17" s="121"/>
      <c r="BA17" s="121"/>
      <c r="BB17" s="135" t="s">
        <v>62</v>
      </c>
      <c r="BC17" s="135" t="s">
        <v>71</v>
      </c>
      <c r="BD17" s="136" t="s">
        <v>70</v>
      </c>
    </row>
    <row r="18" spans="1:56" ht="13.5" thickBot="1" x14ac:dyDescent="0.25">
      <c r="A18" s="169"/>
      <c r="B18" s="137" t="s">
        <v>24</v>
      </c>
      <c r="C18" s="138" t="s">
        <v>25</v>
      </c>
      <c r="D18" s="139" t="s">
        <v>48</v>
      </c>
      <c r="E18" s="138" t="s">
        <v>26</v>
      </c>
      <c r="F18" s="138" t="s">
        <v>27</v>
      </c>
      <c r="G18" s="140" t="s">
        <v>28</v>
      </c>
      <c r="H18" s="141" t="s">
        <v>29</v>
      </c>
      <c r="I18" s="138" t="s">
        <v>30</v>
      </c>
      <c r="J18" s="138" t="s">
        <v>31</v>
      </c>
      <c r="K18" s="138" t="s">
        <v>32</v>
      </c>
      <c r="L18" s="142" t="s">
        <v>33</v>
      </c>
      <c r="M18" s="138" t="s">
        <v>34</v>
      </c>
      <c r="N18" s="138" t="s">
        <v>35</v>
      </c>
      <c r="O18" s="138" t="s">
        <v>36</v>
      </c>
      <c r="P18" s="138" t="s">
        <v>37</v>
      </c>
      <c r="Q18" s="138" t="s">
        <v>38</v>
      </c>
      <c r="R18" s="138" t="s">
        <v>39</v>
      </c>
      <c r="S18" s="138" t="s">
        <v>50</v>
      </c>
      <c r="T18" s="138" t="s">
        <v>40</v>
      </c>
      <c r="U18" s="138" t="s">
        <v>58</v>
      </c>
      <c r="V18" s="138" t="s">
        <v>41</v>
      </c>
      <c r="W18" s="138" t="s">
        <v>42</v>
      </c>
      <c r="X18" s="138" t="s">
        <v>43</v>
      </c>
      <c r="Y18" s="138" t="s">
        <v>44</v>
      </c>
      <c r="Z18" s="138" t="s">
        <v>45</v>
      </c>
      <c r="AA18" s="138" t="s">
        <v>46</v>
      </c>
      <c r="AB18" s="138" t="s">
        <v>59</v>
      </c>
      <c r="AC18" s="138" t="s">
        <v>47</v>
      </c>
      <c r="AD18" s="138" t="s">
        <v>87</v>
      </c>
      <c r="AE18" s="138" t="s">
        <v>90</v>
      </c>
      <c r="AF18" s="138" t="s">
        <v>60</v>
      </c>
      <c r="AG18" s="143" t="s">
        <v>88</v>
      </c>
      <c r="AH18" s="234" t="s">
        <v>91</v>
      </c>
      <c r="AI18" s="137" t="s">
        <v>73</v>
      </c>
      <c r="AJ18" s="235" t="s">
        <v>74</v>
      </c>
      <c r="AK18" s="235" t="s">
        <v>75</v>
      </c>
      <c r="AL18" s="236" t="s">
        <v>76</v>
      </c>
      <c r="AM18" s="237" t="s">
        <v>77</v>
      </c>
      <c r="AN18" s="238" t="s">
        <v>78</v>
      </c>
      <c r="AO18" s="238" t="s">
        <v>79</v>
      </c>
      <c r="AP18" s="238" t="s">
        <v>80</v>
      </c>
      <c r="AQ18" s="238" t="s">
        <v>81</v>
      </c>
      <c r="AR18" s="239" t="s">
        <v>82</v>
      </c>
      <c r="AS18" s="240" t="s">
        <v>83</v>
      </c>
      <c r="AT18" s="238" t="s">
        <v>89</v>
      </c>
      <c r="AU18" s="238" t="s">
        <v>99</v>
      </c>
      <c r="AV18" s="238" t="s">
        <v>100</v>
      </c>
      <c r="AW18" s="239" t="s">
        <v>101</v>
      </c>
      <c r="AX18" s="239" t="s">
        <v>108</v>
      </c>
      <c r="AY18" s="239" t="s">
        <v>102</v>
      </c>
      <c r="AZ18" s="238" t="s">
        <v>109</v>
      </c>
      <c r="BA18" s="238" t="s">
        <v>110</v>
      </c>
      <c r="BB18" s="238" t="s">
        <v>111</v>
      </c>
      <c r="BC18" s="239" t="s">
        <v>112</v>
      </c>
      <c r="BD18" s="239" t="s">
        <v>113</v>
      </c>
    </row>
    <row r="19" spans="1:56" ht="24.75" customHeight="1" x14ac:dyDescent="0.2">
      <c r="A19" s="146">
        <v>1</v>
      </c>
      <c r="B19" s="144" t="s">
        <v>123</v>
      </c>
      <c r="C19" s="99" t="s">
        <v>132</v>
      </c>
      <c r="D19" s="99" t="s">
        <v>120</v>
      </c>
      <c r="E19" s="99" t="s">
        <v>116</v>
      </c>
      <c r="F19" s="158" t="s">
        <v>124</v>
      </c>
      <c r="G19" s="103">
        <v>10756</v>
      </c>
      <c r="H19" s="105" t="s">
        <v>127</v>
      </c>
      <c r="I19" s="99" t="s">
        <v>128</v>
      </c>
      <c r="J19" s="99" t="s">
        <v>133</v>
      </c>
      <c r="K19" s="104">
        <v>41085</v>
      </c>
      <c r="L19" s="101">
        <v>2219816.8199999998</v>
      </c>
      <c r="M19" s="103">
        <v>10842</v>
      </c>
      <c r="N19" s="104">
        <v>41091</v>
      </c>
      <c r="O19" s="104">
        <v>41274</v>
      </c>
      <c r="P19" s="105" t="s">
        <v>129</v>
      </c>
      <c r="Q19" s="99"/>
      <c r="R19" s="99"/>
      <c r="S19" s="99"/>
      <c r="T19" s="99" t="s">
        <v>122</v>
      </c>
      <c r="U19" s="69"/>
      <c r="V19" s="70"/>
      <c r="W19" s="70"/>
      <c r="X19" s="69"/>
      <c r="Y19" s="70"/>
      <c r="Z19" s="70"/>
      <c r="AA19" s="70"/>
      <c r="AB19" s="70"/>
      <c r="AC19" s="219"/>
      <c r="AD19" s="70"/>
      <c r="AE19" s="220"/>
      <c r="AF19" s="32">
        <f>745921.92+2823775.4</f>
        <v>3569697.32</v>
      </c>
      <c r="AG19" s="59">
        <f>481974.36</f>
        <v>481974.36</v>
      </c>
      <c r="AH19" s="33">
        <f>AF19+AG19</f>
        <v>4051671.6799999997</v>
      </c>
      <c r="AI19" s="221"/>
      <c r="AJ19" s="222"/>
      <c r="AK19" s="223"/>
      <c r="AL19" s="224"/>
      <c r="AM19" s="225"/>
      <c r="AN19" s="225"/>
      <c r="AO19" s="226"/>
      <c r="AP19" s="227"/>
      <c r="AQ19" s="226"/>
      <c r="AR19" s="227"/>
      <c r="AS19" s="228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30"/>
    </row>
    <row r="20" spans="1:56" ht="24.75" customHeight="1" x14ac:dyDescent="0.2">
      <c r="A20" s="146"/>
      <c r="B20" s="144"/>
      <c r="C20" s="99"/>
      <c r="D20" s="99"/>
      <c r="E20" s="99"/>
      <c r="F20" s="158"/>
      <c r="G20" s="103"/>
      <c r="H20" s="105"/>
      <c r="I20" s="99"/>
      <c r="J20" s="99"/>
      <c r="K20" s="104"/>
      <c r="L20" s="101"/>
      <c r="M20" s="103"/>
      <c r="N20" s="104"/>
      <c r="O20" s="104"/>
      <c r="P20" s="105"/>
      <c r="Q20" s="99"/>
      <c r="R20" s="99"/>
      <c r="S20" s="99"/>
      <c r="T20" s="99"/>
      <c r="U20" s="50" t="s">
        <v>121</v>
      </c>
      <c r="V20" s="170">
        <v>41096</v>
      </c>
      <c r="W20" s="171">
        <v>10856</v>
      </c>
      <c r="X20" s="50" t="s">
        <v>137</v>
      </c>
      <c r="Y20" s="170">
        <v>41099</v>
      </c>
      <c r="Z20" s="170">
        <v>41274</v>
      </c>
      <c r="AA20" s="172">
        <f>AC20/L19</f>
        <v>2.5981607797710086E-2</v>
      </c>
      <c r="AB20" s="217"/>
      <c r="AC20" s="51">
        <v>57674.41</v>
      </c>
      <c r="AD20" s="51"/>
      <c r="AE20" s="49">
        <f>AC20+L19</f>
        <v>2277491.23</v>
      </c>
      <c r="AF20" s="32"/>
      <c r="AG20" s="59"/>
      <c r="AH20" s="33"/>
      <c r="AI20" s="25"/>
      <c r="AJ20" s="26"/>
      <c r="AK20" s="27"/>
      <c r="AL20" s="28"/>
      <c r="AM20" s="29"/>
      <c r="AN20" s="29"/>
      <c r="AO20" s="30"/>
      <c r="AP20" s="31"/>
      <c r="AQ20" s="30"/>
      <c r="AR20" s="31"/>
      <c r="AS20" s="78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7"/>
    </row>
    <row r="21" spans="1:56" ht="24.75" customHeight="1" x14ac:dyDescent="0.2">
      <c r="A21" s="146"/>
      <c r="B21" s="144"/>
      <c r="C21" s="99"/>
      <c r="D21" s="99"/>
      <c r="E21" s="99"/>
      <c r="F21" s="158"/>
      <c r="G21" s="103"/>
      <c r="H21" s="105"/>
      <c r="I21" s="99"/>
      <c r="J21" s="99"/>
      <c r="K21" s="104"/>
      <c r="L21" s="101"/>
      <c r="M21" s="103"/>
      <c r="N21" s="104"/>
      <c r="O21" s="104"/>
      <c r="P21" s="105"/>
      <c r="Q21" s="99"/>
      <c r="R21" s="99"/>
      <c r="S21" s="99"/>
      <c r="T21" s="99"/>
      <c r="U21" s="50" t="s">
        <v>117</v>
      </c>
      <c r="V21" s="170">
        <v>41107</v>
      </c>
      <c r="W21" s="171">
        <v>10857</v>
      </c>
      <c r="X21" s="50" t="s">
        <v>137</v>
      </c>
      <c r="Y21" s="170">
        <v>41108</v>
      </c>
      <c r="Z21" s="170">
        <v>41274</v>
      </c>
      <c r="AA21" s="172">
        <f>AC21/AE20</f>
        <v>8.0144150544105494E-3</v>
      </c>
      <c r="AB21" s="172"/>
      <c r="AC21" s="51">
        <v>18252.759999999998</v>
      </c>
      <c r="AD21" s="51"/>
      <c r="AE21" s="49">
        <f>AC21+AE20</f>
        <v>2295743.9899999998</v>
      </c>
      <c r="AF21" s="32"/>
      <c r="AG21" s="59"/>
      <c r="AH21" s="33"/>
      <c r="AI21" s="25"/>
      <c r="AJ21" s="26"/>
      <c r="AK21" s="27"/>
      <c r="AL21" s="28"/>
      <c r="AM21" s="29"/>
      <c r="AN21" s="29"/>
      <c r="AO21" s="30"/>
      <c r="AP21" s="31"/>
      <c r="AQ21" s="30"/>
      <c r="AR21" s="31"/>
      <c r="AS21" s="78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7"/>
    </row>
    <row r="22" spans="1:56" ht="24.75" customHeight="1" x14ac:dyDescent="0.2">
      <c r="A22" s="146"/>
      <c r="B22" s="144"/>
      <c r="C22" s="99"/>
      <c r="D22" s="99"/>
      <c r="E22" s="99"/>
      <c r="F22" s="158"/>
      <c r="G22" s="103"/>
      <c r="H22" s="105"/>
      <c r="I22" s="99"/>
      <c r="J22" s="99"/>
      <c r="K22" s="104"/>
      <c r="L22" s="101"/>
      <c r="M22" s="103"/>
      <c r="N22" s="104"/>
      <c r="O22" s="104"/>
      <c r="P22" s="105"/>
      <c r="Q22" s="99"/>
      <c r="R22" s="99"/>
      <c r="S22" s="99"/>
      <c r="T22" s="99"/>
      <c r="U22" s="50" t="s">
        <v>118</v>
      </c>
      <c r="V22" s="170">
        <v>41253</v>
      </c>
      <c r="W22" s="171">
        <v>10951</v>
      </c>
      <c r="X22" s="50" t="s">
        <v>136</v>
      </c>
      <c r="Y22" s="170">
        <v>41275</v>
      </c>
      <c r="Z22" s="170">
        <v>41639</v>
      </c>
      <c r="AA22" s="172"/>
      <c r="AB22" s="73"/>
      <c r="AC22" s="173">
        <f>6896088.35-2295743.99</f>
        <v>4600344.3599999994</v>
      </c>
      <c r="AD22" s="51"/>
      <c r="AE22" s="49">
        <f>AE21+AC22</f>
        <v>6896088.3499999996</v>
      </c>
      <c r="AF22" s="32"/>
      <c r="AG22" s="59"/>
      <c r="AH22" s="33"/>
      <c r="AI22" s="25"/>
      <c r="AJ22" s="26"/>
      <c r="AK22" s="27"/>
      <c r="AL22" s="28"/>
      <c r="AM22" s="29"/>
      <c r="AN22" s="29"/>
      <c r="AO22" s="30"/>
      <c r="AP22" s="31"/>
      <c r="AQ22" s="30"/>
      <c r="AR22" s="31"/>
      <c r="AS22" s="78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7"/>
    </row>
    <row r="23" spans="1:56" ht="24.75" customHeight="1" x14ac:dyDescent="0.2">
      <c r="A23" s="146"/>
      <c r="B23" s="144"/>
      <c r="C23" s="99"/>
      <c r="D23" s="99"/>
      <c r="E23" s="99"/>
      <c r="F23" s="158"/>
      <c r="G23" s="103"/>
      <c r="H23" s="105"/>
      <c r="I23" s="99"/>
      <c r="J23" s="99"/>
      <c r="K23" s="104"/>
      <c r="L23" s="101"/>
      <c r="M23" s="103"/>
      <c r="N23" s="104"/>
      <c r="O23" s="104"/>
      <c r="P23" s="105"/>
      <c r="Q23" s="99"/>
      <c r="R23" s="99"/>
      <c r="S23" s="99"/>
      <c r="T23" s="99"/>
      <c r="U23" s="50" t="s">
        <v>126</v>
      </c>
      <c r="V23" s="170">
        <v>41521</v>
      </c>
      <c r="W23" s="171">
        <v>11502</v>
      </c>
      <c r="X23" s="50" t="s">
        <v>135</v>
      </c>
      <c r="Y23" s="170">
        <v>41275</v>
      </c>
      <c r="Z23" s="170">
        <v>41639</v>
      </c>
      <c r="AA23" s="172">
        <f>AC23/(383362.03*12)</f>
        <v>6.3574112525784918E-2</v>
      </c>
      <c r="AB23" s="217"/>
      <c r="AC23" s="51">
        <v>292462.81</v>
      </c>
      <c r="AD23" s="51"/>
      <c r="AE23" s="49">
        <f>AE22+AC23</f>
        <v>7188551.1599999992</v>
      </c>
      <c r="AF23" s="32"/>
      <c r="AG23" s="59"/>
      <c r="AH23" s="33"/>
      <c r="AI23" s="25"/>
      <c r="AJ23" s="26"/>
      <c r="AK23" s="27"/>
      <c r="AL23" s="28"/>
      <c r="AM23" s="29"/>
      <c r="AN23" s="29"/>
      <c r="AO23" s="30"/>
      <c r="AP23" s="31"/>
      <c r="AQ23" s="30"/>
      <c r="AR23" s="31"/>
      <c r="AS23" s="78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7"/>
    </row>
    <row r="24" spans="1:56" ht="24.75" customHeight="1" x14ac:dyDescent="0.2">
      <c r="A24" s="146"/>
      <c r="B24" s="144"/>
      <c r="C24" s="99"/>
      <c r="D24" s="99"/>
      <c r="E24" s="99"/>
      <c r="F24" s="158"/>
      <c r="G24" s="103"/>
      <c r="H24" s="105"/>
      <c r="I24" s="99"/>
      <c r="J24" s="99"/>
      <c r="K24" s="104"/>
      <c r="L24" s="101"/>
      <c r="M24" s="103"/>
      <c r="N24" s="104"/>
      <c r="O24" s="104"/>
      <c r="P24" s="105"/>
      <c r="Q24" s="99"/>
      <c r="R24" s="99"/>
      <c r="S24" s="99"/>
      <c r="T24" s="99"/>
      <c r="U24" s="50" t="s">
        <v>119</v>
      </c>
      <c r="V24" s="170">
        <v>41631</v>
      </c>
      <c r="W24" s="171">
        <v>11513</v>
      </c>
      <c r="X24" s="50" t="s">
        <v>136</v>
      </c>
      <c r="Y24" s="170">
        <v>41640</v>
      </c>
      <c r="Z24" s="170">
        <v>42004</v>
      </c>
      <c r="AA24" s="172"/>
      <c r="AB24" s="73"/>
      <c r="AC24" s="173"/>
      <c r="AD24" s="51"/>
      <c r="AE24" s="49"/>
      <c r="AF24" s="32"/>
      <c r="AG24" s="59"/>
      <c r="AH24" s="33"/>
      <c r="AI24" s="25"/>
      <c r="AJ24" s="26"/>
      <c r="AK24" s="27"/>
      <c r="AL24" s="28"/>
      <c r="AM24" s="29"/>
      <c r="AN24" s="29"/>
      <c r="AO24" s="30"/>
      <c r="AP24" s="31"/>
      <c r="AQ24" s="30"/>
      <c r="AR24" s="31"/>
      <c r="AS24" s="78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7"/>
    </row>
    <row r="25" spans="1:56" ht="24.75" customHeight="1" x14ac:dyDescent="0.2">
      <c r="A25" s="146"/>
      <c r="B25" s="144"/>
      <c r="C25" s="99"/>
      <c r="D25" s="99"/>
      <c r="E25" s="99"/>
      <c r="F25" s="158"/>
      <c r="G25" s="103"/>
      <c r="H25" s="105"/>
      <c r="I25" s="99"/>
      <c r="J25" s="99"/>
      <c r="K25" s="104"/>
      <c r="L25" s="101"/>
      <c r="M25" s="103"/>
      <c r="N25" s="104"/>
      <c r="O25" s="104"/>
      <c r="P25" s="105"/>
      <c r="Q25" s="99"/>
      <c r="R25" s="99"/>
      <c r="S25" s="99"/>
      <c r="T25" s="99"/>
      <c r="U25" s="50" t="s">
        <v>125</v>
      </c>
      <c r="V25" s="170">
        <v>41791</v>
      </c>
      <c r="W25" s="171">
        <v>11513</v>
      </c>
      <c r="X25" s="50" t="s">
        <v>130</v>
      </c>
      <c r="Y25" s="170">
        <v>41640</v>
      </c>
      <c r="Z25" s="170">
        <v>42004</v>
      </c>
      <c r="AA25" s="172">
        <f>AC25/AE23</f>
        <v>1.2462004930629164E-2</v>
      </c>
      <c r="AB25" s="172"/>
      <c r="AC25" s="51">
        <v>89583.76</v>
      </c>
      <c r="AD25" s="51"/>
      <c r="AE25" s="49">
        <f>AE23+AC25</f>
        <v>7278134.919999999</v>
      </c>
      <c r="AF25" s="32"/>
      <c r="AG25" s="59"/>
      <c r="AH25" s="33"/>
      <c r="AI25" s="25"/>
      <c r="AJ25" s="26"/>
      <c r="AK25" s="27"/>
      <c r="AL25" s="28"/>
      <c r="AM25" s="29"/>
      <c r="AN25" s="29"/>
      <c r="AO25" s="30"/>
      <c r="AP25" s="31"/>
      <c r="AQ25" s="30"/>
      <c r="AR25" s="31"/>
      <c r="AS25" s="78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7"/>
    </row>
    <row r="26" spans="1:56" ht="24.75" customHeight="1" x14ac:dyDescent="0.2">
      <c r="A26" s="146"/>
      <c r="B26" s="144"/>
      <c r="C26" s="99"/>
      <c r="D26" s="99"/>
      <c r="E26" s="99"/>
      <c r="F26" s="158"/>
      <c r="G26" s="103"/>
      <c r="H26" s="105"/>
      <c r="I26" s="99"/>
      <c r="J26" s="99"/>
      <c r="K26" s="104"/>
      <c r="L26" s="101"/>
      <c r="M26" s="103"/>
      <c r="N26" s="104"/>
      <c r="O26" s="104"/>
      <c r="P26" s="105"/>
      <c r="Q26" s="99"/>
      <c r="R26" s="99"/>
      <c r="S26" s="99"/>
      <c r="T26" s="99"/>
      <c r="U26" s="50" t="s">
        <v>134</v>
      </c>
      <c r="V26" s="170">
        <v>41791</v>
      </c>
      <c r="W26" s="171">
        <v>11513</v>
      </c>
      <c r="X26" s="50" t="s">
        <v>130</v>
      </c>
      <c r="Y26" s="170">
        <v>41640</v>
      </c>
      <c r="Z26" s="170">
        <v>42004</v>
      </c>
      <c r="AA26" s="172">
        <f>AC26/AE25</f>
        <v>1.0047848906873523E-3</v>
      </c>
      <c r="AB26" s="73"/>
      <c r="AC26" s="51">
        <v>7312.96</v>
      </c>
      <c r="AD26" s="51"/>
      <c r="AE26" s="49">
        <f>AE25+AC26</f>
        <v>7285447.879999999</v>
      </c>
      <c r="AF26" s="32"/>
      <c r="AG26" s="59"/>
      <c r="AH26" s="33"/>
      <c r="AI26" s="25"/>
      <c r="AJ26" s="26"/>
      <c r="AK26" s="27"/>
      <c r="AL26" s="28"/>
      <c r="AM26" s="29"/>
      <c r="AN26" s="29"/>
      <c r="AO26" s="30"/>
      <c r="AP26" s="31"/>
      <c r="AQ26" s="30"/>
      <c r="AR26" s="31"/>
      <c r="AS26" s="78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7"/>
    </row>
    <row r="27" spans="1:56" ht="24.75" customHeight="1" x14ac:dyDescent="0.2">
      <c r="A27" s="146"/>
      <c r="B27" s="144"/>
      <c r="C27" s="99"/>
      <c r="D27" s="99"/>
      <c r="E27" s="99"/>
      <c r="F27" s="158"/>
      <c r="G27" s="103"/>
      <c r="H27" s="105"/>
      <c r="I27" s="99"/>
      <c r="J27" s="99"/>
      <c r="K27" s="104"/>
      <c r="L27" s="101"/>
      <c r="M27" s="67"/>
      <c r="N27" s="71"/>
      <c r="O27" s="71"/>
      <c r="P27" s="68"/>
      <c r="Q27" s="99"/>
      <c r="R27" s="99"/>
      <c r="S27" s="99"/>
      <c r="T27" s="99"/>
      <c r="U27" s="50" t="s">
        <v>139</v>
      </c>
      <c r="V27" s="170">
        <v>42054</v>
      </c>
      <c r="W27" s="171">
        <v>11485</v>
      </c>
      <c r="X27" s="50" t="s">
        <v>136</v>
      </c>
      <c r="Y27" s="170">
        <v>42005</v>
      </c>
      <c r="Z27" s="170">
        <v>42369</v>
      </c>
      <c r="AA27" s="172"/>
      <c r="AB27" s="73"/>
      <c r="AC27" s="51"/>
      <c r="AD27" s="51"/>
      <c r="AE27" s="174"/>
      <c r="AF27" s="32"/>
      <c r="AG27" s="59"/>
      <c r="AH27" s="33"/>
      <c r="AI27" s="25"/>
      <c r="AJ27" s="26"/>
      <c r="AK27" s="27"/>
      <c r="AL27" s="28"/>
      <c r="AM27" s="29"/>
      <c r="AN27" s="29"/>
      <c r="AO27" s="30"/>
      <c r="AP27" s="31"/>
      <c r="AQ27" s="30"/>
      <c r="AR27" s="31"/>
      <c r="AS27" s="3"/>
      <c r="AT27" s="22"/>
      <c r="AU27" s="76"/>
      <c r="AV27" s="76"/>
      <c r="AW27" s="22"/>
      <c r="AX27" s="22"/>
      <c r="AY27" s="22"/>
      <c r="AZ27" s="22"/>
      <c r="BA27" s="22"/>
      <c r="BB27" s="22"/>
      <c r="BC27" s="22"/>
      <c r="BD27" s="23"/>
    </row>
    <row r="28" spans="1:56" ht="24.75" customHeight="1" x14ac:dyDescent="0.2">
      <c r="A28" s="146"/>
      <c r="B28" s="144"/>
      <c r="C28" s="99"/>
      <c r="D28" s="99"/>
      <c r="E28" s="99"/>
      <c r="F28" s="158"/>
      <c r="G28" s="103"/>
      <c r="H28" s="105"/>
      <c r="I28" s="99"/>
      <c r="J28" s="99"/>
      <c r="K28" s="104"/>
      <c r="L28" s="101"/>
      <c r="M28" s="67"/>
      <c r="N28" s="71"/>
      <c r="O28" s="71"/>
      <c r="P28" s="68"/>
      <c r="Q28" s="99"/>
      <c r="R28" s="99"/>
      <c r="S28" s="99"/>
      <c r="T28" s="99"/>
      <c r="U28" s="54" t="s">
        <v>140</v>
      </c>
      <c r="V28" s="44">
        <v>42108</v>
      </c>
      <c r="W28" s="212"/>
      <c r="X28" s="54" t="s">
        <v>135</v>
      </c>
      <c r="Y28" s="44">
        <v>42005</v>
      </c>
      <c r="Z28" s="44">
        <v>42369</v>
      </c>
      <c r="AA28" s="175">
        <f>AC28/AE26</f>
        <v>4.1291545139706641E-2</v>
      </c>
      <c r="AB28" s="52"/>
      <c r="AC28" s="176">
        <v>300827.40000000002</v>
      </c>
      <c r="AD28" s="176"/>
      <c r="AE28" s="177">
        <f>AE26-AD28+AC28</f>
        <v>7586275.2799999993</v>
      </c>
      <c r="AF28" s="32"/>
      <c r="AG28" s="59"/>
      <c r="AH28" s="33"/>
      <c r="AI28" s="25"/>
      <c r="AJ28" s="26"/>
      <c r="AK28" s="27"/>
      <c r="AL28" s="28"/>
      <c r="AM28" s="29"/>
      <c r="AN28" s="29"/>
      <c r="AO28" s="30"/>
      <c r="AP28" s="31"/>
      <c r="AQ28" s="30"/>
      <c r="AR28" s="31"/>
      <c r="AS28" s="3"/>
      <c r="AT28" s="22"/>
      <c r="AU28" s="76"/>
      <c r="AV28" s="76"/>
      <c r="AW28" s="22"/>
      <c r="AX28" s="22"/>
      <c r="AY28" s="22"/>
      <c r="AZ28" s="22"/>
      <c r="BA28" s="22"/>
      <c r="BB28" s="22"/>
      <c r="BC28" s="22"/>
      <c r="BD28" s="23"/>
    </row>
    <row r="29" spans="1:56" ht="24.75" customHeight="1" x14ac:dyDescent="0.2">
      <c r="A29" s="146"/>
      <c r="B29" s="144"/>
      <c r="C29" s="99"/>
      <c r="D29" s="99"/>
      <c r="E29" s="99"/>
      <c r="F29" s="158"/>
      <c r="G29" s="103"/>
      <c r="H29" s="105"/>
      <c r="I29" s="99"/>
      <c r="J29" s="99"/>
      <c r="K29" s="104"/>
      <c r="L29" s="101"/>
      <c r="M29" s="67"/>
      <c r="N29" s="71"/>
      <c r="O29" s="71"/>
      <c r="P29" s="68"/>
      <c r="Q29" s="99"/>
      <c r="R29" s="99"/>
      <c r="S29" s="99"/>
      <c r="T29" s="99"/>
      <c r="U29" s="54" t="s">
        <v>141</v>
      </c>
      <c r="V29" s="44">
        <v>42103</v>
      </c>
      <c r="W29" s="212"/>
      <c r="X29" s="54" t="s">
        <v>130</v>
      </c>
      <c r="Y29" s="44">
        <v>42104</v>
      </c>
      <c r="Z29" s="44">
        <v>42369</v>
      </c>
      <c r="AA29" s="175">
        <f>AC29/AE28</f>
        <v>2.143259952992373E-2</v>
      </c>
      <c r="AB29" s="52"/>
      <c r="AC29" s="176">
        <v>162593.60000000001</v>
      </c>
      <c r="AD29" s="176"/>
      <c r="AE29" s="177">
        <f>AE28-AD29+AC29</f>
        <v>7748868.879999999</v>
      </c>
      <c r="AF29" s="32"/>
      <c r="AG29" s="59"/>
      <c r="AH29" s="33"/>
      <c r="AI29" s="25"/>
      <c r="AJ29" s="26"/>
      <c r="AK29" s="27"/>
      <c r="AL29" s="28"/>
      <c r="AM29" s="29"/>
      <c r="AN29" s="29"/>
      <c r="AO29" s="30"/>
      <c r="AP29" s="31"/>
      <c r="AQ29" s="30"/>
      <c r="AR29" s="31"/>
      <c r="AS29" s="73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7"/>
    </row>
    <row r="30" spans="1:56" ht="24.75" customHeight="1" x14ac:dyDescent="0.2">
      <c r="A30" s="146"/>
      <c r="B30" s="144"/>
      <c r="C30" s="99"/>
      <c r="D30" s="99"/>
      <c r="E30" s="99"/>
      <c r="F30" s="158"/>
      <c r="G30" s="103"/>
      <c r="H30" s="105"/>
      <c r="I30" s="99"/>
      <c r="J30" s="99"/>
      <c r="K30" s="104"/>
      <c r="L30" s="101"/>
      <c r="M30" s="67"/>
      <c r="N30" s="71"/>
      <c r="O30" s="71"/>
      <c r="P30" s="68"/>
      <c r="Q30" s="99"/>
      <c r="R30" s="99"/>
      <c r="S30" s="99"/>
      <c r="T30" s="99"/>
      <c r="U30" s="54" t="s">
        <v>152</v>
      </c>
      <c r="V30" s="44">
        <v>42158</v>
      </c>
      <c r="W30" s="55">
        <v>11648</v>
      </c>
      <c r="X30" s="54" t="s">
        <v>130</v>
      </c>
      <c r="Y30" s="44">
        <v>42163</v>
      </c>
      <c r="Z30" s="44">
        <v>42369</v>
      </c>
      <c r="AA30" s="175">
        <f>AC30/AE29</f>
        <v>1.8942878279803853E-2</v>
      </c>
      <c r="AB30" s="52"/>
      <c r="AC30" s="176">
        <v>146785.88</v>
      </c>
      <c r="AD30" s="176"/>
      <c r="AE30" s="177">
        <f>AE29-AD30+AC30</f>
        <v>7895654.7599999988</v>
      </c>
      <c r="AF30" s="32"/>
      <c r="AG30" s="59"/>
      <c r="AH30" s="33"/>
      <c r="AI30" s="25"/>
      <c r="AJ30" s="26"/>
      <c r="AK30" s="27"/>
      <c r="AL30" s="28"/>
      <c r="AM30" s="29"/>
      <c r="AN30" s="29"/>
      <c r="AO30" s="30"/>
      <c r="AP30" s="31"/>
      <c r="AQ30" s="30"/>
      <c r="AR30" s="31"/>
      <c r="AS30" s="73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7"/>
    </row>
    <row r="31" spans="1:56" ht="24.75" customHeight="1" x14ac:dyDescent="0.2">
      <c r="A31" s="146"/>
      <c r="B31" s="144"/>
      <c r="C31" s="99"/>
      <c r="D31" s="99"/>
      <c r="E31" s="99"/>
      <c r="F31" s="158"/>
      <c r="G31" s="103"/>
      <c r="H31" s="105"/>
      <c r="I31" s="99"/>
      <c r="J31" s="99"/>
      <c r="K31" s="104"/>
      <c r="L31" s="101"/>
      <c r="M31" s="67"/>
      <c r="N31" s="71"/>
      <c r="O31" s="71"/>
      <c r="P31" s="68"/>
      <c r="Q31" s="99"/>
      <c r="R31" s="99"/>
      <c r="S31" s="99"/>
      <c r="T31" s="99"/>
      <c r="U31" s="54" t="s">
        <v>153</v>
      </c>
      <c r="V31" s="44">
        <v>42271</v>
      </c>
      <c r="W31" s="55">
        <v>11698</v>
      </c>
      <c r="X31" s="54" t="s">
        <v>130</v>
      </c>
      <c r="Y31" s="44">
        <v>42248</v>
      </c>
      <c r="Z31" s="44">
        <v>42369</v>
      </c>
      <c r="AA31" s="175">
        <f>AC31/AE30</f>
        <v>7.8448820120397486E-3</v>
      </c>
      <c r="AB31" s="52"/>
      <c r="AC31" s="176">
        <v>61940.480000000003</v>
      </c>
      <c r="AD31" s="176"/>
      <c r="AE31" s="177">
        <f>AE30-AD31+AC31</f>
        <v>7957595.2399999993</v>
      </c>
      <c r="AF31" s="32"/>
      <c r="AG31" s="59"/>
      <c r="AH31" s="33"/>
      <c r="AI31" s="25"/>
      <c r="AJ31" s="26"/>
      <c r="AK31" s="27"/>
      <c r="AL31" s="28"/>
      <c r="AM31" s="29"/>
      <c r="AN31" s="29"/>
      <c r="AO31" s="30"/>
      <c r="AP31" s="31"/>
      <c r="AQ31" s="30"/>
      <c r="AR31" s="31"/>
      <c r="AS31" s="73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7"/>
    </row>
    <row r="32" spans="1:56" ht="24.75" customHeight="1" x14ac:dyDescent="0.2">
      <c r="A32" s="146"/>
      <c r="B32" s="144"/>
      <c r="C32" s="99"/>
      <c r="D32" s="99"/>
      <c r="E32" s="99"/>
      <c r="F32" s="158"/>
      <c r="G32" s="103"/>
      <c r="H32" s="105"/>
      <c r="I32" s="99"/>
      <c r="J32" s="99"/>
      <c r="K32" s="104"/>
      <c r="L32" s="101"/>
      <c r="M32" s="67"/>
      <c r="N32" s="71"/>
      <c r="O32" s="71"/>
      <c r="P32" s="68"/>
      <c r="Q32" s="99"/>
      <c r="R32" s="99"/>
      <c r="S32" s="99"/>
      <c r="T32" s="99"/>
      <c r="U32" s="54" t="s">
        <v>154</v>
      </c>
      <c r="V32" s="44">
        <v>42277</v>
      </c>
      <c r="W32" s="55">
        <v>11698</v>
      </c>
      <c r="X32" s="54" t="s">
        <v>130</v>
      </c>
      <c r="Y32" s="44">
        <v>42278</v>
      </c>
      <c r="Z32" s="44">
        <v>42369</v>
      </c>
      <c r="AA32" s="175">
        <f>AC32/AE31</f>
        <v>7.2973301919286874E-4</v>
      </c>
      <c r="AB32" s="52"/>
      <c r="AC32" s="176">
        <v>5806.92</v>
      </c>
      <c r="AD32" s="176"/>
      <c r="AE32" s="177">
        <f>AE31-AD32+AC32</f>
        <v>7963402.1599999992</v>
      </c>
      <c r="AF32" s="32"/>
      <c r="AG32" s="59"/>
      <c r="AH32" s="33"/>
      <c r="AI32" s="25"/>
      <c r="AJ32" s="26"/>
      <c r="AK32" s="27"/>
      <c r="AL32" s="28"/>
      <c r="AM32" s="29"/>
      <c r="AN32" s="29"/>
      <c r="AO32" s="30"/>
      <c r="AP32" s="31"/>
      <c r="AQ32" s="30"/>
      <c r="AR32" s="31"/>
      <c r="AS32" s="73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</row>
    <row r="33" spans="1:62" ht="24.75" customHeight="1" x14ac:dyDescent="0.2">
      <c r="A33" s="146"/>
      <c r="B33" s="144"/>
      <c r="C33" s="99"/>
      <c r="D33" s="99"/>
      <c r="E33" s="99"/>
      <c r="F33" s="158"/>
      <c r="G33" s="103"/>
      <c r="H33" s="105"/>
      <c r="I33" s="99"/>
      <c r="J33" s="99"/>
      <c r="K33" s="104"/>
      <c r="L33" s="101"/>
      <c r="M33" s="67"/>
      <c r="N33" s="71"/>
      <c r="O33" s="71"/>
      <c r="P33" s="68"/>
      <c r="Q33" s="99"/>
      <c r="R33" s="99"/>
      <c r="S33" s="99"/>
      <c r="T33" s="99"/>
      <c r="U33" s="54" t="s">
        <v>155</v>
      </c>
      <c r="V33" s="44">
        <v>42368</v>
      </c>
      <c r="W33" s="55">
        <v>11731</v>
      </c>
      <c r="X33" s="54" t="s">
        <v>148</v>
      </c>
      <c r="Y33" s="44">
        <v>42370</v>
      </c>
      <c r="Z33" s="44">
        <v>42735</v>
      </c>
      <c r="AA33" s="175"/>
      <c r="AB33" s="52"/>
      <c r="AC33" s="176"/>
      <c r="AD33" s="176"/>
      <c r="AE33" s="177"/>
      <c r="AF33" s="32"/>
      <c r="AG33" s="59"/>
      <c r="AH33" s="33"/>
      <c r="AI33" s="25"/>
      <c r="AJ33" s="26"/>
      <c r="AK33" s="27"/>
      <c r="AL33" s="28"/>
      <c r="AM33" s="29"/>
      <c r="AN33" s="29"/>
      <c r="AO33" s="30"/>
      <c r="AP33" s="31"/>
      <c r="AQ33" s="30"/>
      <c r="AR33" s="31"/>
      <c r="AS33" s="73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7"/>
    </row>
    <row r="34" spans="1:62" ht="24.75" customHeight="1" x14ac:dyDescent="0.2">
      <c r="A34" s="146"/>
      <c r="B34" s="144"/>
      <c r="C34" s="99"/>
      <c r="D34" s="99"/>
      <c r="E34" s="99"/>
      <c r="F34" s="158"/>
      <c r="G34" s="103"/>
      <c r="H34" s="105"/>
      <c r="I34" s="99"/>
      <c r="J34" s="99"/>
      <c r="K34" s="104"/>
      <c r="L34" s="101"/>
      <c r="M34" s="67"/>
      <c r="N34" s="71"/>
      <c r="O34" s="71"/>
      <c r="P34" s="68"/>
      <c r="Q34" s="99"/>
      <c r="R34" s="99"/>
      <c r="S34" s="99"/>
      <c r="T34" s="99"/>
      <c r="U34" s="54"/>
      <c r="V34" s="44"/>
      <c r="W34" s="55"/>
      <c r="X34" s="54"/>
      <c r="Y34" s="44"/>
      <c r="Z34" s="44"/>
      <c r="AA34" s="175"/>
      <c r="AB34" s="52"/>
      <c r="AC34" s="176"/>
      <c r="AD34" s="176"/>
      <c r="AE34" s="177"/>
      <c r="AF34" s="32"/>
      <c r="AG34" s="59"/>
      <c r="AH34" s="33"/>
      <c r="AI34" s="25"/>
      <c r="AJ34" s="26"/>
      <c r="AK34" s="27"/>
      <c r="AL34" s="28"/>
      <c r="AM34" s="29"/>
      <c r="AN34" s="29"/>
      <c r="AO34" s="30"/>
      <c r="AP34" s="31"/>
      <c r="AQ34" s="30"/>
      <c r="AR34" s="31"/>
      <c r="AS34" s="73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7"/>
    </row>
    <row r="35" spans="1:62" ht="24.75" customHeight="1" thickBot="1" x14ac:dyDescent="0.25">
      <c r="A35" s="147"/>
      <c r="B35" s="145"/>
      <c r="C35" s="81"/>
      <c r="D35" s="81"/>
      <c r="E35" s="81"/>
      <c r="F35" s="159"/>
      <c r="G35" s="106"/>
      <c r="H35" s="107"/>
      <c r="I35" s="81"/>
      <c r="J35" s="81"/>
      <c r="K35" s="108"/>
      <c r="L35" s="102"/>
      <c r="M35" s="67"/>
      <c r="N35" s="71"/>
      <c r="O35" s="71"/>
      <c r="P35" s="68"/>
      <c r="Q35" s="81"/>
      <c r="R35" s="81"/>
      <c r="S35" s="81"/>
      <c r="T35" s="100"/>
      <c r="U35" s="54"/>
      <c r="V35" s="44"/>
      <c r="W35" s="55"/>
      <c r="X35" s="54"/>
      <c r="Y35" s="44"/>
      <c r="Z35" s="44"/>
      <c r="AA35" s="175"/>
      <c r="AB35" s="52"/>
      <c r="AC35" s="176"/>
      <c r="AD35" s="176"/>
      <c r="AE35" s="177">
        <f>AE28-AD35+AC35</f>
        <v>7586275.2799999993</v>
      </c>
      <c r="AF35" s="34"/>
      <c r="AG35" s="60"/>
      <c r="AH35" s="35"/>
      <c r="AI35" s="25"/>
      <c r="AJ35" s="26"/>
      <c r="AK35" s="27"/>
      <c r="AL35" s="28"/>
      <c r="AM35" s="29"/>
      <c r="AN35" s="29"/>
      <c r="AO35" s="30"/>
      <c r="AP35" s="31"/>
      <c r="AQ35" s="30"/>
      <c r="AR35" s="31"/>
      <c r="AS35" s="73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7"/>
    </row>
    <row r="36" spans="1:62" ht="24.75" customHeight="1" x14ac:dyDescent="0.2">
      <c r="A36" s="148">
        <v>2</v>
      </c>
      <c r="B36" s="178" t="s">
        <v>142</v>
      </c>
      <c r="C36" s="116" t="s">
        <v>143</v>
      </c>
      <c r="D36" s="116" t="s">
        <v>144</v>
      </c>
      <c r="E36" s="116" t="s">
        <v>116</v>
      </c>
      <c r="F36" s="179" t="s">
        <v>145</v>
      </c>
      <c r="G36" s="180">
        <v>11578</v>
      </c>
      <c r="H36" s="116" t="s">
        <v>146</v>
      </c>
      <c r="I36" s="116" t="s">
        <v>147</v>
      </c>
      <c r="J36" s="116" t="s">
        <v>133</v>
      </c>
      <c r="K36" s="110">
        <v>42178</v>
      </c>
      <c r="L36" s="58">
        <v>2873784</v>
      </c>
      <c r="M36" s="112">
        <v>11591</v>
      </c>
      <c r="N36" s="110">
        <v>42186</v>
      </c>
      <c r="O36" s="110">
        <v>42369</v>
      </c>
      <c r="P36" s="114" t="s">
        <v>129</v>
      </c>
      <c r="Q36" s="56"/>
      <c r="R36" s="66"/>
      <c r="S36" s="66"/>
      <c r="T36" s="116" t="s">
        <v>122</v>
      </c>
      <c r="U36" s="54"/>
      <c r="V36" s="44"/>
      <c r="W36" s="55"/>
      <c r="X36" s="54"/>
      <c r="Y36" s="62"/>
      <c r="Z36" s="62"/>
      <c r="AA36" s="64"/>
      <c r="AB36" s="53"/>
      <c r="AC36" s="57"/>
      <c r="AD36" s="57"/>
      <c r="AE36" s="61">
        <f>L36-AD38+AC38</f>
        <v>2873784</v>
      </c>
      <c r="AF36" s="46">
        <f>368802.28+368802.28+373591.92+373591.92+373591.92</f>
        <v>1858380.3199999998</v>
      </c>
      <c r="AG36" s="45">
        <v>375986.74</v>
      </c>
      <c r="AH36" s="24">
        <f>AF36+AG36</f>
        <v>2234367.0599999996</v>
      </c>
      <c r="AI36" s="37"/>
      <c r="AJ36" s="38"/>
      <c r="AK36" s="27"/>
      <c r="AL36" s="28"/>
      <c r="AM36" s="52"/>
      <c r="AN36" s="55"/>
      <c r="AO36" s="44"/>
      <c r="AP36" s="55"/>
      <c r="AQ36" s="44"/>
      <c r="AR36" s="31"/>
      <c r="AS36" s="73"/>
      <c r="AT36" s="48"/>
      <c r="AU36" s="213"/>
      <c r="AV36" s="213"/>
      <c r="AW36" s="48"/>
      <c r="AX36" s="48"/>
      <c r="AY36" s="214"/>
      <c r="AZ36" s="48"/>
      <c r="BA36" s="48"/>
      <c r="BB36" s="48"/>
      <c r="BC36" s="48"/>
      <c r="BD36" s="21"/>
    </row>
    <row r="37" spans="1:62" ht="24.75" customHeight="1" x14ac:dyDescent="0.2">
      <c r="A37" s="146"/>
      <c r="B37" s="181"/>
      <c r="C37" s="117"/>
      <c r="D37" s="117"/>
      <c r="E37" s="117"/>
      <c r="F37" s="182"/>
      <c r="G37" s="183"/>
      <c r="H37" s="117"/>
      <c r="I37" s="117"/>
      <c r="J37" s="117"/>
      <c r="K37" s="111"/>
      <c r="L37" s="59"/>
      <c r="M37" s="113"/>
      <c r="N37" s="111"/>
      <c r="O37" s="111"/>
      <c r="P37" s="115"/>
      <c r="Q37" s="56"/>
      <c r="R37" s="66"/>
      <c r="S37" s="66"/>
      <c r="T37" s="117"/>
      <c r="U37" s="54" t="s">
        <v>149</v>
      </c>
      <c r="V37" s="44">
        <v>42368</v>
      </c>
      <c r="W37" s="55">
        <v>11731</v>
      </c>
      <c r="X37" s="54" t="s">
        <v>148</v>
      </c>
      <c r="Y37" s="62">
        <v>42370</v>
      </c>
      <c r="Z37" s="62">
        <v>42735</v>
      </c>
      <c r="AA37" s="64"/>
      <c r="AB37" s="53"/>
      <c r="AC37" s="57"/>
      <c r="AD37" s="57"/>
      <c r="AE37" s="61">
        <f>(478964*6)+AE36</f>
        <v>5747568</v>
      </c>
      <c r="AF37" s="46"/>
      <c r="AG37" s="46"/>
      <c r="AH37" s="184"/>
      <c r="AI37" s="37"/>
      <c r="AJ37" s="38"/>
      <c r="AK37" s="27"/>
      <c r="AL37" s="28"/>
      <c r="AM37" s="52"/>
      <c r="AN37" s="55"/>
      <c r="AO37" s="44"/>
      <c r="AP37" s="55"/>
      <c r="AQ37" s="44"/>
      <c r="AR37" s="31"/>
      <c r="AS37" s="73"/>
      <c r="AT37" s="48"/>
      <c r="AU37" s="213"/>
      <c r="AV37" s="213"/>
      <c r="AW37" s="48"/>
      <c r="AX37" s="48"/>
      <c r="AY37" s="214"/>
      <c r="AZ37" s="48"/>
      <c r="BA37" s="48"/>
      <c r="BB37" s="48"/>
      <c r="BC37" s="48"/>
      <c r="BD37" s="21"/>
    </row>
    <row r="38" spans="1:62" ht="31.5" customHeight="1" thickBot="1" x14ac:dyDescent="0.25">
      <c r="A38" s="146"/>
      <c r="B38" s="181"/>
      <c r="C38" s="117"/>
      <c r="D38" s="117"/>
      <c r="E38" s="117"/>
      <c r="F38" s="182"/>
      <c r="G38" s="183"/>
      <c r="H38" s="117"/>
      <c r="I38" s="117"/>
      <c r="J38" s="117"/>
      <c r="K38" s="111"/>
      <c r="L38" s="59"/>
      <c r="M38" s="113"/>
      <c r="N38" s="111"/>
      <c r="O38" s="111"/>
      <c r="P38" s="115"/>
      <c r="Q38" s="65"/>
      <c r="R38" s="65"/>
      <c r="S38" s="65"/>
      <c r="T38" s="117"/>
      <c r="U38" s="64"/>
      <c r="V38" s="64"/>
      <c r="W38" s="63"/>
      <c r="X38" s="64"/>
      <c r="Y38" s="62"/>
      <c r="Z38" s="62"/>
      <c r="AA38" s="64"/>
      <c r="AB38" s="53"/>
      <c r="AC38" s="57"/>
      <c r="AD38" s="57"/>
      <c r="AE38" s="149"/>
      <c r="AF38" s="46"/>
      <c r="AG38" s="46"/>
      <c r="AH38" s="24"/>
      <c r="AI38" s="37"/>
      <c r="AJ38" s="38"/>
      <c r="AK38" s="39"/>
      <c r="AL38" s="40"/>
      <c r="AM38" s="41"/>
      <c r="AN38" s="41"/>
      <c r="AO38" s="42"/>
      <c r="AP38" s="36"/>
      <c r="AQ38" s="42"/>
      <c r="AR38" s="36"/>
      <c r="AS38" s="72"/>
      <c r="AT38" s="215"/>
      <c r="AU38" s="43"/>
      <c r="AV38" s="43"/>
      <c r="AW38" s="215"/>
      <c r="AX38" s="215"/>
      <c r="AY38" s="216"/>
      <c r="AZ38" s="215"/>
      <c r="BA38" s="215"/>
      <c r="BB38" s="215"/>
      <c r="BC38" s="215"/>
      <c r="BD38" s="218"/>
    </row>
    <row r="39" spans="1:62" s="187" customFormat="1" ht="13.5" thickBot="1" x14ac:dyDescent="0.25">
      <c r="A39" s="150" t="s">
        <v>160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  <c r="L39" s="153">
        <f>SUM(L19:L35)</f>
        <v>2219816.8199999998</v>
      </c>
      <c r="M39" s="153"/>
      <c r="N39" s="153"/>
      <c r="O39" s="153"/>
      <c r="P39" s="153"/>
      <c r="Q39" s="153"/>
      <c r="R39" s="153"/>
      <c r="S39" s="153"/>
      <c r="T39" s="153"/>
      <c r="U39" s="185"/>
      <c r="V39" s="153"/>
      <c r="W39" s="153"/>
      <c r="X39" s="153"/>
      <c r="Y39" s="153"/>
      <c r="Z39" s="153"/>
      <c r="AA39" s="153"/>
      <c r="AB39" s="153"/>
      <c r="AC39" s="153">
        <f>SUM(AC19:AC35)</f>
        <v>5743585.3399999989</v>
      </c>
      <c r="AD39" s="153">
        <f>SUM(AD19:AD35)</f>
        <v>0</v>
      </c>
      <c r="AE39" s="153">
        <f>SUM(AE19:AE35)</f>
        <v>79959529.129999995</v>
      </c>
      <c r="AF39" s="153">
        <f>SUM(AF19:AF37)</f>
        <v>5428077.6399999997</v>
      </c>
      <c r="AG39" s="153">
        <f>SUM(AG19:AG38)</f>
        <v>857961.1</v>
      </c>
      <c r="AH39" s="153">
        <f>SUM(AH19:AH38)</f>
        <v>6286038.7399999993</v>
      </c>
      <c r="AI39" s="153"/>
      <c r="AJ39" s="153"/>
      <c r="AK39" s="153"/>
      <c r="AL39" s="153"/>
      <c r="AM39" s="154"/>
      <c r="AN39" s="154"/>
      <c r="AO39" s="154"/>
      <c r="AP39" s="154"/>
      <c r="AQ39" s="154"/>
      <c r="AR39" s="154"/>
      <c r="AS39" s="155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7"/>
      <c r="BE39" s="186"/>
      <c r="BF39" s="186"/>
      <c r="BG39" s="186"/>
      <c r="BH39" s="186"/>
      <c r="BI39" s="186"/>
      <c r="BJ39" s="186"/>
    </row>
    <row r="40" spans="1:6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9"/>
      <c r="N40" s="9"/>
      <c r="O40" s="9"/>
      <c r="P40" s="9"/>
      <c r="Q40" s="9"/>
      <c r="R40" s="9"/>
      <c r="S40" s="9"/>
      <c r="T40" s="9"/>
      <c r="U40" s="188"/>
      <c r="V40" s="9"/>
      <c r="W40" s="9"/>
      <c r="X40" s="9"/>
      <c r="Y40" s="9"/>
      <c r="Z40" s="9"/>
      <c r="AA40" s="9"/>
      <c r="AB40" s="9"/>
      <c r="AC40" s="10"/>
      <c r="AD40" s="10"/>
      <c r="AE40" s="10"/>
      <c r="AF40" s="8"/>
      <c r="AG40" s="47"/>
      <c r="AH40" s="189"/>
      <c r="AI40" s="10"/>
      <c r="AJ40" s="10"/>
      <c r="AK40" s="10"/>
      <c r="AL40" s="10"/>
      <c r="AM40" s="11"/>
      <c r="AN40" s="11"/>
      <c r="AO40" s="12"/>
      <c r="AP40" s="13"/>
      <c r="AQ40" s="12"/>
      <c r="AR40" s="13"/>
      <c r="AS40" s="14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90"/>
      <c r="BF40" s="190"/>
      <c r="BG40" s="190"/>
      <c r="BH40" s="190"/>
      <c r="BI40" s="190"/>
      <c r="BJ40" s="190"/>
    </row>
    <row r="41" spans="1:62" x14ac:dyDescent="0.2">
      <c r="B41" s="15"/>
      <c r="W41" s="191"/>
      <c r="X41" s="191"/>
      <c r="Y41" s="191"/>
      <c r="AA41" s="191"/>
      <c r="AE41" s="192"/>
      <c r="AG41" s="192"/>
    </row>
    <row r="42" spans="1:62" x14ac:dyDescent="0.2">
      <c r="A42" s="79" t="s">
        <v>161</v>
      </c>
      <c r="B42" s="79"/>
      <c r="C42" s="79"/>
      <c r="D42" s="79"/>
      <c r="E42" s="79"/>
      <c r="F42" s="79"/>
      <c r="AA42" s="191"/>
    </row>
    <row r="43" spans="1:62" x14ac:dyDescent="0.2">
      <c r="A43" s="79" t="s">
        <v>162</v>
      </c>
      <c r="B43" s="79"/>
      <c r="C43" s="79"/>
      <c r="D43" s="79"/>
      <c r="E43" s="79"/>
      <c r="F43" s="79"/>
      <c r="X43" s="191"/>
    </row>
    <row r="44" spans="1:62" x14ac:dyDescent="0.2">
      <c r="Y44" s="9"/>
      <c r="Z44" s="9"/>
      <c r="AA44" s="9"/>
      <c r="AB44" s="9"/>
      <c r="AC44" s="10"/>
      <c r="AD44" s="10"/>
      <c r="AE44" s="10"/>
      <c r="AF44" s="8"/>
      <c r="AG44" s="8"/>
      <c r="AH44" s="8"/>
      <c r="AI44" s="10"/>
      <c r="AJ44" s="10"/>
      <c r="AK44" s="10"/>
      <c r="AL44" s="10"/>
      <c r="AM44" s="11"/>
      <c r="AN44" s="11"/>
    </row>
    <row r="45" spans="1:62" s="188" customFormat="1" x14ac:dyDescent="0.2">
      <c r="Z45" s="193"/>
      <c r="AD45" s="194"/>
    </row>
    <row r="46" spans="1:62" s="188" customFormat="1" x14ac:dyDescent="0.2">
      <c r="A46" s="195"/>
      <c r="B46" s="109"/>
      <c r="C46" s="109"/>
      <c r="D46" s="109"/>
      <c r="E46" s="109"/>
      <c r="F46" s="109"/>
      <c r="G46" s="109"/>
      <c r="AC46" s="196"/>
    </row>
    <row r="47" spans="1:62" s="188" customFormat="1" x14ac:dyDescent="0.2">
      <c r="A47" s="195"/>
      <c r="B47" s="109"/>
      <c r="C47" s="109"/>
      <c r="D47" s="109"/>
      <c r="E47" s="109"/>
      <c r="F47" s="109"/>
      <c r="G47" s="109"/>
      <c r="AD47" s="194"/>
    </row>
    <row r="48" spans="1:62" s="188" customFormat="1" x14ac:dyDescent="0.2">
      <c r="A48" s="195"/>
      <c r="B48" s="109"/>
      <c r="C48" s="109"/>
      <c r="D48" s="109"/>
      <c r="E48" s="109"/>
      <c r="F48" s="109"/>
      <c r="G48" s="109"/>
      <c r="AD48" s="194"/>
    </row>
    <row r="49" spans="1:33" s="188" customFormat="1" x14ac:dyDescent="0.2">
      <c r="A49" s="197"/>
      <c r="B49" s="109"/>
      <c r="C49" s="109"/>
      <c r="D49" s="109"/>
      <c r="E49" s="109"/>
      <c r="F49" s="109"/>
      <c r="G49" s="109"/>
    </row>
    <row r="50" spans="1:33" s="188" customFormat="1" x14ac:dyDescent="0.2">
      <c r="B50" s="109"/>
      <c r="C50" s="109"/>
      <c r="D50" s="109"/>
      <c r="E50" s="109"/>
      <c r="F50" s="109"/>
      <c r="G50" s="109"/>
      <c r="AC50" s="18"/>
      <c r="AD50" s="18"/>
      <c r="AE50" s="18"/>
      <c r="AG50" s="18"/>
    </row>
    <row r="51" spans="1:33" s="188" customFormat="1" x14ac:dyDescent="0.2">
      <c r="A51" s="197"/>
      <c r="B51" s="109"/>
      <c r="C51" s="109"/>
      <c r="D51" s="109"/>
      <c r="E51" s="109"/>
      <c r="F51" s="109"/>
      <c r="G51" s="109"/>
      <c r="Y51" s="197"/>
      <c r="Z51" s="197"/>
      <c r="AA51" s="197"/>
      <c r="AB51" s="197"/>
      <c r="AC51" s="16"/>
      <c r="AD51" s="16"/>
      <c r="AE51" s="19"/>
    </row>
    <row r="52" spans="1:33" s="188" customFormat="1" x14ac:dyDescent="0.2">
      <c r="B52" s="197"/>
      <c r="C52" s="198"/>
      <c r="D52" s="198"/>
      <c r="E52" s="198"/>
      <c r="F52" s="198"/>
      <c r="G52" s="198"/>
      <c r="Y52" s="197"/>
      <c r="Z52" s="197"/>
      <c r="AA52" s="197"/>
      <c r="AB52" s="197"/>
      <c r="AC52" s="17"/>
      <c r="AD52" s="16"/>
      <c r="AE52" s="19"/>
    </row>
    <row r="53" spans="1:33" s="188" customFormat="1" x14ac:dyDescent="0.2">
      <c r="B53" s="197"/>
      <c r="C53" s="199"/>
      <c r="D53" s="199"/>
      <c r="E53" s="199"/>
      <c r="F53" s="199"/>
      <c r="G53" s="199"/>
      <c r="AE53" s="19"/>
    </row>
    <row r="54" spans="1:33" s="188" customFormat="1" x14ac:dyDescent="0.2">
      <c r="B54" s="197"/>
      <c r="C54" s="199"/>
      <c r="D54" s="199"/>
      <c r="E54" s="199"/>
      <c r="F54" s="199"/>
      <c r="G54" s="199"/>
    </row>
    <row r="55" spans="1:33" s="188" customFormat="1" x14ac:dyDescent="0.2">
      <c r="B55" s="197"/>
      <c r="C55" s="199"/>
      <c r="D55" s="199"/>
      <c r="E55" s="199"/>
      <c r="F55" s="199"/>
      <c r="G55" s="199"/>
    </row>
    <row r="56" spans="1:33" s="188" customFormat="1" x14ac:dyDescent="0.2">
      <c r="B56" s="197"/>
      <c r="C56" s="200"/>
      <c r="D56" s="200"/>
      <c r="E56" s="200"/>
      <c r="F56" s="200"/>
      <c r="G56" s="200"/>
      <c r="AB56" s="201"/>
      <c r="AC56" s="201"/>
      <c r="AD56" s="201"/>
      <c r="AE56" s="201"/>
      <c r="AF56" s="201"/>
      <c r="AG56" s="201"/>
    </row>
    <row r="57" spans="1:33" s="188" customFormat="1" x14ac:dyDescent="0.2">
      <c r="B57" s="197"/>
      <c r="C57" s="200"/>
      <c r="D57" s="200"/>
      <c r="E57" s="200"/>
      <c r="F57" s="200"/>
      <c r="G57" s="200"/>
      <c r="AB57" s="201"/>
      <c r="AC57" s="201"/>
      <c r="AD57" s="201"/>
      <c r="AE57" s="201"/>
      <c r="AF57" s="201"/>
      <c r="AG57" s="201"/>
    </row>
    <row r="58" spans="1:33" s="188" customFormat="1" x14ac:dyDescent="0.2">
      <c r="B58" s="202"/>
      <c r="C58" s="109"/>
      <c r="D58" s="109"/>
      <c r="E58" s="109"/>
      <c r="F58" s="109"/>
      <c r="G58" s="109"/>
      <c r="AB58" s="201"/>
      <c r="AC58" s="201"/>
      <c r="AD58" s="201"/>
      <c r="AE58" s="201"/>
      <c r="AF58" s="194"/>
      <c r="AG58" s="201"/>
    </row>
    <row r="59" spans="1:33" s="188" customFormat="1" x14ac:dyDescent="0.2">
      <c r="B59" s="202"/>
      <c r="C59" s="109"/>
      <c r="D59" s="109"/>
      <c r="E59" s="109"/>
      <c r="F59" s="109"/>
      <c r="G59" s="109"/>
      <c r="AB59" s="201"/>
      <c r="AC59" s="201"/>
      <c r="AD59" s="201"/>
      <c r="AE59" s="201"/>
      <c r="AF59" s="201"/>
      <c r="AG59" s="201"/>
    </row>
    <row r="60" spans="1:33" s="188" customFormat="1" x14ac:dyDescent="0.2">
      <c r="B60" s="203"/>
      <c r="C60" s="109"/>
      <c r="D60" s="109"/>
      <c r="E60" s="109"/>
      <c r="F60" s="109"/>
      <c r="G60" s="109"/>
      <c r="AF60" s="196"/>
    </row>
    <row r="61" spans="1:33" x14ac:dyDescent="0.2">
      <c r="B61" s="1"/>
      <c r="C61" s="79"/>
      <c r="D61" s="79"/>
      <c r="E61" s="79"/>
      <c r="F61" s="79"/>
      <c r="G61" s="79"/>
    </row>
    <row r="62" spans="1:33" x14ac:dyDescent="0.2">
      <c r="B62" s="204"/>
      <c r="C62" s="205"/>
      <c r="D62" s="205"/>
      <c r="E62" s="205"/>
      <c r="F62" s="205"/>
      <c r="G62" s="205"/>
    </row>
    <row r="63" spans="1:33" x14ac:dyDescent="0.2">
      <c r="B63" s="1"/>
      <c r="C63" s="79"/>
      <c r="D63" s="79"/>
      <c r="E63" s="79"/>
      <c r="F63" s="79"/>
      <c r="G63" s="79"/>
      <c r="AG63" s="160">
        <f>AG56/12</f>
        <v>0</v>
      </c>
    </row>
    <row r="64" spans="1:33" x14ac:dyDescent="0.2">
      <c r="B64" s="206"/>
      <c r="C64" s="79"/>
      <c r="D64" s="79"/>
      <c r="E64" s="79"/>
      <c r="F64" s="79"/>
      <c r="G64" s="79"/>
    </row>
    <row r="65" spans="2:7" x14ac:dyDescent="0.2">
      <c r="B65" s="1"/>
      <c r="C65" s="205"/>
      <c r="D65" s="205"/>
      <c r="E65" s="205"/>
      <c r="F65" s="205"/>
      <c r="G65" s="205"/>
    </row>
    <row r="66" spans="2:7" x14ac:dyDescent="0.2">
      <c r="B66" s="1"/>
      <c r="C66" s="79"/>
      <c r="D66" s="79"/>
      <c r="E66" s="79"/>
      <c r="F66" s="79"/>
      <c r="G66" s="79"/>
    </row>
    <row r="67" spans="2:7" x14ac:dyDescent="0.2">
      <c r="B67" s="1"/>
      <c r="C67" s="79"/>
      <c r="D67" s="79"/>
      <c r="E67" s="79"/>
      <c r="F67" s="79"/>
      <c r="G67" s="79"/>
    </row>
    <row r="68" spans="2:7" x14ac:dyDescent="0.2">
      <c r="B68" s="1"/>
      <c r="C68" s="79"/>
      <c r="D68" s="79"/>
      <c r="E68" s="79"/>
      <c r="F68" s="79"/>
      <c r="G68" s="79"/>
    </row>
    <row r="69" spans="2:7" x14ac:dyDescent="0.2">
      <c r="B69" s="207"/>
      <c r="C69" s="208"/>
      <c r="D69" s="208"/>
      <c r="E69" s="208"/>
      <c r="F69" s="208"/>
      <c r="G69" s="208"/>
    </row>
    <row r="70" spans="2:7" x14ac:dyDescent="0.2">
      <c r="B70" s="207"/>
      <c r="C70" s="208"/>
      <c r="D70" s="208"/>
      <c r="E70" s="208"/>
      <c r="F70" s="208"/>
      <c r="G70" s="208"/>
    </row>
    <row r="71" spans="2:7" x14ac:dyDescent="0.2">
      <c r="B71" s="204"/>
      <c r="C71" s="208"/>
      <c r="D71" s="208"/>
      <c r="E71" s="208"/>
      <c r="F71" s="208"/>
      <c r="G71" s="208"/>
    </row>
    <row r="72" spans="2:7" x14ac:dyDescent="0.2">
      <c r="B72" s="204"/>
      <c r="C72" s="208"/>
      <c r="D72" s="208"/>
      <c r="E72" s="208"/>
      <c r="F72" s="208"/>
      <c r="G72" s="208"/>
    </row>
    <row r="73" spans="2:7" x14ac:dyDescent="0.2">
      <c r="B73" s="204"/>
      <c r="C73" s="2"/>
      <c r="D73" s="2"/>
      <c r="E73" s="2"/>
      <c r="F73" s="2"/>
      <c r="G73" s="2"/>
    </row>
    <row r="74" spans="2:7" x14ac:dyDescent="0.2">
      <c r="B74" s="204"/>
      <c r="C74" s="79"/>
      <c r="D74" s="79"/>
      <c r="E74" s="79"/>
      <c r="F74" s="79"/>
      <c r="G74" s="79"/>
    </row>
    <row r="75" spans="2:7" x14ac:dyDescent="0.2">
      <c r="B75" s="204"/>
      <c r="C75" s="79"/>
      <c r="D75" s="79"/>
      <c r="E75" s="79"/>
      <c r="F75" s="79"/>
      <c r="G75" s="79"/>
    </row>
    <row r="76" spans="2:7" x14ac:dyDescent="0.2">
      <c r="B76" s="204"/>
      <c r="C76" s="79"/>
      <c r="D76" s="79"/>
      <c r="E76" s="79"/>
      <c r="F76" s="79"/>
      <c r="G76" s="79"/>
    </row>
    <row r="77" spans="2:7" x14ac:dyDescent="0.2">
      <c r="B77" s="204"/>
      <c r="C77" s="79"/>
      <c r="D77" s="79"/>
      <c r="E77" s="79"/>
      <c r="F77" s="79"/>
      <c r="G77" s="79"/>
    </row>
    <row r="78" spans="2:7" x14ac:dyDescent="0.2">
      <c r="B78" s="204"/>
      <c r="C78" s="79"/>
      <c r="D78" s="79"/>
      <c r="E78" s="79"/>
      <c r="F78" s="79"/>
      <c r="G78" s="79"/>
    </row>
    <row r="79" spans="2:7" x14ac:dyDescent="0.2">
      <c r="B79" s="1"/>
      <c r="C79" s="79"/>
      <c r="D79" s="79"/>
      <c r="E79" s="79"/>
      <c r="F79" s="79"/>
      <c r="G79" s="79"/>
    </row>
    <row r="80" spans="2:7" x14ac:dyDescent="0.2">
      <c r="B80" s="1"/>
      <c r="C80" s="79"/>
      <c r="D80" s="79"/>
      <c r="E80" s="79"/>
      <c r="F80" s="79"/>
      <c r="G80" s="79"/>
    </row>
    <row r="81" spans="2:7" x14ac:dyDescent="0.2">
      <c r="B81" s="1"/>
      <c r="C81" s="79"/>
      <c r="D81" s="79"/>
      <c r="E81" s="79"/>
      <c r="F81" s="79"/>
      <c r="G81" s="79"/>
    </row>
    <row r="82" spans="2:7" x14ac:dyDescent="0.2">
      <c r="B82" s="1"/>
      <c r="C82" s="79"/>
      <c r="D82" s="79"/>
      <c r="E82" s="79"/>
      <c r="F82" s="79"/>
      <c r="G82" s="79"/>
    </row>
    <row r="83" spans="2:7" x14ac:dyDescent="0.2">
      <c r="B83" s="207"/>
      <c r="C83" s="205"/>
      <c r="D83" s="205"/>
      <c r="E83" s="205"/>
      <c r="F83" s="205"/>
      <c r="G83" s="205"/>
    </row>
    <row r="84" spans="2:7" x14ac:dyDescent="0.2">
      <c r="B84" s="207"/>
      <c r="C84" s="205"/>
      <c r="D84" s="205"/>
      <c r="E84" s="205"/>
      <c r="F84" s="205"/>
      <c r="G84" s="205"/>
    </row>
    <row r="85" spans="2:7" x14ac:dyDescent="0.2">
      <c r="B85" s="1"/>
      <c r="C85" s="79"/>
      <c r="D85" s="79"/>
      <c r="E85" s="79"/>
      <c r="F85" s="79"/>
      <c r="G85" s="79"/>
    </row>
    <row r="86" spans="2:7" x14ac:dyDescent="0.2">
      <c r="B86" s="1"/>
      <c r="C86" s="79"/>
      <c r="D86" s="79"/>
      <c r="E86" s="79"/>
      <c r="F86" s="79"/>
      <c r="G86" s="79"/>
    </row>
    <row r="87" spans="2:7" x14ac:dyDescent="0.2">
      <c r="B87" s="209"/>
      <c r="C87" s="119"/>
      <c r="D87" s="119"/>
      <c r="E87" s="119"/>
      <c r="F87" s="119"/>
      <c r="G87" s="119"/>
    </row>
    <row r="88" spans="2:7" x14ac:dyDescent="0.2">
      <c r="B88" s="1"/>
      <c r="C88" s="79"/>
      <c r="D88" s="79"/>
      <c r="E88" s="79"/>
      <c r="F88" s="79"/>
      <c r="G88" s="79"/>
    </row>
    <row r="89" spans="2:7" x14ac:dyDescent="0.2">
      <c r="B89" s="1"/>
      <c r="C89" s="79"/>
      <c r="D89" s="79"/>
      <c r="E89" s="79"/>
      <c r="F89" s="79"/>
      <c r="G89" s="79"/>
    </row>
    <row r="90" spans="2:7" x14ac:dyDescent="0.2">
      <c r="B90" s="1"/>
      <c r="C90" s="79"/>
      <c r="D90" s="79"/>
      <c r="E90" s="79"/>
      <c r="F90" s="79"/>
      <c r="G90" s="79"/>
    </row>
    <row r="91" spans="2:7" x14ac:dyDescent="0.2">
      <c r="B91" s="1"/>
      <c r="C91" s="79"/>
      <c r="D91" s="79"/>
      <c r="E91" s="79"/>
      <c r="F91" s="79"/>
      <c r="G91" s="79"/>
    </row>
    <row r="92" spans="2:7" x14ac:dyDescent="0.2">
      <c r="B92" s="209"/>
      <c r="C92" s="119"/>
      <c r="D92" s="119"/>
      <c r="E92" s="119"/>
      <c r="F92" s="119"/>
      <c r="G92" s="119"/>
    </row>
    <row r="93" spans="2:7" x14ac:dyDescent="0.2">
      <c r="B93" s="1"/>
      <c r="C93" s="79"/>
      <c r="D93" s="79"/>
      <c r="E93" s="79"/>
      <c r="F93" s="79"/>
      <c r="G93" s="79"/>
    </row>
    <row r="94" spans="2:7" x14ac:dyDescent="0.2">
      <c r="B94" s="1"/>
      <c r="C94" s="79"/>
      <c r="D94" s="79"/>
      <c r="E94" s="79"/>
      <c r="F94" s="79"/>
      <c r="G94" s="79"/>
    </row>
    <row r="95" spans="2:7" x14ac:dyDescent="0.2">
      <c r="B95" s="1"/>
      <c r="C95" s="79"/>
      <c r="D95" s="79"/>
      <c r="E95" s="79"/>
      <c r="F95" s="79"/>
      <c r="G95" s="79"/>
    </row>
    <row r="96" spans="2:7" x14ac:dyDescent="0.2">
      <c r="B96" s="1"/>
      <c r="C96" s="79"/>
      <c r="D96" s="79"/>
      <c r="E96" s="79"/>
      <c r="F96" s="79"/>
      <c r="G96" s="79"/>
    </row>
    <row r="97" spans="2:7" x14ac:dyDescent="0.2">
      <c r="B97" s="1"/>
      <c r="C97" s="79"/>
      <c r="D97" s="79"/>
      <c r="E97" s="79"/>
      <c r="F97" s="79"/>
      <c r="G97" s="79"/>
    </row>
    <row r="98" spans="2:7" x14ac:dyDescent="0.2">
      <c r="B98" s="1"/>
      <c r="C98" s="79"/>
      <c r="D98" s="79"/>
      <c r="E98" s="79"/>
      <c r="F98" s="79"/>
      <c r="G98" s="79"/>
    </row>
    <row r="99" spans="2:7" x14ac:dyDescent="0.2">
      <c r="B99" s="209"/>
      <c r="C99" s="119"/>
      <c r="D99" s="119"/>
      <c r="E99" s="119"/>
      <c r="F99" s="119"/>
      <c r="G99" s="119"/>
    </row>
    <row r="100" spans="2:7" x14ac:dyDescent="0.2">
      <c r="B100" s="207"/>
      <c r="C100" s="210"/>
      <c r="D100" s="210"/>
      <c r="E100" s="210"/>
      <c r="F100" s="210"/>
      <c r="G100" s="210"/>
    </row>
    <row r="101" spans="2:7" x14ac:dyDescent="0.2">
      <c r="B101" s="207"/>
      <c r="C101" s="210"/>
      <c r="D101" s="210"/>
      <c r="E101" s="210"/>
      <c r="F101" s="210"/>
      <c r="G101" s="210"/>
    </row>
    <row r="102" spans="2:7" x14ac:dyDescent="0.2">
      <c r="B102" s="1"/>
      <c r="C102" s="79"/>
      <c r="D102" s="79"/>
      <c r="E102" s="79"/>
      <c r="F102" s="79"/>
      <c r="G102" s="79"/>
    </row>
    <row r="103" spans="2:7" x14ac:dyDescent="0.2">
      <c r="B103" s="1"/>
      <c r="C103" s="79"/>
      <c r="D103" s="79"/>
      <c r="E103" s="79"/>
      <c r="F103" s="79"/>
      <c r="G103" s="79"/>
    </row>
    <row r="104" spans="2:7" x14ac:dyDescent="0.2">
      <c r="B104" s="1"/>
      <c r="C104" s="79"/>
      <c r="D104" s="79"/>
      <c r="E104" s="79"/>
      <c r="F104" s="79"/>
      <c r="G104" s="79"/>
    </row>
    <row r="105" spans="2:7" x14ac:dyDescent="0.2">
      <c r="B105" s="1"/>
      <c r="C105" s="79"/>
      <c r="D105" s="79"/>
      <c r="E105" s="79"/>
      <c r="F105" s="79"/>
      <c r="G105" s="79"/>
    </row>
    <row r="106" spans="2:7" x14ac:dyDescent="0.2">
      <c r="B106" s="1"/>
      <c r="C106" s="79"/>
      <c r="D106" s="79"/>
      <c r="E106" s="79"/>
      <c r="F106" s="79"/>
      <c r="G106" s="79"/>
    </row>
    <row r="107" spans="2:7" x14ac:dyDescent="0.2">
      <c r="B107" s="1"/>
      <c r="C107" s="79"/>
      <c r="D107" s="79"/>
      <c r="E107" s="79"/>
      <c r="F107" s="79"/>
      <c r="G107" s="79"/>
    </row>
    <row r="108" spans="2:7" x14ac:dyDescent="0.2">
      <c r="B108" s="1"/>
      <c r="C108" s="79"/>
      <c r="D108" s="79"/>
      <c r="E108" s="79"/>
      <c r="F108" s="79"/>
      <c r="G108" s="79"/>
    </row>
    <row r="109" spans="2:7" x14ac:dyDescent="0.2">
      <c r="B109" s="1"/>
    </row>
    <row r="110" spans="2:7" x14ac:dyDescent="0.2">
      <c r="B110" s="206"/>
      <c r="C110" s="205"/>
      <c r="D110" s="205"/>
      <c r="E110" s="205"/>
      <c r="F110" s="205"/>
      <c r="G110" s="205"/>
    </row>
    <row r="111" spans="2:7" x14ac:dyDescent="0.2">
      <c r="B111" s="1"/>
      <c r="C111" s="79"/>
      <c r="D111" s="79"/>
      <c r="E111" s="79"/>
      <c r="F111" s="79"/>
      <c r="G111" s="79"/>
    </row>
  </sheetData>
  <mergeCells count="133">
    <mergeCell ref="M36:M38"/>
    <mergeCell ref="N36:N38"/>
    <mergeCell ref="O36:O38"/>
    <mergeCell ref="P36:P38"/>
    <mergeCell ref="T36:T38"/>
    <mergeCell ref="B36:B38"/>
    <mergeCell ref="C36:C38"/>
    <mergeCell ref="D36:D38"/>
    <mergeCell ref="E36:E38"/>
    <mergeCell ref="F36:F38"/>
    <mergeCell ref="G36:G38"/>
    <mergeCell ref="H36:H38"/>
    <mergeCell ref="I36:I38"/>
    <mergeCell ref="J36:J38"/>
    <mergeCell ref="B100:B101"/>
    <mergeCell ref="C100:G101"/>
    <mergeCell ref="C102:G102"/>
    <mergeCell ref="C103:G103"/>
    <mergeCell ref="C92:G92"/>
    <mergeCell ref="C93:G93"/>
    <mergeCell ref="C94:G94"/>
    <mergeCell ref="C95:G95"/>
    <mergeCell ref="A36:A38"/>
    <mergeCell ref="A43:F43"/>
    <mergeCell ref="A42:F42"/>
    <mergeCell ref="C111:G111"/>
    <mergeCell ref="C104:G104"/>
    <mergeCell ref="C105:G105"/>
    <mergeCell ref="C106:G106"/>
    <mergeCell ref="C107:G107"/>
    <mergeCell ref="C108:G108"/>
    <mergeCell ref="C110:G110"/>
    <mergeCell ref="C98:G98"/>
    <mergeCell ref="C99:G99"/>
    <mergeCell ref="C96:G96"/>
    <mergeCell ref="C97:G97"/>
    <mergeCell ref="C86:G86"/>
    <mergeCell ref="C87:G87"/>
    <mergeCell ref="C88:G88"/>
    <mergeCell ref="C89:G89"/>
    <mergeCell ref="C90:G90"/>
    <mergeCell ref="C91:G91"/>
    <mergeCell ref="C80:G80"/>
    <mergeCell ref="C81:G81"/>
    <mergeCell ref="C82:G82"/>
    <mergeCell ref="B83:B84"/>
    <mergeCell ref="C83:G84"/>
    <mergeCell ref="C85:G85"/>
    <mergeCell ref="C74:G74"/>
    <mergeCell ref="C75:G75"/>
    <mergeCell ref="C76:G76"/>
    <mergeCell ref="C77:G77"/>
    <mergeCell ref="C78:G78"/>
    <mergeCell ref="C79:G79"/>
    <mergeCell ref="C67:G67"/>
    <mergeCell ref="C68:G68"/>
    <mergeCell ref="B69:B70"/>
    <mergeCell ref="C69:G70"/>
    <mergeCell ref="C71:G71"/>
    <mergeCell ref="C72:G72"/>
    <mergeCell ref="C61:G61"/>
    <mergeCell ref="C62:G62"/>
    <mergeCell ref="C63:G63"/>
    <mergeCell ref="C64:G64"/>
    <mergeCell ref="C65:G65"/>
    <mergeCell ref="C66:G66"/>
    <mergeCell ref="C55:G55"/>
    <mergeCell ref="C56:G57"/>
    <mergeCell ref="B58:B59"/>
    <mergeCell ref="C58:G59"/>
    <mergeCell ref="C60:G60"/>
    <mergeCell ref="A46:A48"/>
    <mergeCell ref="B46:G48"/>
    <mergeCell ref="B49:G50"/>
    <mergeCell ref="B51:G51"/>
    <mergeCell ref="C52:G52"/>
    <mergeCell ref="C53:G53"/>
    <mergeCell ref="G19:G35"/>
    <mergeCell ref="H19:H35"/>
    <mergeCell ref="I19:I35"/>
    <mergeCell ref="J19:J35"/>
    <mergeCell ref="K19:K35"/>
    <mergeCell ref="A39:K39"/>
    <mergeCell ref="C54:G54"/>
    <mergeCell ref="K36:K38"/>
    <mergeCell ref="A19:A35"/>
    <mergeCell ref="B19:B35"/>
    <mergeCell ref="C19:C35"/>
    <mergeCell ref="D19:D35"/>
    <mergeCell ref="E19:E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F19:F35"/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53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MAR 2016</vt:lpstr>
      <vt:lpstr>'FUNDEB MAR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2016-04-20T21:34:06Z</dcterms:modified>
</cp:coreProperties>
</file>