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FUNDEB" sheetId="11" r:id="rId1"/>
  </sheets>
  <definedNames>
    <definedName name="_xlnm._FilterDatabase" localSheetId="0" hidden="1">FUNDEB!$A$14:$BD$47</definedName>
    <definedName name="_xlnm.Print_Area" localSheetId="0">FUNDEB!$A$1:$BI$53</definedName>
  </definedNames>
  <calcPr calcId="145621"/>
</workbook>
</file>

<file path=xl/calcChain.xml><?xml version="1.0" encoding="utf-8"?>
<calcChain xmlns="http://schemas.openxmlformats.org/spreadsheetml/2006/main">
  <c r="AE46" i="11" l="1"/>
  <c r="AG46" i="11" l="1"/>
  <c r="AG19" i="11"/>
  <c r="AG73" i="11" l="1"/>
  <c r="AF47" i="11"/>
  <c r="AD47" i="11"/>
  <c r="L47" i="11"/>
  <c r="AH46" i="11"/>
  <c r="AE44" i="11"/>
  <c r="AB44" i="11"/>
  <c r="AH43" i="11"/>
  <c r="AE43" i="11"/>
  <c r="AH40" i="11"/>
  <c r="AE40" i="11"/>
  <c r="AA37" i="11"/>
  <c r="AE34" i="11"/>
  <c r="AE36" i="11" s="1"/>
  <c r="AE37" i="11" s="1"/>
  <c r="AA34" i="11"/>
  <c r="AH30" i="11"/>
  <c r="AA23" i="11"/>
  <c r="AC22" i="11"/>
  <c r="AC47" i="11" s="1"/>
  <c r="AE20" i="11"/>
  <c r="AE21" i="11" s="1"/>
  <c r="AA20" i="11"/>
  <c r="AG47" i="11"/>
  <c r="X7" i="11"/>
  <c r="AA21" i="11" l="1"/>
  <c r="AE22" i="11"/>
  <c r="AE23" i="11" s="1"/>
  <c r="AH19" i="11"/>
  <c r="AH47" i="11" s="1"/>
  <c r="AA36" i="11"/>
  <c r="AE25" i="11" l="1"/>
  <c r="AA25" i="11"/>
  <c r="AA26" i="11" l="1"/>
  <c r="AE26" i="11"/>
  <c r="AE28" i="11" l="1"/>
  <c r="AA28" i="11"/>
  <c r="AA29" i="11" l="1"/>
  <c r="AE29" i="11"/>
  <c r="AE47" i="11"/>
</calcChain>
</file>

<file path=xl/sharedStrings.xml><?xml version="1.0" encoding="utf-8"?>
<sst xmlns="http://schemas.openxmlformats.org/spreadsheetml/2006/main" count="236" uniqueCount="207">
  <si>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</si>
  <si>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</si>
  <si>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</si>
  <si>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</si>
  <si>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</si>
  <si>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</si>
  <si>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</si>
  <si>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</si>
  <si>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</si>
  <si>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</si>
  <si>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</si>
  <si>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</si>
  <si>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</si>
  <si>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</si>
  <si>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</si>
  <si>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</si>
  <si>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</si>
  <si>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</si>
  <si>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</si>
  <si>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</si>
  <si>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</si>
  <si>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</si>
  <si>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</si>
  <si>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</si>
  <si>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</si>
  <si>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</si>
  <si>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</si>
  <si>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</si>
  <si>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</si>
  <si>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</si>
  <si>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</si>
  <si>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</si>
  <si>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</si>
  <si>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</si>
  <si>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</si>
  <si>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</si>
  <si>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</si>
  <si>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</si>
  <si>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</si>
  <si>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</si>
  <si>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</si>
  <si>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</si>
  <si>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</si>
  <si>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</si>
  <si>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</si>
  <si>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</si>
  <si>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</si>
  <si>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</si>
  <si>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</si>
  <si>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</si>
  <si>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</si>
  <si>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</si>
  <si>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</si>
  <si>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</si>
  <si>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</si>
  <si>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</si>
  <si>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</si>
  <si>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</si>
  <si>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</si>
  <si>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</si>
  <si>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</si>
  <si>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</si>
  <si>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</si>
  <si>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</si>
  <si>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</si>
  <si>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</si>
  <si>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</si>
  <si>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</si>
  <si>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</si>
  <si>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</si>
  <si>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</si>
  <si>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</si>
  <si>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</si>
  <si>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</si>
  <si>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</si>
  <si>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</si>
  <si>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</si>
  <si>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</si>
  <si>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</si>
  <si>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</si>
  <si>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</si>
  <si>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</si>
  <si>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</si>
  <si>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</si>
  <si>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</si>
  <si>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</si>
  <si>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</si>
  <si>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</si>
  <si>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</si>
  <si>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</si>
  <si>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</si>
  <si>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</si>
  <si>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</si>
  <si>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</si>
  <si>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</si>
  <si>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</si>
  <si>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</si>
  <si>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</si>
  <si>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</si>
  <si>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</si>
  <si>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</si>
  <si>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</si>
  <si>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</si>
  <si>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</si>
  <si>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</si>
  <si>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</si>
  <si>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</si>
  <si>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</si>
  <si>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</si>
  <si>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</si>
  <si>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</si>
  <si>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</si>
  <si>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</si>
  <si>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</si>
  <si>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</si>
  <si>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</si>
  <si>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MENOR PREÇO</t>
  </si>
  <si>
    <t xml:space="preserve">2º TERMO ADITIVO </t>
  </si>
  <si>
    <t>3º TERMO ADITIVO</t>
  </si>
  <si>
    <t xml:space="preserve">4º TERMO ADITIVO </t>
  </si>
  <si>
    <t>5º TERMO ADITIVO</t>
  </si>
  <si>
    <t>PREGÃO SRP</t>
  </si>
  <si>
    <t xml:space="preserve">1º TERMO ADITIVO </t>
  </si>
  <si>
    <t>1º TERMO ADITIVO</t>
  </si>
  <si>
    <t>33.90.39.00</t>
  </si>
  <si>
    <t>Aditivo de Valor</t>
  </si>
  <si>
    <t>069/2012</t>
  </si>
  <si>
    <t>CONTRATAÇÃO DE EMPRESA PARA PRESTAÇÃO DO SERVIÇOS TERCEIRIZADOS ESPECIALIZADOS EM SUPORTE DE ATIVIDADES AUXILIARES, LIMPEZA E CONSERVAÇÃO (SERVENTES, ZELADORES DIURNOS, AUXILIAR DE DEPÓSITO, OFICCE BOY, RECEPCIONISTA, COPEIRO, ARTÍFICE DE SERVIÇOS GERAIS), SEM FORNECIMENTO DE MATERIAL DE CONSUMO</t>
  </si>
  <si>
    <t>6º TERMO ADITIVO</t>
  </si>
  <si>
    <t>4º TERMO ADITIVO</t>
  </si>
  <si>
    <t>CONT./SEME/Nº 119/2012</t>
  </si>
  <si>
    <t>J. W. C. NASCIMENTO</t>
  </si>
  <si>
    <t>04</t>
  </si>
  <si>
    <t>Aditivo de Valor (Quantitativo)</t>
  </si>
  <si>
    <t>44.90.51.00</t>
  </si>
  <si>
    <t xml:space="preserve"> </t>
  </si>
  <si>
    <t>Nome do responsável pela elaboração:</t>
  </si>
  <si>
    <t>CONTRATAÇÃO DE EMPRESA DE ENGENHARIA PARA EXECUÇÃO DE SERVIÇOS DE CONSTRUÇÃO DE UMA CRECHE PADRÃO PRÓINFÂNCIA - LOTEAMENTO VALE DO CARANDÁ</t>
  </si>
  <si>
    <t>NEO CONSTRUÇÃO E COMÉRCIO LTDA</t>
  </si>
  <si>
    <t>035/2013</t>
  </si>
  <si>
    <t>CONCORÊNCIA</t>
  </si>
  <si>
    <t>CONT./SEME/Nº 087/2013</t>
  </si>
  <si>
    <t>05.155.291/0001-00</t>
  </si>
  <si>
    <t>018/2012</t>
  </si>
  <si>
    <t>04.090.759/0001-63</t>
  </si>
  <si>
    <t>003/2013</t>
  </si>
  <si>
    <t>N</t>
  </si>
  <si>
    <t>S</t>
  </si>
  <si>
    <t>INDIRETA</t>
  </si>
  <si>
    <t>OBRA</t>
  </si>
  <si>
    <t>Ana Helena Meireles da Silva</t>
  </si>
  <si>
    <t>Nome do titular do Órgão/Entidade/Fundo: Márcio José Batista</t>
  </si>
  <si>
    <t>7º TERMO ADITIVO</t>
  </si>
  <si>
    <t>Repactuação de Valor</t>
  </si>
  <si>
    <t>*</t>
  </si>
  <si>
    <t>Prorrogação de Prazo de 12 meses</t>
  </si>
  <si>
    <t>1º TERMO DE APOSTILAMENTO</t>
  </si>
  <si>
    <t>Remanejamento de valor para o orçamento do exercicio financeiro de 2014</t>
  </si>
  <si>
    <t>2º TERMO DE APOSTILAMENTO</t>
  </si>
  <si>
    <t>3º TERMO DE APOSTILAMENTO</t>
  </si>
  <si>
    <t>Reajuste de valor</t>
  </si>
  <si>
    <t>Prorrogação de Prazo de 5 meses</t>
  </si>
  <si>
    <t xml:space="preserve">5º TERMO ADITIVO </t>
  </si>
  <si>
    <t>Prorrogação de Prazo de Execução</t>
  </si>
  <si>
    <t xml:space="preserve">O VALOR DISCRIMANDO NA COLUNA (aa) REFERE-SE AO PERCENTUAL DO AUMENTO DE VALOR E NÃO EXATAMENTE DA QUANTIDADE DE POSTOS, POIS PERCENTUAL DO AUMENTO DA QUANTIDADE DE POSTOS É MAIOR TENDO EM VISTA QUE CONTA A QUANTIDADE DE DIAS QUE É USADO PARA DEFINIR O VALOR A SER PAGO PELÇO AUMENTO. </t>
  </si>
  <si>
    <t>Prorrogação de Prazo de 210 dias</t>
  </si>
  <si>
    <t>Aditivo de Quantitativo</t>
  </si>
  <si>
    <t>Executado até 2014</t>
  </si>
  <si>
    <t xml:space="preserve"> Executado no Exercício 2015</t>
  </si>
  <si>
    <t>Em andamento em 2015</t>
  </si>
  <si>
    <t>8º TERMO ADITIVO</t>
  </si>
  <si>
    <t xml:space="preserve">6º TERMO ADITIVO </t>
  </si>
  <si>
    <t xml:space="preserve">Prorrogação de Prazo de Execução 150 dias  e Vigência 210 dias </t>
  </si>
  <si>
    <t>PRESTAÇÃO DE CONTAS MENSAL - EXERCÍCIO 2015</t>
  </si>
  <si>
    <t>339/2014</t>
  </si>
  <si>
    <t>117/2014</t>
  </si>
  <si>
    <t>PRESTAÇÃO DE SERVIÇOS TERCEIRIZADOS DE SEGURANÇA E VIGILÂNCIA PATRIMONIAL NOTURNA DESARMADA</t>
  </si>
  <si>
    <t>CONT.SEME/Nº 07/2015</t>
  </si>
  <si>
    <t>GOLD SERVICE VIGILANCIA E SEGURANÇA</t>
  </si>
  <si>
    <t>02.764.609/0001-62</t>
  </si>
  <si>
    <t>1ª TERMO ADITIVO</t>
  </si>
  <si>
    <t>Supressão de Valor</t>
  </si>
  <si>
    <t>APOSTILA Nº 001/2015</t>
  </si>
  <si>
    <t>Alteração de Dotação Orçamentária e Fonte de Recurso</t>
  </si>
  <si>
    <t>9º TERMO ADITIVO</t>
  </si>
  <si>
    <t>10º TERMO ADITIVO</t>
  </si>
  <si>
    <t>121/2015</t>
  </si>
  <si>
    <t>030/2015</t>
  </si>
  <si>
    <t>PREGAO SRP</t>
  </si>
  <si>
    <t>PRESTAÇAO DE SERVIÇO DE AGENTE DE PORTARIA</t>
  </si>
  <si>
    <t>CONT./SEME/Nº 122/2015</t>
  </si>
  <si>
    <t>JWC MULTISERVIÇOS LTDA</t>
  </si>
  <si>
    <t>239/14</t>
  </si>
  <si>
    <t>028/2014</t>
  </si>
  <si>
    <t>TOMADA DE PREÇO</t>
  </si>
  <si>
    <t>PREÇO E TÉCNICA</t>
  </si>
  <si>
    <t>PRESTAÇÃO DE SERVIÇOS TÉCNICOS, COM PROFISSIONAIS ESPECIALIZADOS PARA APOIAR O DESENVOLVIMENTO, AMPLIAÇÃO E A CONSOLIDAÇÃO PROGRESSIVA DO PROGRAMA FORMAÇÃO CONTINUADA</t>
  </si>
  <si>
    <t>CONT.SEME/Nº 153/14</t>
  </si>
  <si>
    <t>INSTITUTO ABAPORU DE EDUCAÇÃO E CULTURA</t>
  </si>
  <si>
    <t>08.511.760/0001-75</t>
  </si>
  <si>
    <t>Prorrogação de Prazo 12 meses</t>
  </si>
  <si>
    <t>APOSTILA Nº 005/2015</t>
  </si>
  <si>
    <t>Alteração de Programa de Trabalho e Fonte de Recursos</t>
  </si>
  <si>
    <r>
      <t xml:space="preserve">ÓRGÃO/ENTIDADE/FUNDO: </t>
    </r>
    <r>
      <rPr>
        <b/>
        <sz val="12"/>
        <color theme="1"/>
        <rFont val="Arial"/>
        <family val="2"/>
      </rPr>
      <t>FUNDO DE MANUTENÇÃO E DESENVOLVIMENTO DA EDUCAÇÃO BÁSICA E DE VALORIZAÇÃO DOS PROFISSIONAIS DA EDUCAÇÃO - FUNDEB</t>
    </r>
  </si>
  <si>
    <r>
      <t xml:space="preserve">MÊS/ANO: </t>
    </r>
    <r>
      <rPr>
        <b/>
        <sz val="12"/>
        <color theme="1"/>
        <rFont val="Arial"/>
        <family val="2"/>
      </rPr>
      <t>JANEIRO A AGOSTO/2015</t>
    </r>
  </si>
  <si>
    <r>
      <t xml:space="preserve">DATA DA ÚLTIMA ATUALIZAÇÃO: </t>
    </r>
    <r>
      <rPr>
        <b/>
        <sz val="12"/>
        <color theme="1"/>
        <rFont val="Arial"/>
        <family val="2"/>
      </rPr>
      <t>04/09/2015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</si>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</sst>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39">
    <xf numFmtId="0" fontId="0" fillId="0" borderId="0" xfId="0"/>
    <xf numFmtId="0" fontId="1" fillId="0" borderId="4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vertical="center" wrapText="1"/>
    </xf>
    <xf numFmtId="164" fontId="3" fillId="0" borderId="35" xfId="0" applyNumberFormat="1" applyFont="1" applyFill="1" applyBorder="1" applyAlignment="1">
      <alignment vertical="center" wrapText="1"/>
    </xf>
    <xf numFmtId="164" fontId="1" fillId="0" borderId="35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64" fontId="1" fillId="0" borderId="17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vertical="center" wrapText="1"/>
    </xf>
    <xf numFmtId="164" fontId="3" fillId="0" borderId="3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35" xfId="0" applyNumberFormat="1" applyFont="1" applyFill="1" applyBorder="1" applyAlignment="1">
      <alignment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4" fontId="1" fillId="0" borderId="31" xfId="0" applyNumberFormat="1" applyFont="1" applyFill="1" applyBorder="1" applyAlignment="1">
      <alignment vertical="center" wrapText="1"/>
    </xf>
    <xf numFmtId="164" fontId="1" fillId="0" borderId="31" xfId="0" applyNumberFormat="1" applyFont="1" applyFill="1" applyBorder="1" applyAlignment="1">
      <alignment horizontal="right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vertical="center" wrapText="1"/>
    </xf>
    <xf numFmtId="3" fontId="1" fillId="0" borderId="31" xfId="0" applyNumberFormat="1" applyFont="1" applyFill="1" applyBorder="1" applyAlignment="1">
      <alignment vertical="center" wrapText="1"/>
    </xf>
    <xf numFmtId="10" fontId="1" fillId="0" borderId="3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/>
    </xf>
    <xf numFmtId="14" fontId="1" fillId="0" borderId="31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0" fontId="1" fillId="2" borderId="1" xfId="1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31" xfId="0" applyNumberFormat="1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" fillId="2" borderId="35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center"/>
    </xf>
    <xf numFmtId="10" fontId="1" fillId="2" borderId="31" xfId="0" applyNumberFormat="1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" fontId="3" fillId="2" borderId="31" xfId="0" applyNumberFormat="1" applyFont="1" applyFill="1" applyBorder="1" applyAlignment="1">
      <alignment horizontal="right" vertical="center" wrapText="1"/>
    </xf>
    <xf numFmtId="0" fontId="1" fillId="2" borderId="31" xfId="0" applyFont="1" applyFill="1" applyBorder="1" applyAlignment="1">
      <alignment horizontal="right" vertical="center" wrapText="1"/>
    </xf>
    <xf numFmtId="3" fontId="1" fillId="2" borderId="31" xfId="0" applyNumberFormat="1" applyFont="1" applyFill="1" applyBorder="1" applyAlignment="1">
      <alignment horizontal="justify" vertical="center" wrapText="1"/>
    </xf>
    <xf numFmtId="0" fontId="1" fillId="2" borderId="31" xfId="0" applyFont="1" applyFill="1" applyBorder="1" applyAlignment="1">
      <alignment horizontal="justify" vertical="center" wrapText="1"/>
    </xf>
    <xf numFmtId="0" fontId="1" fillId="2" borderId="31" xfId="0" applyFont="1" applyFill="1" applyBorder="1" applyAlignment="1">
      <alignment vertical="center" wrapText="1"/>
    </xf>
    <xf numFmtId="4" fontId="3" fillId="2" borderId="35" xfId="0" applyNumberFormat="1" applyFont="1" applyFill="1" applyBorder="1" applyAlignment="1">
      <alignment horizontal="right" vertical="center" wrapText="1"/>
    </xf>
    <xf numFmtId="4" fontId="1" fillId="2" borderId="31" xfId="0" applyNumberFormat="1" applyFont="1" applyFill="1" applyBorder="1" applyAlignment="1">
      <alignment vertical="center" wrapText="1"/>
    </xf>
    <xf numFmtId="4" fontId="1" fillId="2" borderId="35" xfId="0" applyNumberFormat="1" applyFont="1" applyFill="1" applyBorder="1" applyAlignment="1">
      <alignment vertical="center" wrapText="1"/>
    </xf>
    <xf numFmtId="4" fontId="1" fillId="2" borderId="17" xfId="0" applyNumberFormat="1" applyFont="1" applyFill="1" applyBorder="1" applyAlignment="1">
      <alignment vertical="center" wrapText="1"/>
    </xf>
    <xf numFmtId="164" fontId="1" fillId="2" borderId="31" xfId="0" applyNumberFormat="1" applyFont="1" applyFill="1" applyBorder="1" applyAlignment="1">
      <alignment vertical="center" wrapText="1"/>
    </xf>
    <xf numFmtId="164" fontId="1" fillId="2" borderId="35" xfId="0" applyNumberFormat="1" applyFont="1" applyFill="1" applyBorder="1" applyAlignment="1">
      <alignment vertical="center" wrapText="1"/>
    </xf>
    <xf numFmtId="164" fontId="1" fillId="2" borderId="17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4" fontId="1" fillId="2" borderId="31" xfId="0" applyNumberFormat="1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 wrapText="1"/>
    </xf>
    <xf numFmtId="14" fontId="1" fillId="0" borderId="17" xfId="0" applyNumberFormat="1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 vertical="center" wrapText="1"/>
    </xf>
    <xf numFmtId="4" fontId="1" fillId="0" borderId="3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1" fillId="0" borderId="31" xfId="0" applyNumberFormat="1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3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/>
    </xf>
    <xf numFmtId="3" fontId="1" fillId="2" borderId="35" xfId="0" applyNumberFormat="1" applyFont="1" applyFill="1" applyBorder="1" applyAlignment="1">
      <alignment horizontal="center" vertical="center"/>
    </xf>
    <xf numFmtId="14" fontId="1" fillId="2" borderId="31" xfId="0" applyNumberFormat="1" applyFont="1" applyFill="1" applyBorder="1" applyAlignment="1">
      <alignment horizontal="center" vertical="center"/>
    </xf>
    <xf numFmtId="14" fontId="1" fillId="2" borderId="35" xfId="0" applyNumberFormat="1" applyFont="1" applyFill="1" applyBorder="1" applyAlignment="1">
      <alignment horizontal="center" vertical="center"/>
    </xf>
    <xf numFmtId="3" fontId="1" fillId="2" borderId="31" xfId="0" applyNumberFormat="1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>
      <alignment horizontal="center" vertical="center" wrapText="1"/>
    </xf>
    <xf numFmtId="14" fontId="1" fillId="2" borderId="31" xfId="0" applyNumberFormat="1" applyFont="1" applyFill="1" applyBorder="1" applyAlignment="1">
      <alignment horizontal="center" vertical="center" wrapText="1"/>
    </xf>
    <xf numFmtId="14" fontId="1" fillId="2" borderId="35" xfId="0" applyNumberFormat="1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14" fontId="1" fillId="2" borderId="38" xfId="0" applyNumberFormat="1" applyFont="1" applyFill="1" applyBorder="1" applyAlignment="1">
      <alignment horizontal="center" vertical="center" wrapText="1"/>
    </xf>
    <xf numFmtId="14" fontId="1" fillId="2" borderId="43" xfId="0" applyNumberFormat="1" applyFont="1" applyFill="1" applyBorder="1" applyAlignment="1">
      <alignment horizontal="center" vertical="center" wrapText="1"/>
    </xf>
    <xf numFmtId="49" fontId="1" fillId="2" borderId="41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164" fontId="1" fillId="2" borderId="38" xfId="0" applyNumberFormat="1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164" fontId="1" fillId="2" borderId="43" xfId="0" applyNumberFormat="1" applyFont="1" applyFill="1" applyBorder="1" applyAlignment="1">
      <alignment horizontal="center" vertical="center" wrapText="1"/>
    </xf>
    <xf numFmtId="3" fontId="1" fillId="2" borderId="38" xfId="0" applyNumberFormat="1" applyFont="1" applyFill="1" applyBorder="1" applyAlignment="1">
      <alignment horizontal="center" vertical="center" wrapText="1"/>
    </xf>
    <xf numFmtId="3" fontId="1" fillId="2" borderId="4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horizontal="left" vertical="center"/>
    </xf>
    <xf numFmtId="1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2" fillId="2" borderId="35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" fontId="11" fillId="0" borderId="31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164" fontId="11" fillId="2" borderId="31" xfId="0" applyNumberFormat="1" applyFont="1" applyFill="1" applyBorder="1" applyAlignment="1">
      <alignment vertical="center" wrapText="1"/>
    </xf>
    <xf numFmtId="164" fontId="11" fillId="2" borderId="35" xfId="0" applyNumberFormat="1" applyFont="1" applyFill="1" applyBorder="1" applyAlignment="1">
      <alignment vertical="center" wrapText="1"/>
    </xf>
    <xf numFmtId="164" fontId="11" fillId="2" borderId="17" xfId="0" applyNumberFormat="1" applyFont="1" applyFill="1" applyBorder="1" applyAlignment="1">
      <alignment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4" fontId="13" fillId="0" borderId="54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64" fontId="11" fillId="2" borderId="42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2" fontId="11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132160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85725"/>
          <a:ext cx="0" cy="427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702468</xdr:colOff>
      <xdr:row>3</xdr:row>
      <xdr:rowOff>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6200"/>
          <a:ext cx="99298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124"/>
  <sheetViews>
    <sheetView tabSelected="1" view="pageBreakPreview" zoomScale="80" zoomScaleNormal="80" zoomScaleSheetLayoutView="80" workbookViewId="0">
      <selection activeCell="D5" sqref="D5"/>
    </sheetView>
  </sheetViews>
  <sheetFormatPr defaultRowHeight="14.25" x14ac:dyDescent="0.25"/>
  <cols>
    <col min="1" max="1" width="6.85546875" style="297" customWidth="1"/>
    <col min="2" max="2" width="17.140625" style="297" customWidth="1"/>
    <col min="3" max="3" width="12.42578125" style="297" customWidth="1"/>
    <col min="4" max="4" width="17.28515625" style="297" customWidth="1"/>
    <col min="5" max="5" width="13.7109375" style="297" customWidth="1"/>
    <col min="6" max="6" width="47.28515625" style="297" customWidth="1"/>
    <col min="7" max="7" width="16.28515625" style="297" customWidth="1"/>
    <col min="8" max="8" width="18.28515625" style="297" customWidth="1"/>
    <col min="9" max="9" width="47.5703125" style="297" customWidth="1"/>
    <col min="10" max="10" width="21.5703125" style="297" customWidth="1"/>
    <col min="11" max="11" width="12.7109375" style="297" customWidth="1"/>
    <col min="12" max="12" width="25.42578125" style="297" customWidth="1"/>
    <col min="13" max="13" width="12.85546875" style="297" customWidth="1"/>
    <col min="14" max="14" width="18.140625" style="297" customWidth="1"/>
    <col min="15" max="15" width="15.28515625" style="297" customWidth="1"/>
    <col min="16" max="16" width="11" style="297" customWidth="1"/>
    <col min="17" max="17" width="10.42578125" style="297" customWidth="1"/>
    <col min="18" max="18" width="7.28515625" style="297" customWidth="1"/>
    <col min="19" max="19" width="13.7109375" style="297" customWidth="1"/>
    <col min="20" max="20" width="16.5703125" style="297" customWidth="1"/>
    <col min="21" max="21" width="20.42578125" style="297" customWidth="1"/>
    <col min="22" max="22" width="14.140625" style="297" customWidth="1"/>
    <col min="23" max="23" width="14.7109375" style="297" customWidth="1"/>
    <col min="24" max="24" width="42.42578125" style="297" customWidth="1"/>
    <col min="25" max="25" width="13.7109375" style="297" customWidth="1"/>
    <col min="26" max="26" width="12.7109375" style="297" customWidth="1"/>
    <col min="27" max="27" width="14.140625" style="297" customWidth="1"/>
    <col min="28" max="28" width="12.42578125" style="297" customWidth="1"/>
    <col min="29" max="29" width="18.85546875" style="297" customWidth="1"/>
    <col min="30" max="30" width="19.140625" style="297" customWidth="1"/>
    <col min="31" max="31" width="21" style="297" customWidth="1"/>
    <col min="32" max="32" width="27" style="297" customWidth="1"/>
    <col min="33" max="33" width="25.42578125" style="297" customWidth="1"/>
    <col min="34" max="34" width="20.85546875" style="297" customWidth="1"/>
    <col min="35" max="35" width="11.5703125" style="297" customWidth="1"/>
    <col min="36" max="36" width="13.85546875" style="297" customWidth="1"/>
    <col min="37" max="37" width="33.140625" style="297" customWidth="1"/>
    <col min="38" max="38" width="13.140625" style="297" customWidth="1"/>
    <col min="39" max="39" width="14.5703125" style="297" customWidth="1"/>
    <col min="40" max="40" width="14.42578125" style="297" customWidth="1"/>
    <col min="41" max="41" width="13.85546875" style="297" customWidth="1"/>
    <col min="42" max="42" width="13.7109375" style="297" customWidth="1"/>
    <col min="43" max="43" width="13.28515625" style="297" customWidth="1"/>
    <col min="44" max="44" width="12.28515625" style="297" customWidth="1"/>
    <col min="45" max="45" width="13" style="297" customWidth="1"/>
    <col min="46" max="46" width="11.28515625" style="297" customWidth="1"/>
    <col min="47" max="47" width="11.85546875" style="297" bestFit="1" customWidth="1"/>
    <col min="48" max="48" width="11.5703125" style="297" bestFit="1" customWidth="1"/>
    <col min="49" max="49" width="16" style="297" customWidth="1"/>
    <col min="50" max="50" width="9.140625" style="297"/>
    <col min="51" max="51" width="11.85546875" style="297" bestFit="1" customWidth="1"/>
    <col min="52" max="52" width="9.140625" style="297"/>
    <col min="53" max="53" width="10.140625" style="297" customWidth="1"/>
    <col min="54" max="55" width="9.140625" style="297"/>
    <col min="56" max="56" width="55.28515625" style="297" customWidth="1"/>
    <col min="57" max="16384" width="9.140625" style="297"/>
  </cols>
  <sheetData>
    <row r="1" spans="1:56" s="291" customFormat="1" ht="15" x14ac:dyDescent="0.25"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56" s="291" customFormat="1" ht="15" x14ac:dyDescent="0.25"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56" s="291" customFormat="1" ht="53.25" customHeight="1" x14ac:dyDescent="0.25">
      <c r="L3" s="292"/>
      <c r="AI3" s="111"/>
      <c r="AJ3" s="111"/>
      <c r="AK3" s="111"/>
      <c r="AL3" s="111"/>
      <c r="AM3" s="111"/>
      <c r="AN3" s="111"/>
      <c r="AO3" s="111"/>
      <c r="AP3" s="111"/>
      <c r="AQ3" s="111"/>
      <c r="AR3" s="111"/>
    </row>
    <row r="4" spans="1:56" s="107" customFormat="1" ht="30" customHeight="1" x14ac:dyDescent="0.25">
      <c r="A4" s="107" t="s">
        <v>51</v>
      </c>
      <c r="I4" s="108"/>
    </row>
    <row r="5" spans="1:56" s="291" customFormat="1" ht="15" x14ac:dyDescent="0.25">
      <c r="B5" s="109"/>
      <c r="C5" s="109"/>
      <c r="D5" s="109"/>
      <c r="E5" s="109"/>
      <c r="F5" s="109"/>
      <c r="G5" s="109"/>
      <c r="H5" s="109" t="s">
        <v>135</v>
      </c>
      <c r="I5" s="109"/>
      <c r="J5" s="109"/>
      <c r="K5" s="109"/>
      <c r="L5" s="110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  <c r="AE5" s="109"/>
      <c r="AF5" s="110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56" s="107" customFormat="1" ht="15.75" x14ac:dyDescent="0.25">
      <c r="A6" s="171" t="s">
        <v>173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U6" s="108"/>
      <c r="AW6" s="108"/>
    </row>
    <row r="7" spans="1:56" s="291" customFormat="1" ht="15" x14ac:dyDescent="0.25">
      <c r="A7" s="172" t="s">
        <v>115</v>
      </c>
      <c r="B7" s="172"/>
      <c r="C7" s="172"/>
      <c r="D7" s="172"/>
      <c r="E7" s="172"/>
      <c r="F7" s="172"/>
      <c r="G7" s="172"/>
      <c r="H7" s="172"/>
      <c r="I7" s="172"/>
      <c r="J7" s="172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293">
        <v>42016</v>
      </c>
      <c r="W7" s="111">
        <v>210</v>
      </c>
      <c r="X7" s="294">
        <f>V7+W7</f>
        <v>42226</v>
      </c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</row>
    <row r="8" spans="1:56" s="291" customFormat="1" ht="15" x14ac:dyDescent="0.25">
      <c r="A8" s="172" t="s">
        <v>92</v>
      </c>
      <c r="B8" s="172"/>
      <c r="C8" s="172"/>
      <c r="D8" s="172"/>
      <c r="E8" s="172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</row>
    <row r="9" spans="1:56" s="291" customFormat="1" ht="15.75" x14ac:dyDescent="0.25">
      <c r="B9" s="109"/>
      <c r="C9" s="109"/>
      <c r="D9" s="109"/>
      <c r="E9" s="109"/>
      <c r="F9" s="109"/>
      <c r="G9" s="109"/>
      <c r="H9" s="112"/>
      <c r="I9" s="113"/>
      <c r="J9" s="112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F9" s="109"/>
      <c r="AG9" s="112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</row>
    <row r="10" spans="1:56" s="291" customFormat="1" ht="15.75" x14ac:dyDescent="0.25">
      <c r="A10" s="173" t="s">
        <v>203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</row>
    <row r="11" spans="1:56" s="291" customFormat="1" ht="15.75" x14ac:dyDescent="0.25">
      <c r="A11" s="173" t="s">
        <v>204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</row>
    <row r="12" spans="1:56" s="291" customFormat="1" ht="15.75" x14ac:dyDescent="0.25">
      <c r="A12" s="173" t="s">
        <v>205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</row>
    <row r="13" spans="1:56" x14ac:dyDescent="0.25">
      <c r="A13" s="296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296"/>
      <c r="AD13" s="296"/>
      <c r="AE13" s="296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</row>
    <row r="14" spans="1:56" s="136" customFormat="1" ht="18.75" thickBot="1" x14ac:dyDescent="0.3">
      <c r="A14" s="176" t="s">
        <v>84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</row>
    <row r="15" spans="1:56" ht="15.75" customHeight="1" x14ac:dyDescent="0.25">
      <c r="A15" s="298" t="s">
        <v>55</v>
      </c>
      <c r="B15" s="177" t="s">
        <v>22</v>
      </c>
      <c r="C15" s="178"/>
      <c r="D15" s="178"/>
      <c r="E15" s="178"/>
      <c r="F15" s="178"/>
      <c r="G15" s="179"/>
      <c r="H15" s="183" t="s">
        <v>85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5" t="s">
        <v>94</v>
      </c>
      <c r="AJ15" s="186"/>
      <c r="AK15" s="186"/>
      <c r="AL15" s="187"/>
      <c r="AM15" s="183" t="s">
        <v>114</v>
      </c>
      <c r="AN15" s="184"/>
      <c r="AO15" s="184"/>
      <c r="AP15" s="184"/>
      <c r="AQ15" s="184"/>
      <c r="AR15" s="188"/>
      <c r="AS15" s="189" t="s">
        <v>86</v>
      </c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7"/>
    </row>
    <row r="16" spans="1:56" ht="15.75" customHeight="1" x14ac:dyDescent="0.25">
      <c r="A16" s="299"/>
      <c r="B16" s="180"/>
      <c r="C16" s="181"/>
      <c r="D16" s="181"/>
      <c r="E16" s="181"/>
      <c r="F16" s="181"/>
      <c r="G16" s="182"/>
      <c r="H16" s="190" t="s">
        <v>52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2"/>
      <c r="U16" s="193" t="s">
        <v>53</v>
      </c>
      <c r="V16" s="191"/>
      <c r="W16" s="191"/>
      <c r="X16" s="191"/>
      <c r="Y16" s="191"/>
      <c r="Z16" s="191"/>
      <c r="AA16" s="191"/>
      <c r="AB16" s="191"/>
      <c r="AC16" s="191"/>
      <c r="AD16" s="192"/>
      <c r="AE16" s="193" t="s">
        <v>54</v>
      </c>
      <c r="AF16" s="191"/>
      <c r="AG16" s="191"/>
      <c r="AH16" s="191"/>
      <c r="AI16" s="207" t="s">
        <v>96</v>
      </c>
      <c r="AJ16" s="199" t="s">
        <v>97</v>
      </c>
      <c r="AK16" s="199" t="s">
        <v>95</v>
      </c>
      <c r="AL16" s="208" t="s">
        <v>98</v>
      </c>
      <c r="AM16" s="209" t="s">
        <v>103</v>
      </c>
      <c r="AN16" s="174" t="s">
        <v>104</v>
      </c>
      <c r="AO16" s="174" t="s">
        <v>105</v>
      </c>
      <c r="AP16" s="174" t="s">
        <v>107</v>
      </c>
      <c r="AQ16" s="174" t="s">
        <v>106</v>
      </c>
      <c r="AR16" s="205" t="s">
        <v>107</v>
      </c>
      <c r="AS16" s="192" t="s">
        <v>1</v>
      </c>
      <c r="AT16" s="199" t="s">
        <v>61</v>
      </c>
      <c r="AU16" s="198" t="s">
        <v>65</v>
      </c>
      <c r="AV16" s="198"/>
      <c r="AW16" s="198"/>
      <c r="AX16" s="198" t="s">
        <v>68</v>
      </c>
      <c r="AY16" s="198"/>
      <c r="AZ16" s="199" t="s">
        <v>69</v>
      </c>
      <c r="BA16" s="199" t="s">
        <v>169</v>
      </c>
      <c r="BB16" s="198" t="s">
        <v>72</v>
      </c>
      <c r="BC16" s="198"/>
      <c r="BD16" s="200"/>
    </row>
    <row r="17" spans="1:56" ht="63" x14ac:dyDescent="0.25">
      <c r="A17" s="299"/>
      <c r="B17" s="137" t="s">
        <v>6</v>
      </c>
      <c r="C17" s="138" t="s">
        <v>7</v>
      </c>
      <c r="D17" s="138" t="s">
        <v>0</v>
      </c>
      <c r="E17" s="138" t="s">
        <v>1</v>
      </c>
      <c r="F17" s="138" t="s">
        <v>2</v>
      </c>
      <c r="G17" s="139" t="s">
        <v>8</v>
      </c>
      <c r="H17" s="140" t="s">
        <v>9</v>
      </c>
      <c r="I17" s="138" t="s">
        <v>3</v>
      </c>
      <c r="J17" s="138" t="s">
        <v>20</v>
      </c>
      <c r="K17" s="138" t="s">
        <v>10</v>
      </c>
      <c r="L17" s="138" t="s">
        <v>49</v>
      </c>
      <c r="M17" s="138" t="s">
        <v>15</v>
      </c>
      <c r="N17" s="138" t="s">
        <v>14</v>
      </c>
      <c r="O17" s="138" t="s">
        <v>13</v>
      </c>
      <c r="P17" s="138" t="s">
        <v>4</v>
      </c>
      <c r="Q17" s="138" t="s">
        <v>93</v>
      </c>
      <c r="R17" s="138" t="s">
        <v>56</v>
      </c>
      <c r="S17" s="138" t="s">
        <v>57</v>
      </c>
      <c r="T17" s="138" t="s">
        <v>5</v>
      </c>
      <c r="U17" s="138" t="s">
        <v>11</v>
      </c>
      <c r="V17" s="138" t="s">
        <v>10</v>
      </c>
      <c r="W17" s="138" t="s">
        <v>15</v>
      </c>
      <c r="X17" s="138" t="s">
        <v>12</v>
      </c>
      <c r="Y17" s="138" t="s">
        <v>14</v>
      </c>
      <c r="Z17" s="138" t="s">
        <v>13</v>
      </c>
      <c r="AA17" s="138" t="s">
        <v>16</v>
      </c>
      <c r="AB17" s="138" t="s">
        <v>17</v>
      </c>
      <c r="AC17" s="138" t="s">
        <v>18</v>
      </c>
      <c r="AD17" s="138" t="s">
        <v>19</v>
      </c>
      <c r="AE17" s="138" t="s">
        <v>23</v>
      </c>
      <c r="AF17" s="138" t="s">
        <v>167</v>
      </c>
      <c r="AG17" s="138" t="s">
        <v>168</v>
      </c>
      <c r="AH17" s="141" t="s">
        <v>21</v>
      </c>
      <c r="AI17" s="207"/>
      <c r="AJ17" s="199"/>
      <c r="AK17" s="199"/>
      <c r="AL17" s="208"/>
      <c r="AM17" s="210"/>
      <c r="AN17" s="175"/>
      <c r="AO17" s="175"/>
      <c r="AP17" s="175"/>
      <c r="AQ17" s="175"/>
      <c r="AR17" s="206"/>
      <c r="AS17" s="192"/>
      <c r="AT17" s="199"/>
      <c r="AU17" s="142" t="s">
        <v>62</v>
      </c>
      <c r="AV17" s="142" t="s">
        <v>63</v>
      </c>
      <c r="AW17" s="142" t="s">
        <v>64</v>
      </c>
      <c r="AX17" s="142" t="s">
        <v>66</v>
      </c>
      <c r="AY17" s="138" t="s">
        <v>67</v>
      </c>
      <c r="AZ17" s="199"/>
      <c r="BA17" s="199"/>
      <c r="BB17" s="142" t="s">
        <v>62</v>
      </c>
      <c r="BC17" s="142" t="s">
        <v>71</v>
      </c>
      <c r="BD17" s="143" t="s">
        <v>70</v>
      </c>
    </row>
    <row r="18" spans="1:56" ht="32.25" thickBot="1" x14ac:dyDescent="0.3">
      <c r="A18" s="300"/>
      <c r="B18" s="144" t="s">
        <v>24</v>
      </c>
      <c r="C18" s="145" t="s">
        <v>25</v>
      </c>
      <c r="D18" s="146" t="s">
        <v>48</v>
      </c>
      <c r="E18" s="145" t="s">
        <v>26</v>
      </c>
      <c r="F18" s="145" t="s">
        <v>27</v>
      </c>
      <c r="G18" s="147" t="s">
        <v>28</v>
      </c>
      <c r="H18" s="148" t="s">
        <v>29</v>
      </c>
      <c r="I18" s="145" t="s">
        <v>30</v>
      </c>
      <c r="J18" s="145" t="s">
        <v>31</v>
      </c>
      <c r="K18" s="145" t="s">
        <v>32</v>
      </c>
      <c r="L18" s="149" t="s">
        <v>33</v>
      </c>
      <c r="M18" s="145" t="s">
        <v>34</v>
      </c>
      <c r="N18" s="145" t="s">
        <v>35</v>
      </c>
      <c r="O18" s="145" t="s">
        <v>36</v>
      </c>
      <c r="P18" s="145" t="s">
        <v>37</v>
      </c>
      <c r="Q18" s="145" t="s">
        <v>38</v>
      </c>
      <c r="R18" s="145" t="s">
        <v>39</v>
      </c>
      <c r="S18" s="145" t="s">
        <v>50</v>
      </c>
      <c r="T18" s="145" t="s">
        <v>40</v>
      </c>
      <c r="U18" s="145" t="s">
        <v>58</v>
      </c>
      <c r="V18" s="145" t="s">
        <v>41</v>
      </c>
      <c r="W18" s="145" t="s">
        <v>42</v>
      </c>
      <c r="X18" s="145" t="s">
        <v>43</v>
      </c>
      <c r="Y18" s="145" t="s">
        <v>44</v>
      </c>
      <c r="Z18" s="145" t="s">
        <v>45</v>
      </c>
      <c r="AA18" s="145" t="s">
        <v>46</v>
      </c>
      <c r="AB18" s="145" t="s">
        <v>59</v>
      </c>
      <c r="AC18" s="145" t="s">
        <v>47</v>
      </c>
      <c r="AD18" s="145" t="s">
        <v>87</v>
      </c>
      <c r="AE18" s="145" t="s">
        <v>90</v>
      </c>
      <c r="AF18" s="145" t="s">
        <v>60</v>
      </c>
      <c r="AG18" s="150" t="s">
        <v>88</v>
      </c>
      <c r="AH18" s="161" t="s">
        <v>91</v>
      </c>
      <c r="AI18" s="144" t="s">
        <v>73</v>
      </c>
      <c r="AJ18" s="162" t="s">
        <v>74</v>
      </c>
      <c r="AK18" s="162" t="s">
        <v>75</v>
      </c>
      <c r="AL18" s="163" t="s">
        <v>76</v>
      </c>
      <c r="AM18" s="164" t="s">
        <v>77</v>
      </c>
      <c r="AN18" s="165" t="s">
        <v>78</v>
      </c>
      <c r="AO18" s="165" t="s">
        <v>79</v>
      </c>
      <c r="AP18" s="165" t="s">
        <v>80</v>
      </c>
      <c r="AQ18" s="165" t="s">
        <v>81</v>
      </c>
      <c r="AR18" s="166" t="s">
        <v>82</v>
      </c>
      <c r="AS18" s="167" t="s">
        <v>83</v>
      </c>
      <c r="AT18" s="165" t="s">
        <v>89</v>
      </c>
      <c r="AU18" s="165" t="s">
        <v>99</v>
      </c>
      <c r="AV18" s="165" t="s">
        <v>100</v>
      </c>
      <c r="AW18" s="166" t="s">
        <v>101</v>
      </c>
      <c r="AX18" s="166" t="s">
        <v>108</v>
      </c>
      <c r="AY18" s="166" t="s">
        <v>102</v>
      </c>
      <c r="AZ18" s="165" t="s">
        <v>109</v>
      </c>
      <c r="BA18" s="165" t="s">
        <v>110</v>
      </c>
      <c r="BB18" s="165" t="s">
        <v>111</v>
      </c>
      <c r="BC18" s="166" t="s">
        <v>112</v>
      </c>
      <c r="BD18" s="166" t="s">
        <v>113</v>
      </c>
    </row>
    <row r="19" spans="1:56" ht="24.75" customHeight="1" x14ac:dyDescent="0.25">
      <c r="A19" s="201">
        <v>1</v>
      </c>
      <c r="B19" s="203" t="s">
        <v>126</v>
      </c>
      <c r="C19" s="194" t="s">
        <v>143</v>
      </c>
      <c r="D19" s="194" t="s">
        <v>121</v>
      </c>
      <c r="E19" s="194" t="s">
        <v>116</v>
      </c>
      <c r="F19" s="194" t="s">
        <v>127</v>
      </c>
      <c r="G19" s="215">
        <v>10756</v>
      </c>
      <c r="H19" s="223" t="s">
        <v>130</v>
      </c>
      <c r="I19" s="194" t="s">
        <v>131</v>
      </c>
      <c r="J19" s="194" t="s">
        <v>144</v>
      </c>
      <c r="K19" s="196">
        <v>41085</v>
      </c>
      <c r="L19" s="221">
        <v>2219816.8199999998</v>
      </c>
      <c r="M19" s="215">
        <v>10842</v>
      </c>
      <c r="N19" s="196">
        <v>41091</v>
      </c>
      <c r="O19" s="196">
        <v>41274</v>
      </c>
      <c r="P19" s="223" t="s">
        <v>132</v>
      </c>
      <c r="Q19" s="194"/>
      <c r="R19" s="194"/>
      <c r="S19" s="194"/>
      <c r="T19" s="194" t="s">
        <v>124</v>
      </c>
      <c r="U19" s="100"/>
      <c r="V19" s="88"/>
      <c r="W19" s="88"/>
      <c r="X19" s="100"/>
      <c r="Y19" s="88"/>
      <c r="Z19" s="88"/>
      <c r="AA19" s="88"/>
      <c r="AB19" s="88"/>
      <c r="AC19" s="151"/>
      <c r="AD19" s="88"/>
      <c r="AE19" s="84"/>
      <c r="AF19" s="13">
        <v>745921.92</v>
      </c>
      <c r="AG19" s="301">
        <f>450680.76+464553.6+466489.24</f>
        <v>1381723.6</v>
      </c>
      <c r="AH19" s="15">
        <f>AF19+AG19</f>
        <v>2127645.52</v>
      </c>
      <c r="AI19" s="152"/>
      <c r="AJ19" s="153"/>
      <c r="AK19" s="154"/>
      <c r="AL19" s="155"/>
      <c r="AM19" s="156"/>
      <c r="AN19" s="156"/>
      <c r="AO19" s="157"/>
      <c r="AP19" s="158"/>
      <c r="AQ19" s="157"/>
      <c r="AR19" s="158"/>
      <c r="AS19" s="15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160"/>
    </row>
    <row r="20" spans="1:56" ht="24.75" customHeight="1" x14ac:dyDescent="0.25">
      <c r="A20" s="201"/>
      <c r="B20" s="203"/>
      <c r="C20" s="194"/>
      <c r="D20" s="194"/>
      <c r="E20" s="194"/>
      <c r="F20" s="194"/>
      <c r="G20" s="215"/>
      <c r="H20" s="223"/>
      <c r="I20" s="194"/>
      <c r="J20" s="194"/>
      <c r="K20" s="196"/>
      <c r="L20" s="221"/>
      <c r="M20" s="215"/>
      <c r="N20" s="196"/>
      <c r="O20" s="196"/>
      <c r="P20" s="223"/>
      <c r="Q20" s="194"/>
      <c r="R20" s="194"/>
      <c r="S20" s="194"/>
      <c r="T20" s="194"/>
      <c r="U20" s="302" t="s">
        <v>123</v>
      </c>
      <c r="V20" s="303">
        <v>41096</v>
      </c>
      <c r="W20" s="304">
        <v>10856</v>
      </c>
      <c r="X20" s="302" t="s">
        <v>166</v>
      </c>
      <c r="Y20" s="303">
        <v>41099</v>
      </c>
      <c r="Z20" s="303">
        <v>41274</v>
      </c>
      <c r="AA20" s="305">
        <f>AC20/L19</f>
        <v>2.5981607797710086E-2</v>
      </c>
      <c r="AB20" s="296"/>
      <c r="AC20" s="306">
        <v>57674.41</v>
      </c>
      <c r="AD20" s="306"/>
      <c r="AE20" s="307">
        <f>AC20+L19</f>
        <v>2277491.23</v>
      </c>
      <c r="AF20" s="13"/>
      <c r="AG20" s="14"/>
      <c r="AH20" s="15"/>
      <c r="AI20" s="7"/>
      <c r="AJ20" s="8"/>
      <c r="AK20" s="9"/>
      <c r="AL20" s="115"/>
      <c r="AM20" s="10"/>
      <c r="AN20" s="10"/>
      <c r="AO20" s="11"/>
      <c r="AP20" s="12"/>
      <c r="AQ20" s="11"/>
      <c r="AR20" s="12"/>
      <c r="AS20" s="101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5"/>
    </row>
    <row r="21" spans="1:56" ht="24.75" customHeight="1" x14ac:dyDescent="0.25">
      <c r="A21" s="201"/>
      <c r="B21" s="203"/>
      <c r="C21" s="194"/>
      <c r="D21" s="194"/>
      <c r="E21" s="194"/>
      <c r="F21" s="194"/>
      <c r="G21" s="215"/>
      <c r="H21" s="223"/>
      <c r="I21" s="194"/>
      <c r="J21" s="194"/>
      <c r="K21" s="196"/>
      <c r="L21" s="221"/>
      <c r="M21" s="215"/>
      <c r="N21" s="196"/>
      <c r="O21" s="196"/>
      <c r="P21" s="223"/>
      <c r="Q21" s="194"/>
      <c r="R21" s="194"/>
      <c r="S21" s="194"/>
      <c r="T21" s="194"/>
      <c r="U21" s="302" t="s">
        <v>117</v>
      </c>
      <c r="V21" s="303">
        <v>41107</v>
      </c>
      <c r="W21" s="304">
        <v>10857</v>
      </c>
      <c r="X21" s="302" t="s">
        <v>166</v>
      </c>
      <c r="Y21" s="303">
        <v>41108</v>
      </c>
      <c r="Z21" s="303">
        <v>41274</v>
      </c>
      <c r="AA21" s="305">
        <f>AC21/AE20</f>
        <v>8.0144150544105494E-3</v>
      </c>
      <c r="AB21" s="305"/>
      <c r="AC21" s="306">
        <v>18252.759999999998</v>
      </c>
      <c r="AD21" s="306"/>
      <c r="AE21" s="307">
        <f>AC21+AE20</f>
        <v>2295743.9899999998</v>
      </c>
      <c r="AF21" s="13"/>
      <c r="AG21" s="14"/>
      <c r="AH21" s="15"/>
      <c r="AI21" s="7"/>
      <c r="AJ21" s="8"/>
      <c r="AK21" s="9"/>
      <c r="AL21" s="115"/>
      <c r="AM21" s="10"/>
      <c r="AN21" s="10"/>
      <c r="AO21" s="11"/>
      <c r="AP21" s="12"/>
      <c r="AQ21" s="11"/>
      <c r="AR21" s="12"/>
      <c r="AS21" s="101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5"/>
    </row>
    <row r="22" spans="1:56" ht="24.75" customHeight="1" x14ac:dyDescent="0.25">
      <c r="A22" s="201"/>
      <c r="B22" s="203"/>
      <c r="C22" s="194"/>
      <c r="D22" s="194"/>
      <c r="E22" s="194"/>
      <c r="F22" s="194"/>
      <c r="G22" s="215"/>
      <c r="H22" s="223"/>
      <c r="I22" s="194"/>
      <c r="J22" s="194"/>
      <c r="K22" s="196"/>
      <c r="L22" s="221"/>
      <c r="M22" s="215"/>
      <c r="N22" s="196"/>
      <c r="O22" s="196"/>
      <c r="P22" s="223"/>
      <c r="Q22" s="194"/>
      <c r="R22" s="194"/>
      <c r="S22" s="194"/>
      <c r="T22" s="194"/>
      <c r="U22" s="302" t="s">
        <v>118</v>
      </c>
      <c r="V22" s="303">
        <v>41253</v>
      </c>
      <c r="W22" s="304">
        <v>10951</v>
      </c>
      <c r="X22" s="302" t="s">
        <v>155</v>
      </c>
      <c r="Y22" s="303">
        <v>41275</v>
      </c>
      <c r="Z22" s="303">
        <v>41639</v>
      </c>
      <c r="AA22" s="305"/>
      <c r="AB22" s="308"/>
      <c r="AC22" s="309">
        <f>6896088.35-2295743.99</f>
        <v>4600344.3599999994</v>
      </c>
      <c r="AD22" s="306"/>
      <c r="AE22" s="307">
        <f>AE21+AC22</f>
        <v>6896088.3499999996</v>
      </c>
      <c r="AF22" s="13"/>
      <c r="AG22" s="14"/>
      <c r="AH22" s="15"/>
      <c r="AI22" s="7"/>
      <c r="AJ22" s="8"/>
      <c r="AK22" s="9"/>
      <c r="AL22" s="115"/>
      <c r="AM22" s="10"/>
      <c r="AN22" s="10"/>
      <c r="AO22" s="11"/>
      <c r="AP22" s="12"/>
      <c r="AQ22" s="11"/>
      <c r="AR22" s="12"/>
      <c r="AS22" s="101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"/>
    </row>
    <row r="23" spans="1:56" ht="24.75" customHeight="1" x14ac:dyDescent="0.25">
      <c r="A23" s="201"/>
      <c r="B23" s="203"/>
      <c r="C23" s="194"/>
      <c r="D23" s="194"/>
      <c r="E23" s="194"/>
      <c r="F23" s="194"/>
      <c r="G23" s="215"/>
      <c r="H23" s="223"/>
      <c r="I23" s="194"/>
      <c r="J23" s="194"/>
      <c r="K23" s="196"/>
      <c r="L23" s="221"/>
      <c r="M23" s="215"/>
      <c r="N23" s="196"/>
      <c r="O23" s="196"/>
      <c r="P23" s="223"/>
      <c r="Q23" s="194"/>
      <c r="R23" s="194"/>
      <c r="S23" s="194"/>
      <c r="T23" s="194"/>
      <c r="U23" s="302" t="s">
        <v>129</v>
      </c>
      <c r="V23" s="303">
        <v>41521</v>
      </c>
      <c r="W23" s="304">
        <v>11502</v>
      </c>
      <c r="X23" s="302" t="s">
        <v>153</v>
      </c>
      <c r="Y23" s="303">
        <v>41275</v>
      </c>
      <c r="Z23" s="303">
        <v>41639</v>
      </c>
      <c r="AA23" s="305">
        <f>AC23/(383362.03*12)</f>
        <v>6.3574112525784918E-2</v>
      </c>
      <c r="AB23" s="296"/>
      <c r="AC23" s="306">
        <v>292462.81</v>
      </c>
      <c r="AD23" s="306"/>
      <c r="AE23" s="307">
        <f>AE22+AC23</f>
        <v>7188551.1599999992</v>
      </c>
      <c r="AF23" s="13"/>
      <c r="AG23" s="14"/>
      <c r="AH23" s="15"/>
      <c r="AI23" s="7"/>
      <c r="AJ23" s="8"/>
      <c r="AK23" s="9"/>
      <c r="AL23" s="115"/>
      <c r="AM23" s="10"/>
      <c r="AN23" s="10"/>
      <c r="AO23" s="11"/>
      <c r="AP23" s="12"/>
      <c r="AQ23" s="11"/>
      <c r="AR23" s="12"/>
      <c r="AS23" s="101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5"/>
    </row>
    <row r="24" spans="1:56" ht="24.75" customHeight="1" x14ac:dyDescent="0.25">
      <c r="A24" s="201"/>
      <c r="B24" s="203"/>
      <c r="C24" s="194"/>
      <c r="D24" s="194"/>
      <c r="E24" s="194"/>
      <c r="F24" s="194"/>
      <c r="G24" s="215"/>
      <c r="H24" s="223"/>
      <c r="I24" s="194"/>
      <c r="J24" s="194"/>
      <c r="K24" s="196"/>
      <c r="L24" s="221"/>
      <c r="M24" s="215"/>
      <c r="N24" s="196"/>
      <c r="O24" s="196"/>
      <c r="P24" s="223"/>
      <c r="Q24" s="194"/>
      <c r="R24" s="194"/>
      <c r="S24" s="194"/>
      <c r="T24" s="194"/>
      <c r="U24" s="302" t="s">
        <v>120</v>
      </c>
      <c r="V24" s="303">
        <v>41631</v>
      </c>
      <c r="W24" s="304">
        <v>11513</v>
      </c>
      <c r="X24" s="302" t="s">
        <v>155</v>
      </c>
      <c r="Y24" s="303">
        <v>41640</v>
      </c>
      <c r="Z24" s="303">
        <v>42004</v>
      </c>
      <c r="AA24" s="305"/>
      <c r="AB24" s="308"/>
      <c r="AC24" s="309"/>
      <c r="AD24" s="306"/>
      <c r="AE24" s="307"/>
      <c r="AF24" s="13"/>
      <c r="AG24" s="14"/>
      <c r="AH24" s="15"/>
      <c r="AI24" s="7"/>
      <c r="AJ24" s="8"/>
      <c r="AK24" s="9"/>
      <c r="AL24" s="115"/>
      <c r="AM24" s="10"/>
      <c r="AN24" s="10"/>
      <c r="AO24" s="11"/>
      <c r="AP24" s="12"/>
      <c r="AQ24" s="11"/>
      <c r="AR24" s="12"/>
      <c r="AS24" s="101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5"/>
    </row>
    <row r="25" spans="1:56" ht="24.75" customHeight="1" x14ac:dyDescent="0.25">
      <c r="A25" s="201"/>
      <c r="B25" s="203"/>
      <c r="C25" s="194"/>
      <c r="D25" s="194"/>
      <c r="E25" s="194"/>
      <c r="F25" s="194"/>
      <c r="G25" s="215"/>
      <c r="H25" s="223"/>
      <c r="I25" s="194"/>
      <c r="J25" s="194"/>
      <c r="K25" s="196"/>
      <c r="L25" s="221"/>
      <c r="M25" s="215"/>
      <c r="N25" s="196"/>
      <c r="O25" s="196"/>
      <c r="P25" s="223"/>
      <c r="Q25" s="194"/>
      <c r="R25" s="194"/>
      <c r="S25" s="194"/>
      <c r="T25" s="194"/>
      <c r="U25" s="302" t="s">
        <v>128</v>
      </c>
      <c r="V25" s="303">
        <v>41791</v>
      </c>
      <c r="W25" s="304">
        <v>11513</v>
      </c>
      <c r="X25" s="302" t="s">
        <v>133</v>
      </c>
      <c r="Y25" s="303">
        <v>41640</v>
      </c>
      <c r="Z25" s="303">
        <v>42004</v>
      </c>
      <c r="AA25" s="305">
        <f>AC25/AE23</f>
        <v>1.2462004930629164E-2</v>
      </c>
      <c r="AB25" s="305"/>
      <c r="AC25" s="306">
        <v>89583.76</v>
      </c>
      <c r="AD25" s="306"/>
      <c r="AE25" s="307">
        <f>AE23+AC25</f>
        <v>7278134.919999999</v>
      </c>
      <c r="AF25" s="13"/>
      <c r="AG25" s="14"/>
      <c r="AH25" s="15"/>
      <c r="AI25" s="7"/>
      <c r="AJ25" s="8"/>
      <c r="AK25" s="9"/>
      <c r="AL25" s="115"/>
      <c r="AM25" s="10"/>
      <c r="AN25" s="10"/>
      <c r="AO25" s="11"/>
      <c r="AP25" s="12"/>
      <c r="AQ25" s="11"/>
      <c r="AR25" s="12"/>
      <c r="AS25" s="101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5"/>
    </row>
    <row r="26" spans="1:56" ht="24.75" customHeight="1" x14ac:dyDescent="0.25">
      <c r="A26" s="201"/>
      <c r="B26" s="203"/>
      <c r="C26" s="194"/>
      <c r="D26" s="194"/>
      <c r="E26" s="194"/>
      <c r="F26" s="194"/>
      <c r="G26" s="215"/>
      <c r="H26" s="223"/>
      <c r="I26" s="194"/>
      <c r="J26" s="194"/>
      <c r="K26" s="196"/>
      <c r="L26" s="221"/>
      <c r="M26" s="215"/>
      <c r="N26" s="196"/>
      <c r="O26" s="196"/>
      <c r="P26" s="223"/>
      <c r="Q26" s="194"/>
      <c r="R26" s="194"/>
      <c r="S26" s="194"/>
      <c r="T26" s="194"/>
      <c r="U26" s="302" t="s">
        <v>152</v>
      </c>
      <c r="V26" s="303">
        <v>41791</v>
      </c>
      <c r="W26" s="304">
        <v>11513</v>
      </c>
      <c r="X26" s="302" t="s">
        <v>133</v>
      </c>
      <c r="Y26" s="303">
        <v>41640</v>
      </c>
      <c r="Z26" s="303">
        <v>42004</v>
      </c>
      <c r="AA26" s="305">
        <f>AC26/AE25</f>
        <v>1.0047848906873523E-3</v>
      </c>
      <c r="AB26" s="308"/>
      <c r="AC26" s="306">
        <v>7312.96</v>
      </c>
      <c r="AD26" s="306"/>
      <c r="AE26" s="307">
        <f>AE25+AC26</f>
        <v>7285447.879999999</v>
      </c>
      <c r="AF26" s="16"/>
      <c r="AG26" s="17"/>
      <c r="AH26" s="18"/>
      <c r="AI26" s="7"/>
      <c r="AJ26" s="8"/>
      <c r="AK26" s="9"/>
      <c r="AL26" s="115"/>
      <c r="AM26" s="10"/>
      <c r="AN26" s="10"/>
      <c r="AO26" s="11"/>
      <c r="AP26" s="12"/>
      <c r="AQ26" s="11"/>
      <c r="AR26" s="12"/>
      <c r="AS26" s="101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5"/>
    </row>
    <row r="27" spans="1:56" ht="24.75" customHeight="1" x14ac:dyDescent="0.25">
      <c r="A27" s="201"/>
      <c r="B27" s="203"/>
      <c r="C27" s="194"/>
      <c r="D27" s="194"/>
      <c r="E27" s="194"/>
      <c r="F27" s="194"/>
      <c r="G27" s="215"/>
      <c r="H27" s="223"/>
      <c r="I27" s="194"/>
      <c r="J27" s="194"/>
      <c r="K27" s="196"/>
      <c r="L27" s="221"/>
      <c r="M27" s="97"/>
      <c r="N27" s="91"/>
      <c r="O27" s="91"/>
      <c r="P27" s="99"/>
      <c r="Q27" s="194"/>
      <c r="R27" s="194"/>
      <c r="S27" s="194"/>
      <c r="T27" s="194"/>
      <c r="U27" s="302" t="s">
        <v>170</v>
      </c>
      <c r="V27" s="303">
        <v>42054</v>
      </c>
      <c r="W27" s="304">
        <v>11485</v>
      </c>
      <c r="X27" s="302" t="s">
        <v>155</v>
      </c>
      <c r="Y27" s="303">
        <v>42005</v>
      </c>
      <c r="Z27" s="303">
        <v>42369</v>
      </c>
      <c r="AA27" s="305"/>
      <c r="AB27" s="308"/>
      <c r="AC27" s="306"/>
      <c r="AD27" s="306"/>
      <c r="AE27" s="310"/>
      <c r="AF27" s="13"/>
      <c r="AG27" s="14"/>
      <c r="AH27" s="15"/>
      <c r="AI27" s="7"/>
      <c r="AJ27" s="8"/>
      <c r="AK27" s="9"/>
      <c r="AL27" s="115"/>
      <c r="AM27" s="10"/>
      <c r="AN27" s="10"/>
      <c r="AO27" s="11"/>
      <c r="AP27" s="12"/>
      <c r="AQ27" s="11"/>
      <c r="AR27" s="12"/>
      <c r="AS27" s="1"/>
      <c r="AT27" s="77"/>
      <c r="AU27" s="67"/>
      <c r="AV27" s="67"/>
      <c r="AW27" s="77"/>
      <c r="AX27" s="77"/>
      <c r="AY27" s="77"/>
      <c r="AZ27" s="77"/>
      <c r="BA27" s="77"/>
      <c r="BB27" s="77"/>
      <c r="BC27" s="77"/>
      <c r="BD27" s="80"/>
    </row>
    <row r="28" spans="1:56" ht="24.75" customHeight="1" x14ac:dyDescent="0.25">
      <c r="A28" s="201"/>
      <c r="B28" s="203"/>
      <c r="C28" s="194"/>
      <c r="D28" s="194"/>
      <c r="E28" s="194"/>
      <c r="F28" s="194"/>
      <c r="G28" s="215"/>
      <c r="H28" s="223"/>
      <c r="I28" s="194"/>
      <c r="J28" s="194"/>
      <c r="K28" s="196"/>
      <c r="L28" s="221"/>
      <c r="M28" s="97"/>
      <c r="N28" s="91"/>
      <c r="O28" s="91"/>
      <c r="P28" s="99"/>
      <c r="Q28" s="194"/>
      <c r="R28" s="194"/>
      <c r="S28" s="194"/>
      <c r="T28" s="194"/>
      <c r="U28" s="311" t="s">
        <v>184</v>
      </c>
      <c r="V28" s="312">
        <v>42108</v>
      </c>
      <c r="W28" s="313"/>
      <c r="X28" s="311" t="s">
        <v>153</v>
      </c>
      <c r="Y28" s="312">
        <v>42005</v>
      </c>
      <c r="Z28" s="312">
        <v>42369</v>
      </c>
      <c r="AA28" s="314">
        <f>AC28/AE26</f>
        <v>4.1291545139706641E-2</v>
      </c>
      <c r="AB28" s="315"/>
      <c r="AC28" s="316">
        <v>300827.40000000002</v>
      </c>
      <c r="AD28" s="316"/>
      <c r="AE28" s="317">
        <f>AE26-AD28+AC28</f>
        <v>7586275.2799999993</v>
      </c>
      <c r="AF28" s="13"/>
      <c r="AG28" s="14"/>
      <c r="AH28" s="15"/>
      <c r="AI28" s="7"/>
      <c r="AJ28" s="8"/>
      <c r="AK28" s="9"/>
      <c r="AL28" s="115"/>
      <c r="AM28" s="10"/>
      <c r="AN28" s="10"/>
      <c r="AO28" s="11"/>
      <c r="AP28" s="12"/>
      <c r="AQ28" s="11"/>
      <c r="AR28" s="12"/>
      <c r="AS28" s="1"/>
      <c r="AT28" s="77"/>
      <c r="AU28" s="67"/>
      <c r="AV28" s="67"/>
      <c r="AW28" s="77"/>
      <c r="AX28" s="77"/>
      <c r="AY28" s="77"/>
      <c r="AZ28" s="77"/>
      <c r="BA28" s="77"/>
      <c r="BB28" s="77"/>
      <c r="BC28" s="77"/>
      <c r="BD28" s="80"/>
    </row>
    <row r="29" spans="1:56" ht="24.75" customHeight="1" thickBot="1" x14ac:dyDescent="0.3">
      <c r="A29" s="202"/>
      <c r="B29" s="204"/>
      <c r="C29" s="195"/>
      <c r="D29" s="195"/>
      <c r="E29" s="195"/>
      <c r="F29" s="195"/>
      <c r="G29" s="216"/>
      <c r="H29" s="224"/>
      <c r="I29" s="195"/>
      <c r="J29" s="195"/>
      <c r="K29" s="197"/>
      <c r="L29" s="222"/>
      <c r="M29" s="97"/>
      <c r="N29" s="91"/>
      <c r="O29" s="91"/>
      <c r="P29" s="99"/>
      <c r="Q29" s="195"/>
      <c r="R29" s="195"/>
      <c r="S29" s="195"/>
      <c r="T29" s="217"/>
      <c r="U29" s="311" t="s">
        <v>185</v>
      </c>
      <c r="V29" s="312">
        <v>42103</v>
      </c>
      <c r="W29" s="313"/>
      <c r="X29" s="311" t="s">
        <v>133</v>
      </c>
      <c r="Y29" s="312">
        <v>42104</v>
      </c>
      <c r="Z29" s="312">
        <v>42369</v>
      </c>
      <c r="AA29" s="314">
        <f>AC29/AE28</f>
        <v>2.143259952992373E-2</v>
      </c>
      <c r="AB29" s="315"/>
      <c r="AC29" s="316">
        <v>162593.60000000001</v>
      </c>
      <c r="AD29" s="316"/>
      <c r="AE29" s="317">
        <f>AE28-AD29+AC29</f>
        <v>7748868.879999999</v>
      </c>
      <c r="AF29" s="13"/>
      <c r="AG29" s="14"/>
      <c r="AH29" s="15"/>
      <c r="AI29" s="7"/>
      <c r="AJ29" s="8"/>
      <c r="AK29" s="9"/>
      <c r="AL29" s="115"/>
      <c r="AM29" s="10"/>
      <c r="AN29" s="10"/>
      <c r="AO29" s="11"/>
      <c r="AP29" s="12"/>
      <c r="AQ29" s="11"/>
      <c r="AR29" s="12"/>
      <c r="AS29" s="1"/>
      <c r="AT29" s="77"/>
      <c r="AU29" s="67"/>
      <c r="AV29" s="67"/>
      <c r="AW29" s="77"/>
      <c r="AX29" s="77"/>
      <c r="AY29" s="77"/>
      <c r="AZ29" s="77"/>
      <c r="BA29" s="77"/>
      <c r="BB29" s="77"/>
      <c r="BC29" s="77"/>
      <c r="BD29" s="80"/>
    </row>
    <row r="30" spans="1:56" ht="24.75" customHeight="1" x14ac:dyDescent="0.25">
      <c r="A30" s="218">
        <v>2</v>
      </c>
      <c r="B30" s="219" t="s">
        <v>139</v>
      </c>
      <c r="C30" s="211" t="s">
        <v>145</v>
      </c>
      <c r="D30" s="211" t="s">
        <v>140</v>
      </c>
      <c r="E30" s="211" t="s">
        <v>116</v>
      </c>
      <c r="F30" s="211" t="s">
        <v>137</v>
      </c>
      <c r="G30" s="220">
        <v>10988</v>
      </c>
      <c r="H30" s="246" t="s">
        <v>141</v>
      </c>
      <c r="I30" s="211" t="s">
        <v>138</v>
      </c>
      <c r="J30" s="211" t="s">
        <v>142</v>
      </c>
      <c r="K30" s="212">
        <v>41445</v>
      </c>
      <c r="L30" s="213">
        <v>1929071.85</v>
      </c>
      <c r="M30" s="214">
        <v>11078</v>
      </c>
      <c r="N30" s="245">
        <v>41445</v>
      </c>
      <c r="O30" s="245">
        <v>41655</v>
      </c>
      <c r="P30" s="246" t="s">
        <v>132</v>
      </c>
      <c r="Q30" s="238"/>
      <c r="R30" s="238"/>
      <c r="S30" s="238"/>
      <c r="T30" s="236" t="s">
        <v>134</v>
      </c>
      <c r="U30" s="92"/>
      <c r="V30" s="93"/>
      <c r="W30" s="115"/>
      <c r="X30" s="92"/>
      <c r="Y30" s="93"/>
      <c r="Z30" s="93"/>
      <c r="AA30" s="93"/>
      <c r="AB30" s="93"/>
      <c r="AC30" s="19"/>
      <c r="AD30" s="95"/>
      <c r="AE30" s="83"/>
      <c r="AF30" s="20">
        <v>40000</v>
      </c>
      <c r="AG30" s="21"/>
      <c r="AH30" s="6">
        <f>AF30+AG30</f>
        <v>40000</v>
      </c>
      <c r="AI30" s="7"/>
      <c r="AJ30" s="8"/>
      <c r="AK30" s="9"/>
      <c r="AL30" s="115"/>
      <c r="AM30" s="10"/>
      <c r="AN30" s="10"/>
      <c r="AO30" s="11"/>
      <c r="AP30" s="12"/>
      <c r="AQ30" s="11"/>
      <c r="AR30" s="12"/>
      <c r="AS30" s="238" t="s">
        <v>149</v>
      </c>
      <c r="AT30" s="227" t="s">
        <v>148</v>
      </c>
      <c r="AU30" s="38">
        <v>41445</v>
      </c>
      <c r="AV30" s="38">
        <v>41655</v>
      </c>
      <c r="AW30" s="227">
        <v>29.58</v>
      </c>
      <c r="AX30" s="239" t="s">
        <v>154</v>
      </c>
      <c r="AY30" s="242">
        <v>41445</v>
      </c>
      <c r="AZ30" s="227" t="s">
        <v>146</v>
      </c>
      <c r="BA30" s="227" t="s">
        <v>147</v>
      </c>
      <c r="BB30" s="227"/>
      <c r="BC30" s="227"/>
      <c r="BD30" s="230"/>
    </row>
    <row r="31" spans="1:56" ht="24.75" customHeight="1" x14ac:dyDescent="0.25">
      <c r="A31" s="218"/>
      <c r="B31" s="219"/>
      <c r="C31" s="211"/>
      <c r="D31" s="211"/>
      <c r="E31" s="211"/>
      <c r="F31" s="211"/>
      <c r="G31" s="220"/>
      <c r="H31" s="246"/>
      <c r="I31" s="211"/>
      <c r="J31" s="211"/>
      <c r="K31" s="212"/>
      <c r="L31" s="213"/>
      <c r="M31" s="215"/>
      <c r="N31" s="196"/>
      <c r="O31" s="196"/>
      <c r="P31" s="246"/>
      <c r="Q31" s="194"/>
      <c r="R31" s="194"/>
      <c r="S31" s="194"/>
      <c r="T31" s="237"/>
      <c r="U31" s="22" t="s">
        <v>122</v>
      </c>
      <c r="V31" s="94">
        <v>41584</v>
      </c>
      <c r="W31" s="98">
        <v>11180</v>
      </c>
      <c r="X31" s="92" t="s">
        <v>161</v>
      </c>
      <c r="Y31" s="94">
        <v>41655</v>
      </c>
      <c r="Z31" s="94">
        <v>41806</v>
      </c>
      <c r="AA31" s="94"/>
      <c r="AB31" s="93"/>
      <c r="AC31" s="95"/>
      <c r="AD31" s="95"/>
      <c r="AE31" s="82"/>
      <c r="AF31" s="23"/>
      <c r="AG31" s="14"/>
      <c r="AH31" s="15"/>
      <c r="AI31" s="7"/>
      <c r="AJ31" s="8"/>
      <c r="AK31" s="9"/>
      <c r="AL31" s="115"/>
      <c r="AM31" s="10"/>
      <c r="AN31" s="10"/>
      <c r="AO31" s="11"/>
      <c r="AP31" s="12"/>
      <c r="AQ31" s="11"/>
      <c r="AR31" s="12"/>
      <c r="AS31" s="194"/>
      <c r="AT31" s="228"/>
      <c r="AU31" s="38"/>
      <c r="AV31" s="38"/>
      <c r="AW31" s="228"/>
      <c r="AX31" s="240"/>
      <c r="AY31" s="243"/>
      <c r="AZ31" s="228"/>
      <c r="BA31" s="228"/>
      <c r="BB31" s="228"/>
      <c r="BC31" s="228"/>
      <c r="BD31" s="231"/>
    </row>
    <row r="32" spans="1:56" ht="24.75" customHeight="1" x14ac:dyDescent="0.25">
      <c r="A32" s="218"/>
      <c r="B32" s="219"/>
      <c r="C32" s="211"/>
      <c r="D32" s="211"/>
      <c r="E32" s="211"/>
      <c r="F32" s="211"/>
      <c r="G32" s="220"/>
      <c r="H32" s="246"/>
      <c r="I32" s="211"/>
      <c r="J32" s="211"/>
      <c r="K32" s="212"/>
      <c r="L32" s="213"/>
      <c r="M32" s="215"/>
      <c r="N32" s="196"/>
      <c r="O32" s="196"/>
      <c r="P32" s="246"/>
      <c r="Q32" s="194"/>
      <c r="R32" s="194"/>
      <c r="S32" s="194"/>
      <c r="T32" s="237"/>
      <c r="U32" s="22" t="s">
        <v>156</v>
      </c>
      <c r="V32" s="94">
        <v>41599</v>
      </c>
      <c r="W32" s="98">
        <v>11367</v>
      </c>
      <c r="X32" s="92" t="s">
        <v>157</v>
      </c>
      <c r="Y32" s="94"/>
      <c r="Z32" s="94"/>
      <c r="AA32" s="93"/>
      <c r="AB32" s="93"/>
      <c r="AC32" s="95"/>
      <c r="AD32" s="95"/>
      <c r="AE32" s="82"/>
      <c r="AF32" s="23"/>
      <c r="AG32" s="14"/>
      <c r="AH32" s="15"/>
      <c r="AI32" s="7"/>
      <c r="AJ32" s="8"/>
      <c r="AK32" s="9"/>
      <c r="AL32" s="115"/>
      <c r="AM32" s="10"/>
      <c r="AN32" s="10"/>
      <c r="AO32" s="11"/>
      <c r="AP32" s="12"/>
      <c r="AQ32" s="11"/>
      <c r="AR32" s="12"/>
      <c r="AS32" s="194"/>
      <c r="AT32" s="228"/>
      <c r="AU32" s="38"/>
      <c r="AV32" s="38"/>
      <c r="AW32" s="228"/>
      <c r="AX32" s="240"/>
      <c r="AY32" s="243"/>
      <c r="AZ32" s="228"/>
      <c r="BA32" s="228"/>
      <c r="BB32" s="228"/>
      <c r="BC32" s="228"/>
      <c r="BD32" s="231"/>
    </row>
    <row r="33" spans="1:62" ht="24.75" customHeight="1" x14ac:dyDescent="0.25">
      <c r="A33" s="218"/>
      <c r="B33" s="219"/>
      <c r="C33" s="211"/>
      <c r="D33" s="211"/>
      <c r="E33" s="211"/>
      <c r="F33" s="211"/>
      <c r="G33" s="220"/>
      <c r="H33" s="246"/>
      <c r="I33" s="211"/>
      <c r="J33" s="211"/>
      <c r="K33" s="212"/>
      <c r="L33" s="213"/>
      <c r="M33" s="215"/>
      <c r="N33" s="196"/>
      <c r="O33" s="196"/>
      <c r="P33" s="246"/>
      <c r="Q33" s="194"/>
      <c r="R33" s="194"/>
      <c r="S33" s="194"/>
      <c r="T33" s="237"/>
      <c r="U33" s="22" t="s">
        <v>158</v>
      </c>
      <c r="V33" s="94">
        <v>41625</v>
      </c>
      <c r="W33" s="98">
        <v>11367</v>
      </c>
      <c r="X33" s="92" t="s">
        <v>157</v>
      </c>
      <c r="Y33" s="94"/>
      <c r="Z33" s="94"/>
      <c r="AA33" s="93"/>
      <c r="AB33" s="93"/>
      <c r="AC33" s="95"/>
      <c r="AD33" s="95"/>
      <c r="AE33" s="82"/>
      <c r="AF33" s="23"/>
      <c r="AG33" s="14"/>
      <c r="AH33" s="15"/>
      <c r="AI33" s="7"/>
      <c r="AJ33" s="8"/>
      <c r="AK33" s="9"/>
      <c r="AL33" s="115"/>
      <c r="AM33" s="10"/>
      <c r="AN33" s="10"/>
      <c r="AO33" s="11"/>
      <c r="AP33" s="12"/>
      <c r="AQ33" s="11"/>
      <c r="AR33" s="12"/>
      <c r="AS33" s="194"/>
      <c r="AT33" s="228"/>
      <c r="AU33" s="38"/>
      <c r="AV33" s="38"/>
      <c r="AW33" s="228"/>
      <c r="AX33" s="240"/>
      <c r="AY33" s="243"/>
      <c r="AZ33" s="228"/>
      <c r="BA33" s="228"/>
      <c r="BB33" s="228"/>
      <c r="BC33" s="228"/>
      <c r="BD33" s="231"/>
    </row>
    <row r="34" spans="1:62" ht="24.75" customHeight="1" x14ac:dyDescent="0.25">
      <c r="A34" s="218"/>
      <c r="B34" s="219"/>
      <c r="C34" s="211"/>
      <c r="D34" s="211"/>
      <c r="E34" s="211"/>
      <c r="F34" s="211"/>
      <c r="G34" s="220"/>
      <c r="H34" s="246"/>
      <c r="I34" s="211"/>
      <c r="J34" s="211"/>
      <c r="K34" s="212"/>
      <c r="L34" s="213"/>
      <c r="M34" s="215"/>
      <c r="N34" s="196"/>
      <c r="O34" s="196"/>
      <c r="P34" s="246"/>
      <c r="Q34" s="194"/>
      <c r="R34" s="194"/>
      <c r="S34" s="194"/>
      <c r="T34" s="237"/>
      <c r="U34" s="22" t="s">
        <v>117</v>
      </c>
      <c r="V34" s="12">
        <v>41631</v>
      </c>
      <c r="W34" s="98">
        <v>11209</v>
      </c>
      <c r="X34" s="92" t="s">
        <v>125</v>
      </c>
      <c r="Y34" s="12"/>
      <c r="Z34" s="12"/>
      <c r="AA34" s="24">
        <f>AC34/L30</f>
        <v>2.2339572266320717E-2</v>
      </c>
      <c r="AB34" s="93"/>
      <c r="AC34" s="25">
        <v>43094.64</v>
      </c>
      <c r="AD34" s="95"/>
      <c r="AE34" s="232">
        <f>AC34+L30</f>
        <v>1972166.49</v>
      </c>
      <c r="AF34" s="23"/>
      <c r="AG34" s="14"/>
      <c r="AH34" s="15"/>
      <c r="AI34" s="7"/>
      <c r="AJ34" s="8"/>
      <c r="AK34" s="9"/>
      <c r="AL34" s="115"/>
      <c r="AM34" s="10"/>
      <c r="AN34" s="10"/>
      <c r="AO34" s="11"/>
      <c r="AP34" s="12"/>
      <c r="AQ34" s="11"/>
      <c r="AR34" s="12"/>
      <c r="AS34" s="194"/>
      <c r="AT34" s="228"/>
      <c r="AU34" s="38"/>
      <c r="AV34" s="38"/>
      <c r="AW34" s="228"/>
      <c r="AX34" s="240"/>
      <c r="AY34" s="243"/>
      <c r="AZ34" s="228"/>
      <c r="BA34" s="228"/>
      <c r="BB34" s="228"/>
      <c r="BC34" s="228"/>
      <c r="BD34" s="231"/>
    </row>
    <row r="35" spans="1:62" ht="24.75" customHeight="1" x14ac:dyDescent="0.25">
      <c r="A35" s="218"/>
      <c r="B35" s="219"/>
      <c r="C35" s="211"/>
      <c r="D35" s="211"/>
      <c r="E35" s="211"/>
      <c r="F35" s="211"/>
      <c r="G35" s="220"/>
      <c r="H35" s="246"/>
      <c r="I35" s="211"/>
      <c r="J35" s="211"/>
      <c r="K35" s="212"/>
      <c r="L35" s="213"/>
      <c r="M35" s="215"/>
      <c r="N35" s="196"/>
      <c r="O35" s="196"/>
      <c r="P35" s="246"/>
      <c r="Q35" s="194"/>
      <c r="R35" s="194"/>
      <c r="S35" s="194"/>
      <c r="T35" s="237"/>
      <c r="U35" s="26" t="s">
        <v>118</v>
      </c>
      <c r="V35" s="27">
        <v>41743</v>
      </c>
      <c r="W35" s="96">
        <v>11500</v>
      </c>
      <c r="X35" s="92" t="s">
        <v>165</v>
      </c>
      <c r="Y35" s="12">
        <v>41806</v>
      </c>
      <c r="Z35" s="12">
        <v>42016</v>
      </c>
      <c r="AA35" s="86"/>
      <c r="AB35" s="86"/>
      <c r="AC35" s="28"/>
      <c r="AD35" s="29"/>
      <c r="AE35" s="232"/>
      <c r="AF35" s="23"/>
      <c r="AG35" s="14"/>
      <c r="AH35" s="15"/>
      <c r="AI35" s="30"/>
      <c r="AJ35" s="31"/>
      <c r="AK35" s="32"/>
      <c r="AL35" s="116"/>
      <c r="AM35" s="33"/>
      <c r="AN35" s="33"/>
      <c r="AO35" s="34"/>
      <c r="AP35" s="27"/>
      <c r="AQ35" s="34"/>
      <c r="AR35" s="27"/>
      <c r="AS35" s="194"/>
      <c r="AT35" s="228"/>
      <c r="AU35" s="38"/>
      <c r="AV35" s="38"/>
      <c r="AW35" s="228"/>
      <c r="AX35" s="240"/>
      <c r="AY35" s="243"/>
      <c r="AZ35" s="228"/>
      <c r="BA35" s="228"/>
      <c r="BB35" s="228"/>
      <c r="BC35" s="228"/>
      <c r="BD35" s="231"/>
    </row>
    <row r="36" spans="1:62" ht="24.75" customHeight="1" x14ac:dyDescent="0.25">
      <c r="A36" s="218"/>
      <c r="B36" s="219"/>
      <c r="C36" s="211"/>
      <c r="D36" s="211"/>
      <c r="E36" s="211"/>
      <c r="F36" s="211"/>
      <c r="G36" s="220"/>
      <c r="H36" s="246"/>
      <c r="I36" s="211"/>
      <c r="J36" s="211"/>
      <c r="K36" s="212"/>
      <c r="L36" s="213"/>
      <c r="M36" s="215"/>
      <c r="N36" s="196"/>
      <c r="O36" s="196"/>
      <c r="P36" s="246"/>
      <c r="Q36" s="194"/>
      <c r="R36" s="194"/>
      <c r="S36" s="194"/>
      <c r="T36" s="237"/>
      <c r="U36" s="92" t="s">
        <v>119</v>
      </c>
      <c r="V36" s="27">
        <v>41800</v>
      </c>
      <c r="W36" s="96">
        <v>11500</v>
      </c>
      <c r="X36" s="92" t="s">
        <v>125</v>
      </c>
      <c r="Y36" s="12"/>
      <c r="Z36" s="12"/>
      <c r="AA36" s="35">
        <f>AC36/AE34</f>
        <v>0.11243213548365281</v>
      </c>
      <c r="AB36" s="86"/>
      <c r="AC36" s="28">
        <v>221734.89</v>
      </c>
      <c r="AD36" s="29"/>
      <c r="AE36" s="82">
        <f>AE34+AC36</f>
        <v>2193901.38</v>
      </c>
      <c r="AF36" s="36"/>
      <c r="AG36" s="17"/>
      <c r="AH36" s="18"/>
      <c r="AI36" s="30"/>
      <c r="AJ36" s="31"/>
      <c r="AK36" s="32"/>
      <c r="AL36" s="116"/>
      <c r="AM36" s="33"/>
      <c r="AN36" s="33"/>
      <c r="AO36" s="34"/>
      <c r="AP36" s="27"/>
      <c r="AQ36" s="34"/>
      <c r="AR36" s="27"/>
      <c r="AS36" s="194"/>
      <c r="AT36" s="228"/>
      <c r="AU36" s="38"/>
      <c r="AV36" s="38"/>
      <c r="AW36" s="228"/>
      <c r="AX36" s="240"/>
      <c r="AY36" s="243"/>
      <c r="AZ36" s="228"/>
      <c r="BA36" s="228"/>
      <c r="BB36" s="228"/>
      <c r="BC36" s="228"/>
      <c r="BD36" s="231"/>
    </row>
    <row r="37" spans="1:62" ht="24.75" customHeight="1" x14ac:dyDescent="0.25">
      <c r="A37" s="218"/>
      <c r="B37" s="219"/>
      <c r="C37" s="211"/>
      <c r="D37" s="211"/>
      <c r="E37" s="211"/>
      <c r="F37" s="211"/>
      <c r="G37" s="220"/>
      <c r="H37" s="246"/>
      <c r="I37" s="211"/>
      <c r="J37" s="211"/>
      <c r="K37" s="212"/>
      <c r="L37" s="213"/>
      <c r="M37" s="215"/>
      <c r="N37" s="196"/>
      <c r="O37" s="196"/>
      <c r="P37" s="246"/>
      <c r="Q37" s="87"/>
      <c r="R37" s="87"/>
      <c r="S37" s="87"/>
      <c r="T37" s="85"/>
      <c r="U37" s="22" t="s">
        <v>159</v>
      </c>
      <c r="V37" s="27">
        <v>41843</v>
      </c>
      <c r="W37" s="96">
        <v>11364</v>
      </c>
      <c r="X37" s="37" t="s">
        <v>160</v>
      </c>
      <c r="Y37" s="27"/>
      <c r="Z37" s="27"/>
      <c r="AA37" s="35">
        <f>AC37/L30</f>
        <v>0.15374089358050608</v>
      </c>
      <c r="AB37" s="86"/>
      <c r="AC37" s="28">
        <v>296577.23</v>
      </c>
      <c r="AD37" s="29"/>
      <c r="AE37" s="233">
        <f>AE36+AC37</f>
        <v>2490478.61</v>
      </c>
      <c r="AF37" s="23"/>
      <c r="AG37" s="14"/>
      <c r="AH37" s="15"/>
      <c r="AI37" s="30"/>
      <c r="AJ37" s="31"/>
      <c r="AK37" s="32"/>
      <c r="AL37" s="116"/>
      <c r="AM37" s="33"/>
      <c r="AN37" s="33"/>
      <c r="AO37" s="34"/>
      <c r="AP37" s="27"/>
      <c r="AQ37" s="34"/>
      <c r="AR37" s="27"/>
      <c r="AS37" s="194"/>
      <c r="AT37" s="228"/>
      <c r="AU37" s="38"/>
      <c r="AV37" s="38"/>
      <c r="AW37" s="228"/>
      <c r="AX37" s="240"/>
      <c r="AY37" s="243"/>
      <c r="AZ37" s="228"/>
      <c r="BA37" s="228"/>
      <c r="BB37" s="78"/>
      <c r="BC37" s="78"/>
      <c r="BD37" s="81"/>
    </row>
    <row r="38" spans="1:62" ht="24.75" customHeight="1" x14ac:dyDescent="0.25">
      <c r="A38" s="218"/>
      <c r="B38" s="219"/>
      <c r="C38" s="211"/>
      <c r="D38" s="211"/>
      <c r="E38" s="211"/>
      <c r="F38" s="211"/>
      <c r="G38" s="220"/>
      <c r="H38" s="246"/>
      <c r="I38" s="211"/>
      <c r="J38" s="211"/>
      <c r="K38" s="212"/>
      <c r="L38" s="213"/>
      <c r="M38" s="215"/>
      <c r="N38" s="196"/>
      <c r="O38" s="196"/>
      <c r="P38" s="246"/>
      <c r="Q38" s="87"/>
      <c r="R38" s="87"/>
      <c r="S38" s="87"/>
      <c r="T38" s="85"/>
      <c r="U38" s="92" t="s">
        <v>162</v>
      </c>
      <c r="V38" s="27">
        <v>41892</v>
      </c>
      <c r="W38" s="96">
        <v>11429</v>
      </c>
      <c r="X38" s="92" t="s">
        <v>163</v>
      </c>
      <c r="Y38" s="27">
        <v>41896</v>
      </c>
      <c r="Z38" s="27">
        <v>42046</v>
      </c>
      <c r="AA38" s="35"/>
      <c r="AB38" s="86"/>
      <c r="AC38" s="28"/>
      <c r="AD38" s="29"/>
      <c r="AE38" s="234"/>
      <c r="AF38" s="23"/>
      <c r="AG38" s="14"/>
      <c r="AH38" s="15"/>
      <c r="AI38" s="30"/>
      <c r="AJ38" s="31"/>
      <c r="AK38" s="32"/>
      <c r="AL38" s="116"/>
      <c r="AM38" s="33"/>
      <c r="AN38" s="33"/>
      <c r="AO38" s="34"/>
      <c r="AP38" s="27"/>
      <c r="AQ38" s="34"/>
      <c r="AR38" s="27"/>
      <c r="AS38" s="194"/>
      <c r="AT38" s="228"/>
      <c r="AU38" s="38">
        <v>41898</v>
      </c>
      <c r="AV38" s="38">
        <v>42046</v>
      </c>
      <c r="AW38" s="228"/>
      <c r="AX38" s="240"/>
      <c r="AY38" s="243"/>
      <c r="AZ38" s="228"/>
      <c r="BA38" s="228"/>
      <c r="BB38" s="78"/>
      <c r="BC38" s="78"/>
      <c r="BD38" s="81"/>
    </row>
    <row r="39" spans="1:62" ht="24.75" customHeight="1" x14ac:dyDescent="0.25">
      <c r="A39" s="218"/>
      <c r="B39" s="219"/>
      <c r="C39" s="211"/>
      <c r="D39" s="211"/>
      <c r="E39" s="211"/>
      <c r="F39" s="211"/>
      <c r="G39" s="220"/>
      <c r="H39" s="246"/>
      <c r="I39" s="211"/>
      <c r="J39" s="211"/>
      <c r="K39" s="212"/>
      <c r="L39" s="213"/>
      <c r="M39" s="216"/>
      <c r="N39" s="197"/>
      <c r="O39" s="197"/>
      <c r="P39" s="246"/>
      <c r="Q39" s="87"/>
      <c r="R39" s="87"/>
      <c r="S39" s="87"/>
      <c r="T39" s="85"/>
      <c r="U39" s="92" t="s">
        <v>171</v>
      </c>
      <c r="V39" s="27">
        <v>42013</v>
      </c>
      <c r="W39" s="96">
        <v>11495</v>
      </c>
      <c r="X39" s="92" t="s">
        <v>172</v>
      </c>
      <c r="Y39" s="27">
        <v>42016</v>
      </c>
      <c r="Z39" s="27">
        <v>42226</v>
      </c>
      <c r="AA39" s="35"/>
      <c r="AB39" s="86"/>
      <c r="AC39" s="28"/>
      <c r="AD39" s="29"/>
      <c r="AE39" s="235"/>
      <c r="AF39" s="23"/>
      <c r="AG39" s="14"/>
      <c r="AH39" s="15"/>
      <c r="AI39" s="30"/>
      <c r="AJ39" s="31"/>
      <c r="AK39" s="32"/>
      <c r="AL39" s="116"/>
      <c r="AM39" s="33"/>
      <c r="AN39" s="33"/>
      <c r="AO39" s="34"/>
      <c r="AP39" s="27"/>
      <c r="AQ39" s="34"/>
      <c r="AR39" s="27"/>
      <c r="AS39" s="195"/>
      <c r="AT39" s="229"/>
      <c r="AU39" s="38">
        <v>42046</v>
      </c>
      <c r="AV39" s="38">
        <v>42196</v>
      </c>
      <c r="AW39" s="229"/>
      <c r="AX39" s="241"/>
      <c r="AY39" s="244"/>
      <c r="AZ39" s="229"/>
      <c r="BA39" s="229"/>
      <c r="BB39" s="78"/>
      <c r="BC39" s="78"/>
      <c r="BD39" s="81"/>
    </row>
    <row r="40" spans="1:62" ht="24.75" customHeight="1" x14ac:dyDescent="0.25">
      <c r="A40" s="247">
        <v>3</v>
      </c>
      <c r="B40" s="249" t="s">
        <v>192</v>
      </c>
      <c r="C40" s="225" t="s">
        <v>193</v>
      </c>
      <c r="D40" s="225" t="s">
        <v>194</v>
      </c>
      <c r="E40" s="225" t="s">
        <v>195</v>
      </c>
      <c r="F40" s="225" t="s">
        <v>196</v>
      </c>
      <c r="G40" s="257">
        <v>11398</v>
      </c>
      <c r="H40" s="225" t="s">
        <v>197</v>
      </c>
      <c r="I40" s="252" t="s">
        <v>198</v>
      </c>
      <c r="J40" s="225" t="s">
        <v>199</v>
      </c>
      <c r="K40" s="259">
        <v>41905</v>
      </c>
      <c r="L40" s="261">
        <v>495600</v>
      </c>
      <c r="M40" s="253">
        <v>11399</v>
      </c>
      <c r="N40" s="255">
        <v>41905</v>
      </c>
      <c r="O40" s="255">
        <v>42004</v>
      </c>
      <c r="P40" s="168">
        <v>4</v>
      </c>
      <c r="Q40" s="225"/>
      <c r="R40" s="225"/>
      <c r="S40" s="225"/>
      <c r="T40" s="168" t="s">
        <v>124</v>
      </c>
      <c r="U40" s="75"/>
      <c r="V40" s="75"/>
      <c r="W40" s="54"/>
      <c r="X40" s="53"/>
      <c r="Y40" s="75"/>
      <c r="Z40" s="75"/>
      <c r="AA40" s="45"/>
      <c r="AB40" s="75"/>
      <c r="AC40" s="41"/>
      <c r="AD40" s="41"/>
      <c r="AE40" s="55">
        <f>41300*12</f>
        <v>495600</v>
      </c>
      <c r="AF40" s="61"/>
      <c r="AG40" s="64">
        <v>289100</v>
      </c>
      <c r="AH40" s="318">
        <f>AD42+AG40</f>
        <v>289100</v>
      </c>
      <c r="AI40" s="56"/>
      <c r="AJ40" s="57"/>
      <c r="AK40" s="58"/>
      <c r="AL40" s="117"/>
      <c r="AM40" s="59"/>
      <c r="AN40" s="59"/>
      <c r="AO40" s="34"/>
      <c r="AP40" s="27"/>
      <c r="AQ40" s="34"/>
      <c r="AR40" s="27"/>
      <c r="AS40" s="102"/>
      <c r="AT40" s="78"/>
      <c r="AU40" s="39"/>
      <c r="AV40" s="39"/>
      <c r="AW40" s="78"/>
      <c r="AX40" s="89"/>
      <c r="AY40" s="90"/>
      <c r="AZ40" s="78"/>
      <c r="BA40" s="78"/>
      <c r="BB40" s="78"/>
      <c r="BC40" s="78"/>
      <c r="BD40" s="81"/>
    </row>
    <row r="41" spans="1:62" ht="24.75" customHeight="1" x14ac:dyDescent="0.25">
      <c r="A41" s="201"/>
      <c r="B41" s="263"/>
      <c r="C41" s="226"/>
      <c r="D41" s="226"/>
      <c r="E41" s="226"/>
      <c r="F41" s="226"/>
      <c r="G41" s="258"/>
      <c r="H41" s="226"/>
      <c r="I41" s="252"/>
      <c r="J41" s="226"/>
      <c r="K41" s="260"/>
      <c r="L41" s="262"/>
      <c r="M41" s="254"/>
      <c r="N41" s="256"/>
      <c r="O41" s="256"/>
      <c r="P41" s="169"/>
      <c r="Q41" s="226"/>
      <c r="R41" s="226"/>
      <c r="S41" s="226"/>
      <c r="T41" s="169"/>
      <c r="U41" s="53" t="s">
        <v>123</v>
      </c>
      <c r="V41" s="43">
        <v>42368</v>
      </c>
      <c r="W41" s="54">
        <v>11490</v>
      </c>
      <c r="X41" s="53" t="s">
        <v>200</v>
      </c>
      <c r="Y41" s="43">
        <v>42005</v>
      </c>
      <c r="Z41" s="43">
        <v>42369</v>
      </c>
      <c r="AA41" s="45"/>
      <c r="AB41" s="75"/>
      <c r="AC41" s="41"/>
      <c r="AD41" s="41"/>
      <c r="AE41" s="60"/>
      <c r="AF41" s="62"/>
      <c r="AG41" s="65"/>
      <c r="AH41" s="319"/>
      <c r="AI41" s="56"/>
      <c r="AJ41" s="57"/>
      <c r="AK41" s="58"/>
      <c r="AL41" s="117"/>
      <c r="AM41" s="59"/>
      <c r="AN41" s="59"/>
      <c r="AO41" s="34"/>
      <c r="AP41" s="27"/>
      <c r="AQ41" s="34"/>
      <c r="AR41" s="27"/>
      <c r="AS41" s="102"/>
      <c r="AT41" s="78"/>
      <c r="AU41" s="39"/>
      <c r="AV41" s="39"/>
      <c r="AW41" s="78"/>
      <c r="AX41" s="89"/>
      <c r="AY41" s="90"/>
      <c r="AZ41" s="78"/>
      <c r="BA41" s="78"/>
      <c r="BB41" s="78"/>
      <c r="BC41" s="78"/>
      <c r="BD41" s="81"/>
    </row>
    <row r="42" spans="1:62" ht="24.75" customHeight="1" thickBot="1" x14ac:dyDescent="0.3">
      <c r="A42" s="202"/>
      <c r="B42" s="263"/>
      <c r="C42" s="226"/>
      <c r="D42" s="226"/>
      <c r="E42" s="226"/>
      <c r="F42" s="226"/>
      <c r="G42" s="258"/>
      <c r="H42" s="226"/>
      <c r="I42" s="252"/>
      <c r="J42" s="226"/>
      <c r="K42" s="260"/>
      <c r="L42" s="262"/>
      <c r="M42" s="254"/>
      <c r="N42" s="256"/>
      <c r="O42" s="256"/>
      <c r="P42" s="170"/>
      <c r="Q42" s="226"/>
      <c r="R42" s="226"/>
      <c r="S42" s="226"/>
      <c r="T42" s="169"/>
      <c r="U42" s="53" t="s">
        <v>201</v>
      </c>
      <c r="V42" s="43">
        <v>42202</v>
      </c>
      <c r="W42" s="54"/>
      <c r="X42" s="53" t="s">
        <v>202</v>
      </c>
      <c r="Y42" s="43">
        <v>42005</v>
      </c>
      <c r="Z42" s="43">
        <v>42369</v>
      </c>
      <c r="AA42" s="45"/>
      <c r="AB42" s="75"/>
      <c r="AC42" s="41"/>
      <c r="AD42" s="41"/>
      <c r="AE42" s="60"/>
      <c r="AF42" s="63"/>
      <c r="AG42" s="66"/>
      <c r="AH42" s="320"/>
      <c r="AI42" s="56"/>
      <c r="AJ42" s="57"/>
      <c r="AK42" s="58"/>
      <c r="AL42" s="117"/>
      <c r="AM42" s="59"/>
      <c r="AN42" s="59"/>
      <c r="AO42" s="34"/>
      <c r="AP42" s="27"/>
      <c r="AQ42" s="34"/>
      <c r="AR42" s="27"/>
      <c r="AS42" s="102"/>
      <c r="AT42" s="78"/>
      <c r="AU42" s="39"/>
      <c r="AV42" s="39"/>
      <c r="AW42" s="78"/>
      <c r="AX42" s="89"/>
      <c r="AY42" s="90"/>
      <c r="AZ42" s="78"/>
      <c r="BA42" s="78"/>
      <c r="BB42" s="78"/>
      <c r="BC42" s="78"/>
      <c r="BD42" s="81"/>
    </row>
    <row r="43" spans="1:62" ht="24.75" customHeight="1" x14ac:dyDescent="0.25">
      <c r="A43" s="247">
        <v>4</v>
      </c>
      <c r="B43" s="248" t="s">
        <v>174</v>
      </c>
      <c r="C43" s="250" t="s">
        <v>175</v>
      </c>
      <c r="D43" s="252" t="s">
        <v>121</v>
      </c>
      <c r="E43" s="225" t="s">
        <v>116</v>
      </c>
      <c r="F43" s="252" t="s">
        <v>176</v>
      </c>
      <c r="G43" s="168">
        <v>11486</v>
      </c>
      <c r="H43" s="252" t="s">
        <v>177</v>
      </c>
      <c r="I43" s="226" t="s">
        <v>178</v>
      </c>
      <c r="J43" s="225" t="s">
        <v>179</v>
      </c>
      <c r="K43" s="259">
        <v>42034</v>
      </c>
      <c r="L43" s="279">
        <v>1255416.96</v>
      </c>
      <c r="M43" s="282">
        <v>11518</v>
      </c>
      <c r="N43" s="259">
        <v>42036</v>
      </c>
      <c r="O43" s="264">
        <v>42400</v>
      </c>
      <c r="P43" s="266" t="s">
        <v>132</v>
      </c>
      <c r="Q43" s="72"/>
      <c r="R43" s="72"/>
      <c r="S43" s="72"/>
      <c r="T43" s="269" t="s">
        <v>124</v>
      </c>
      <c r="U43" s="72"/>
      <c r="V43" s="75"/>
      <c r="W43" s="76"/>
      <c r="X43" s="40"/>
      <c r="Y43" s="73"/>
      <c r="Z43" s="73"/>
      <c r="AA43" s="75"/>
      <c r="AB43" s="75"/>
      <c r="AC43" s="41"/>
      <c r="AD43" s="41"/>
      <c r="AE43" s="42">
        <f>L43-AD43+AC43</f>
        <v>1255416.96</v>
      </c>
      <c r="AF43" s="20"/>
      <c r="AG43" s="47">
        <v>74727.199999999997</v>
      </c>
      <c r="AH43" s="318">
        <f>AD45+AG43</f>
        <v>74727.199999999997</v>
      </c>
      <c r="AI43" s="30"/>
      <c r="AJ43" s="31"/>
      <c r="AK43" s="32"/>
      <c r="AL43" s="116"/>
      <c r="AM43" s="33"/>
      <c r="AN43" s="33"/>
      <c r="AO43" s="34"/>
      <c r="AP43" s="27"/>
      <c r="AQ43" s="34"/>
      <c r="AR43" s="27"/>
      <c r="AS43" s="102"/>
      <c r="AT43" s="78"/>
      <c r="AU43" s="39"/>
      <c r="AV43" s="39"/>
      <c r="AW43" s="78"/>
      <c r="AX43" s="89"/>
      <c r="AY43" s="90"/>
      <c r="AZ43" s="78"/>
      <c r="BA43" s="78"/>
      <c r="BB43" s="78"/>
      <c r="BC43" s="78"/>
      <c r="BD43" s="81"/>
    </row>
    <row r="44" spans="1:62" ht="24.75" customHeight="1" x14ac:dyDescent="0.25">
      <c r="A44" s="201"/>
      <c r="B44" s="248"/>
      <c r="C44" s="251"/>
      <c r="D44" s="252"/>
      <c r="E44" s="226"/>
      <c r="F44" s="252"/>
      <c r="G44" s="169"/>
      <c r="H44" s="252"/>
      <c r="I44" s="226"/>
      <c r="J44" s="226"/>
      <c r="K44" s="260"/>
      <c r="L44" s="280"/>
      <c r="M44" s="258"/>
      <c r="N44" s="260"/>
      <c r="O44" s="260"/>
      <c r="P44" s="267"/>
      <c r="Q44" s="70"/>
      <c r="R44" s="70"/>
      <c r="S44" s="70"/>
      <c r="T44" s="270"/>
      <c r="U44" s="75" t="s">
        <v>180</v>
      </c>
      <c r="V44" s="43">
        <v>42094</v>
      </c>
      <c r="W44" s="76">
        <v>11542</v>
      </c>
      <c r="X44" s="40" t="s">
        <v>181</v>
      </c>
      <c r="Y44" s="73">
        <v>42036</v>
      </c>
      <c r="Z44" s="73">
        <v>42035</v>
      </c>
      <c r="AA44" s="75"/>
      <c r="AB44" s="44">
        <f>AD44/L43</f>
        <v>0.23809523809523808</v>
      </c>
      <c r="AC44" s="41"/>
      <c r="AD44" s="41">
        <v>298908.79999999999</v>
      </c>
      <c r="AE44" s="42">
        <f>L43-AD44+AC44</f>
        <v>956508.15999999992</v>
      </c>
      <c r="AF44" s="23"/>
      <c r="AG44" s="49"/>
      <c r="AH44" s="319"/>
      <c r="AI44" s="30"/>
      <c r="AJ44" s="31"/>
      <c r="AK44" s="32"/>
      <c r="AL44" s="116"/>
      <c r="AM44" s="33"/>
      <c r="AN44" s="33"/>
      <c r="AO44" s="34"/>
      <c r="AP44" s="27"/>
      <c r="AQ44" s="34"/>
      <c r="AR44" s="27"/>
      <c r="AS44" s="102"/>
      <c r="AT44" s="78"/>
      <c r="AU44" s="39"/>
      <c r="AV44" s="39"/>
      <c r="AW44" s="78"/>
      <c r="AX44" s="89"/>
      <c r="AY44" s="90"/>
      <c r="AZ44" s="78"/>
      <c r="BA44" s="78"/>
      <c r="BB44" s="78"/>
      <c r="BC44" s="78"/>
      <c r="BD44" s="81"/>
    </row>
    <row r="45" spans="1:62" ht="24.75" customHeight="1" thickBot="1" x14ac:dyDescent="0.3">
      <c r="A45" s="202"/>
      <c r="B45" s="249"/>
      <c r="C45" s="251"/>
      <c r="D45" s="225"/>
      <c r="E45" s="226"/>
      <c r="F45" s="225"/>
      <c r="G45" s="169"/>
      <c r="H45" s="252"/>
      <c r="I45" s="277"/>
      <c r="J45" s="277"/>
      <c r="K45" s="278"/>
      <c r="L45" s="281"/>
      <c r="M45" s="283"/>
      <c r="N45" s="278"/>
      <c r="O45" s="265"/>
      <c r="P45" s="268"/>
      <c r="Q45" s="71"/>
      <c r="R45" s="71"/>
      <c r="S45" s="71"/>
      <c r="T45" s="271"/>
      <c r="U45" s="75" t="s">
        <v>182</v>
      </c>
      <c r="V45" s="43">
        <v>42185</v>
      </c>
      <c r="W45" s="76"/>
      <c r="X45" s="40" t="s">
        <v>183</v>
      </c>
      <c r="Y45" s="73">
        <v>42036</v>
      </c>
      <c r="Z45" s="73">
        <v>42035</v>
      </c>
      <c r="AA45" s="75"/>
      <c r="AB45" s="45"/>
      <c r="AC45" s="41"/>
      <c r="AD45" s="41"/>
      <c r="AE45" s="46"/>
      <c r="AF45" s="23"/>
      <c r="AG45" s="48"/>
      <c r="AH45" s="320"/>
      <c r="AI45" s="30"/>
      <c r="AJ45" s="31"/>
      <c r="AK45" s="32"/>
      <c r="AL45" s="116"/>
      <c r="AM45" s="33"/>
      <c r="AN45" s="33"/>
      <c r="AO45" s="34"/>
      <c r="AP45" s="27"/>
      <c r="AQ45" s="34"/>
      <c r="AR45" s="27"/>
      <c r="AS45" s="102"/>
      <c r="AT45" s="78"/>
      <c r="AU45" s="39"/>
      <c r="AV45" s="39"/>
      <c r="AW45" s="78"/>
      <c r="AX45" s="89"/>
      <c r="AY45" s="90"/>
      <c r="AZ45" s="78"/>
      <c r="BA45" s="78"/>
      <c r="BB45" s="78"/>
      <c r="BC45" s="78"/>
      <c r="BD45" s="81"/>
    </row>
    <row r="46" spans="1:62" ht="48" customHeight="1" thickBot="1" x14ac:dyDescent="0.3">
      <c r="A46" s="103">
        <v>5</v>
      </c>
      <c r="B46" s="321" t="s">
        <v>186</v>
      </c>
      <c r="C46" s="322" t="s">
        <v>187</v>
      </c>
      <c r="D46" s="322" t="s">
        <v>188</v>
      </c>
      <c r="E46" s="322" t="s">
        <v>116</v>
      </c>
      <c r="F46" s="322" t="s">
        <v>189</v>
      </c>
      <c r="G46" s="323">
        <v>11578</v>
      </c>
      <c r="H46" s="324" t="s">
        <v>190</v>
      </c>
      <c r="I46" s="324" t="s">
        <v>191</v>
      </c>
      <c r="J46" s="324" t="s">
        <v>144</v>
      </c>
      <c r="K46" s="73">
        <v>42178</v>
      </c>
      <c r="L46" s="104">
        <v>2873784</v>
      </c>
      <c r="M46" s="74">
        <v>11591</v>
      </c>
      <c r="N46" s="73">
        <v>42186</v>
      </c>
      <c r="O46" s="73">
        <v>42369</v>
      </c>
      <c r="P46" s="105" t="s">
        <v>132</v>
      </c>
      <c r="Q46" s="70"/>
      <c r="R46" s="70"/>
      <c r="S46" s="70"/>
      <c r="T46" s="70" t="s">
        <v>124</v>
      </c>
      <c r="U46" s="72"/>
      <c r="V46" s="72"/>
      <c r="W46" s="76"/>
      <c r="X46" s="72"/>
      <c r="Y46" s="73"/>
      <c r="Z46" s="73"/>
      <c r="AA46" s="72"/>
      <c r="AB46" s="51"/>
      <c r="AC46" s="52"/>
      <c r="AD46" s="52"/>
      <c r="AE46" s="42">
        <f>L46-AD46+AC46</f>
        <v>2873784</v>
      </c>
      <c r="AF46" s="20"/>
      <c r="AG46" s="49">
        <f>368802.28+368802.28</f>
        <v>737604.56</v>
      </c>
      <c r="AH46" s="318">
        <f>AD48+AG46</f>
        <v>737604.56</v>
      </c>
      <c r="AI46" s="30"/>
      <c r="AJ46" s="31"/>
      <c r="AK46" s="32"/>
      <c r="AL46" s="116"/>
      <c r="AM46" s="33"/>
      <c r="AN46" s="33"/>
      <c r="AO46" s="34"/>
      <c r="AP46" s="27"/>
      <c r="AQ46" s="34"/>
      <c r="AR46" s="27"/>
      <c r="AS46" s="102"/>
      <c r="AT46" s="78"/>
      <c r="AU46" s="39"/>
      <c r="AV46" s="39"/>
      <c r="AW46" s="78"/>
      <c r="AX46" s="89"/>
      <c r="AY46" s="90"/>
      <c r="AZ46" s="78"/>
      <c r="BA46" s="78"/>
      <c r="BB46" s="78"/>
      <c r="BC46" s="78"/>
      <c r="BD46" s="81"/>
    </row>
    <row r="47" spans="1:62" s="327" customFormat="1" ht="24.75" customHeight="1" thickBot="1" x14ac:dyDescent="0.3">
      <c r="A47" s="272" t="s">
        <v>206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4"/>
      <c r="L47" s="106">
        <f>SUM(L19:L45)</f>
        <v>5899905.6299999999</v>
      </c>
      <c r="M47" s="106"/>
      <c r="N47" s="106"/>
      <c r="O47" s="106"/>
      <c r="P47" s="106"/>
      <c r="Q47" s="106"/>
      <c r="R47" s="106"/>
      <c r="S47" s="106"/>
      <c r="T47" s="106"/>
      <c r="U47" s="325"/>
      <c r="V47" s="106"/>
      <c r="W47" s="106"/>
      <c r="X47" s="106"/>
      <c r="Y47" s="106"/>
      <c r="Z47" s="106"/>
      <c r="AA47" s="106"/>
      <c r="AB47" s="106"/>
      <c r="AC47" s="106">
        <f>SUM(AC19:AC39)</f>
        <v>6090458.8199999984</v>
      </c>
      <c r="AD47" s="106">
        <f>SUM(AD19:AD45)</f>
        <v>298908.79999999999</v>
      </c>
      <c r="AE47" s="106">
        <f>SUM(AE19:AE45)</f>
        <v>57920673.289999999</v>
      </c>
      <c r="AF47" s="106">
        <f>SUM(AF19:AF45)</f>
        <v>785921.92</v>
      </c>
      <c r="AG47" s="106">
        <f>SUM(AG19:AG45)</f>
        <v>1745550.8</v>
      </c>
      <c r="AH47" s="106">
        <f>SUM(AH19:AH45)</f>
        <v>2531472.7200000002</v>
      </c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18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20"/>
      <c r="BE47" s="326"/>
      <c r="BF47" s="326"/>
      <c r="BG47" s="326"/>
      <c r="BH47" s="326"/>
      <c r="BI47" s="326"/>
      <c r="BJ47" s="326"/>
    </row>
    <row r="48" spans="1:62" x14ac:dyDescent="0.2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2"/>
      <c r="M48" s="123"/>
      <c r="N48" s="123"/>
      <c r="O48" s="123"/>
      <c r="P48" s="123"/>
      <c r="Q48" s="123"/>
      <c r="R48" s="123"/>
      <c r="S48" s="123"/>
      <c r="T48" s="123"/>
      <c r="U48" s="328"/>
      <c r="V48" s="123"/>
      <c r="W48" s="123"/>
      <c r="X48" s="123"/>
      <c r="Y48" s="123"/>
      <c r="Z48" s="123"/>
      <c r="AA48" s="123"/>
      <c r="AB48" s="123"/>
      <c r="AC48" s="124"/>
      <c r="AD48" s="124"/>
      <c r="AE48" s="124"/>
      <c r="AF48" s="122"/>
      <c r="AG48" s="50"/>
      <c r="AH48" s="329"/>
      <c r="AI48" s="124"/>
      <c r="AJ48" s="124"/>
      <c r="AK48" s="124"/>
      <c r="AL48" s="124"/>
      <c r="AM48" s="2"/>
      <c r="AN48" s="2"/>
      <c r="AO48" s="3"/>
      <c r="AP48" s="4"/>
      <c r="AQ48" s="3"/>
      <c r="AR48" s="4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330"/>
      <c r="BF48" s="330"/>
      <c r="BG48" s="330"/>
      <c r="BH48" s="330"/>
      <c r="BI48" s="330"/>
      <c r="BJ48" s="330"/>
    </row>
    <row r="49" spans="1:62" ht="29.25" customHeight="1" x14ac:dyDescent="0.25">
      <c r="A49" s="275"/>
      <c r="B49" s="275"/>
      <c r="C49" s="275"/>
      <c r="D49" s="275"/>
      <c r="E49" s="275"/>
      <c r="F49" s="275"/>
      <c r="G49" s="121"/>
      <c r="H49" s="121"/>
      <c r="I49" s="121"/>
      <c r="J49" s="121"/>
      <c r="K49" s="121"/>
      <c r="L49" s="122"/>
      <c r="M49" s="123"/>
      <c r="N49" s="123"/>
      <c r="O49" s="123"/>
      <c r="P49" s="123"/>
      <c r="Q49" s="123"/>
      <c r="R49" s="123"/>
      <c r="S49" s="123"/>
      <c r="T49" s="123"/>
      <c r="U49" s="328"/>
      <c r="V49" s="123"/>
      <c r="W49" s="123"/>
      <c r="X49" s="123"/>
      <c r="AO49" s="3"/>
      <c r="AP49" s="4"/>
      <c r="AQ49" s="3"/>
      <c r="AR49" s="4"/>
      <c r="AS49" s="125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330"/>
      <c r="BF49" s="330"/>
      <c r="BG49" s="330"/>
      <c r="BH49" s="330"/>
      <c r="BI49" s="330"/>
      <c r="BJ49" s="330"/>
    </row>
    <row r="50" spans="1:62" ht="18" x14ac:dyDescent="0.25">
      <c r="A50" s="297" t="s">
        <v>164</v>
      </c>
      <c r="B50" s="331"/>
      <c r="C50" s="133"/>
      <c r="Z50" s="332"/>
      <c r="AB50" s="332"/>
      <c r="AE50" s="327"/>
    </row>
    <row r="51" spans="1:62" ht="18" x14ac:dyDescent="0.25">
      <c r="B51" s="331"/>
      <c r="C51" s="133"/>
      <c r="W51" s="332"/>
      <c r="X51" s="332"/>
      <c r="Y51" s="332"/>
      <c r="AA51" s="332"/>
      <c r="AE51" s="333"/>
    </row>
    <row r="52" spans="1:62" ht="18" x14ac:dyDescent="0.25">
      <c r="A52" s="127" t="s">
        <v>136</v>
      </c>
      <c r="B52" s="127"/>
      <c r="C52" s="127"/>
      <c r="D52" s="127"/>
      <c r="E52" s="133" t="s">
        <v>150</v>
      </c>
      <c r="F52" s="133"/>
      <c r="G52" s="133"/>
      <c r="H52" s="133"/>
      <c r="I52" s="133"/>
      <c r="AA52" s="332"/>
    </row>
    <row r="53" spans="1:62" ht="18" x14ac:dyDescent="0.25">
      <c r="A53" s="276" t="s">
        <v>151</v>
      </c>
      <c r="B53" s="276"/>
      <c r="C53" s="276"/>
      <c r="D53" s="276"/>
      <c r="E53" s="133"/>
      <c r="F53" s="133"/>
      <c r="G53" s="133"/>
      <c r="H53" s="133"/>
      <c r="I53" s="133"/>
      <c r="X53" s="332"/>
    </row>
    <row r="54" spans="1:62" ht="18" x14ac:dyDescent="0.25">
      <c r="A54" s="133"/>
      <c r="B54" s="133"/>
      <c r="C54" s="133"/>
      <c r="D54" s="133"/>
      <c r="E54" s="133"/>
      <c r="F54" s="133"/>
      <c r="G54" s="133"/>
      <c r="H54" s="133"/>
      <c r="I54" s="133"/>
      <c r="Y54" s="123"/>
      <c r="Z54" s="123"/>
      <c r="AA54" s="123"/>
      <c r="AB54" s="123"/>
      <c r="AC54" s="124"/>
      <c r="AD54" s="124"/>
      <c r="AE54" s="124"/>
      <c r="AF54" s="122"/>
      <c r="AG54" s="122"/>
      <c r="AH54" s="122"/>
      <c r="AI54" s="124"/>
      <c r="AJ54" s="124"/>
      <c r="AK54" s="124"/>
      <c r="AL54" s="124"/>
      <c r="AM54" s="2"/>
      <c r="AN54" s="2"/>
    </row>
    <row r="55" spans="1:62" s="328" customFormat="1" ht="18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Z55" s="334"/>
      <c r="AD55" s="335"/>
    </row>
    <row r="56" spans="1:62" s="328" customFormat="1" ht="18" x14ac:dyDescent="0.25">
      <c r="A56" s="286"/>
      <c r="B56" s="285"/>
      <c r="C56" s="285"/>
      <c r="D56" s="285"/>
      <c r="E56" s="285"/>
      <c r="F56" s="285"/>
      <c r="G56" s="285"/>
      <c r="H56" s="128"/>
      <c r="I56" s="128"/>
      <c r="AC56" s="336"/>
    </row>
    <row r="57" spans="1:62" s="328" customFormat="1" ht="18" x14ac:dyDescent="0.25">
      <c r="A57" s="286"/>
      <c r="B57" s="285"/>
      <c r="C57" s="285"/>
      <c r="D57" s="285"/>
      <c r="E57" s="285"/>
      <c r="F57" s="285"/>
      <c r="G57" s="285"/>
      <c r="H57" s="128"/>
      <c r="I57" s="128"/>
      <c r="AD57" s="335"/>
    </row>
    <row r="58" spans="1:62" s="328" customFormat="1" ht="18" x14ac:dyDescent="0.25">
      <c r="A58" s="286"/>
      <c r="B58" s="285"/>
      <c r="C58" s="285"/>
      <c r="D58" s="285"/>
      <c r="E58" s="285"/>
      <c r="F58" s="285"/>
      <c r="G58" s="285"/>
      <c r="H58" s="128"/>
      <c r="I58" s="128"/>
      <c r="AD58" s="335"/>
    </row>
    <row r="59" spans="1:62" s="328" customFormat="1" ht="18" x14ac:dyDescent="0.25">
      <c r="A59" s="69"/>
      <c r="B59" s="285"/>
      <c r="C59" s="285"/>
      <c r="D59" s="285"/>
      <c r="E59" s="285"/>
      <c r="F59" s="285"/>
      <c r="G59" s="285"/>
      <c r="H59" s="128"/>
      <c r="I59" s="128"/>
    </row>
    <row r="60" spans="1:62" s="328" customFormat="1" ht="18" x14ac:dyDescent="0.25">
      <c r="A60" s="128"/>
      <c r="B60" s="285"/>
      <c r="C60" s="285"/>
      <c r="D60" s="285"/>
      <c r="E60" s="285"/>
      <c r="F60" s="285"/>
      <c r="G60" s="285"/>
      <c r="H60" s="128"/>
      <c r="I60" s="128"/>
      <c r="AC60" s="129"/>
      <c r="AD60" s="129"/>
      <c r="AE60" s="129"/>
      <c r="AG60" s="129"/>
    </row>
    <row r="61" spans="1:62" s="328" customFormat="1" ht="18" x14ac:dyDescent="0.25">
      <c r="A61" s="69"/>
      <c r="B61" s="285"/>
      <c r="C61" s="285"/>
      <c r="D61" s="285"/>
      <c r="E61" s="285"/>
      <c r="F61" s="285"/>
      <c r="G61" s="285"/>
      <c r="H61" s="128"/>
      <c r="I61" s="128"/>
      <c r="Y61" s="337"/>
      <c r="Z61" s="337"/>
      <c r="AA61" s="337"/>
      <c r="AB61" s="337"/>
      <c r="AC61" s="130"/>
      <c r="AD61" s="130"/>
      <c r="AE61" s="131"/>
    </row>
    <row r="62" spans="1:62" s="328" customFormat="1" ht="18" x14ac:dyDescent="0.25">
      <c r="A62" s="128"/>
      <c r="B62" s="69"/>
      <c r="C62" s="286"/>
      <c r="D62" s="286"/>
      <c r="E62" s="286"/>
      <c r="F62" s="286"/>
      <c r="G62" s="286"/>
      <c r="H62" s="128"/>
      <c r="I62" s="128"/>
      <c r="Y62" s="337"/>
      <c r="Z62" s="337"/>
      <c r="AA62" s="337"/>
      <c r="AB62" s="337"/>
      <c r="AC62" s="132"/>
      <c r="AD62" s="130"/>
      <c r="AE62" s="131"/>
    </row>
    <row r="63" spans="1:62" s="328" customFormat="1" ht="18" x14ac:dyDescent="0.25">
      <c r="A63" s="128"/>
      <c r="B63" s="69"/>
      <c r="C63" s="284"/>
      <c r="D63" s="284"/>
      <c r="E63" s="284"/>
      <c r="F63" s="284"/>
      <c r="G63" s="284"/>
      <c r="H63" s="128"/>
      <c r="I63" s="128"/>
      <c r="AE63" s="131"/>
    </row>
    <row r="64" spans="1:62" s="328" customFormat="1" ht="18" x14ac:dyDescent="0.25">
      <c r="A64" s="128"/>
      <c r="B64" s="69"/>
      <c r="C64" s="284"/>
      <c r="D64" s="284"/>
      <c r="E64" s="284"/>
      <c r="F64" s="284"/>
      <c r="G64" s="284"/>
      <c r="H64" s="128"/>
      <c r="I64" s="128"/>
    </row>
    <row r="65" spans="1:33" s="328" customFormat="1" ht="18" x14ac:dyDescent="0.25">
      <c r="A65" s="128"/>
      <c r="B65" s="69"/>
      <c r="C65" s="284"/>
      <c r="D65" s="284"/>
      <c r="E65" s="284"/>
      <c r="F65" s="284"/>
      <c r="G65" s="284"/>
      <c r="H65" s="128"/>
      <c r="I65" s="128"/>
    </row>
    <row r="66" spans="1:33" s="328" customFormat="1" ht="18" x14ac:dyDescent="0.25">
      <c r="A66" s="128"/>
      <c r="B66" s="69"/>
      <c r="C66" s="285"/>
      <c r="D66" s="285"/>
      <c r="E66" s="285"/>
      <c r="F66" s="285"/>
      <c r="G66" s="285"/>
      <c r="H66" s="128"/>
      <c r="I66" s="128"/>
      <c r="AB66" s="338"/>
      <c r="AC66" s="338"/>
      <c r="AD66" s="338"/>
      <c r="AE66" s="338"/>
      <c r="AF66" s="338"/>
      <c r="AG66" s="338"/>
    </row>
    <row r="67" spans="1:33" s="328" customFormat="1" ht="18" x14ac:dyDescent="0.25">
      <c r="A67" s="128"/>
      <c r="B67" s="69"/>
      <c r="C67" s="285"/>
      <c r="D67" s="285"/>
      <c r="E67" s="285"/>
      <c r="F67" s="285"/>
      <c r="G67" s="285"/>
      <c r="H67" s="128"/>
      <c r="I67" s="128"/>
      <c r="AB67" s="338"/>
      <c r="AC67" s="338"/>
      <c r="AD67" s="338"/>
      <c r="AE67" s="338"/>
      <c r="AF67" s="338"/>
      <c r="AG67" s="338"/>
    </row>
    <row r="68" spans="1:33" s="328" customFormat="1" ht="18" x14ac:dyDescent="0.25">
      <c r="A68" s="128"/>
      <c r="B68" s="286"/>
      <c r="C68" s="285"/>
      <c r="D68" s="285"/>
      <c r="E68" s="285"/>
      <c r="F68" s="285"/>
      <c r="G68" s="285"/>
      <c r="H68" s="128"/>
      <c r="I68" s="128"/>
      <c r="AB68" s="338"/>
      <c r="AC68" s="338"/>
      <c r="AD68" s="338"/>
      <c r="AE68" s="338"/>
      <c r="AF68" s="335"/>
      <c r="AG68" s="338"/>
    </row>
    <row r="69" spans="1:33" s="328" customFormat="1" ht="18" x14ac:dyDescent="0.25">
      <c r="A69" s="128"/>
      <c r="B69" s="286"/>
      <c r="C69" s="285"/>
      <c r="D69" s="285"/>
      <c r="E69" s="285"/>
      <c r="F69" s="285"/>
      <c r="G69" s="285"/>
      <c r="H69" s="128"/>
      <c r="I69" s="128"/>
      <c r="AB69" s="338"/>
      <c r="AC69" s="338"/>
      <c r="AD69" s="338"/>
      <c r="AE69" s="338"/>
      <c r="AF69" s="338"/>
      <c r="AG69" s="338"/>
    </row>
    <row r="70" spans="1:33" s="328" customFormat="1" ht="18" x14ac:dyDescent="0.25">
      <c r="A70" s="128"/>
      <c r="B70" s="69"/>
      <c r="C70" s="285"/>
      <c r="D70" s="285"/>
      <c r="E70" s="285"/>
      <c r="F70" s="285"/>
      <c r="G70" s="285"/>
      <c r="H70" s="128"/>
      <c r="I70" s="128"/>
      <c r="AF70" s="336"/>
    </row>
    <row r="71" spans="1:33" ht="18" x14ac:dyDescent="0.25">
      <c r="A71" s="133"/>
      <c r="B71" s="68"/>
      <c r="C71" s="276"/>
      <c r="D71" s="276"/>
      <c r="E71" s="276"/>
      <c r="F71" s="276"/>
      <c r="G71" s="276"/>
      <c r="H71" s="133"/>
      <c r="I71" s="133"/>
    </row>
    <row r="72" spans="1:33" ht="18" x14ac:dyDescent="0.25">
      <c r="A72" s="133"/>
      <c r="B72" s="68"/>
      <c r="C72" s="288"/>
      <c r="D72" s="288"/>
      <c r="E72" s="288"/>
      <c r="F72" s="288"/>
      <c r="G72" s="288"/>
      <c r="H72" s="133"/>
      <c r="I72" s="133"/>
    </row>
    <row r="73" spans="1:33" ht="18" x14ac:dyDescent="0.25">
      <c r="A73" s="133"/>
      <c r="B73" s="68"/>
      <c r="C73" s="276"/>
      <c r="D73" s="276"/>
      <c r="E73" s="276"/>
      <c r="F73" s="276"/>
      <c r="G73" s="276"/>
      <c r="H73" s="133"/>
      <c r="I73" s="133"/>
      <c r="AG73" s="297">
        <f>AG66/12</f>
        <v>0</v>
      </c>
    </row>
    <row r="74" spans="1:33" ht="18" x14ac:dyDescent="0.25">
      <c r="A74" s="133"/>
      <c r="B74" s="134"/>
      <c r="C74" s="276"/>
      <c r="D74" s="276"/>
      <c r="E74" s="276"/>
      <c r="F74" s="276"/>
      <c r="G74" s="276"/>
      <c r="H74" s="133"/>
      <c r="I74" s="133"/>
    </row>
    <row r="75" spans="1:33" ht="18" x14ac:dyDescent="0.25">
      <c r="A75" s="133"/>
      <c r="B75" s="68"/>
      <c r="C75" s="288"/>
      <c r="D75" s="288"/>
      <c r="E75" s="288"/>
      <c r="F75" s="288"/>
      <c r="G75" s="288"/>
      <c r="H75" s="133"/>
      <c r="I75" s="133"/>
    </row>
    <row r="76" spans="1:33" ht="18" x14ac:dyDescent="0.25">
      <c r="A76" s="133"/>
      <c r="B76" s="68"/>
      <c r="C76" s="276"/>
      <c r="D76" s="276"/>
      <c r="E76" s="276"/>
      <c r="F76" s="276"/>
      <c r="G76" s="276"/>
      <c r="H76" s="133"/>
      <c r="I76" s="133"/>
    </row>
    <row r="77" spans="1:33" ht="18" x14ac:dyDescent="0.25">
      <c r="A77" s="133"/>
      <c r="B77" s="68"/>
      <c r="C77" s="276"/>
      <c r="D77" s="276"/>
      <c r="E77" s="276"/>
      <c r="F77" s="276"/>
      <c r="G77" s="276"/>
      <c r="H77" s="133"/>
      <c r="I77" s="133"/>
    </row>
    <row r="78" spans="1:33" ht="18" x14ac:dyDescent="0.25">
      <c r="A78" s="133"/>
      <c r="B78" s="68"/>
      <c r="C78" s="276"/>
      <c r="D78" s="276"/>
      <c r="E78" s="276"/>
      <c r="F78" s="276"/>
      <c r="G78" s="276"/>
      <c r="H78" s="133"/>
      <c r="I78" s="133"/>
    </row>
    <row r="79" spans="1:33" ht="18" x14ac:dyDescent="0.25">
      <c r="A79" s="133"/>
      <c r="B79" s="287"/>
      <c r="C79" s="288"/>
      <c r="D79" s="288"/>
      <c r="E79" s="288"/>
      <c r="F79" s="288"/>
      <c r="G79" s="288"/>
      <c r="H79" s="133"/>
      <c r="I79" s="133"/>
    </row>
    <row r="80" spans="1:33" ht="18" x14ac:dyDescent="0.25">
      <c r="A80" s="133"/>
      <c r="B80" s="287"/>
      <c r="C80" s="288"/>
      <c r="D80" s="288"/>
      <c r="E80" s="288"/>
      <c r="F80" s="288"/>
      <c r="G80" s="288"/>
      <c r="H80" s="133"/>
      <c r="I80" s="133"/>
    </row>
    <row r="81" spans="1:9" ht="18" x14ac:dyDescent="0.25">
      <c r="A81" s="133"/>
      <c r="B81" s="68"/>
      <c r="C81" s="288"/>
      <c r="D81" s="288"/>
      <c r="E81" s="288"/>
      <c r="F81" s="288"/>
      <c r="G81" s="288"/>
      <c r="H81" s="133"/>
      <c r="I81" s="133"/>
    </row>
    <row r="82" spans="1:9" ht="18" x14ac:dyDescent="0.25">
      <c r="A82" s="133"/>
      <c r="B82" s="68"/>
      <c r="C82" s="288"/>
      <c r="D82" s="288"/>
      <c r="E82" s="288"/>
      <c r="F82" s="288"/>
      <c r="G82" s="288"/>
      <c r="H82" s="133"/>
      <c r="I82" s="133"/>
    </row>
    <row r="83" spans="1:9" ht="18" x14ac:dyDescent="0.25">
      <c r="A83" s="133"/>
      <c r="B83" s="68"/>
      <c r="C83" s="133"/>
      <c r="D83" s="133"/>
      <c r="E83" s="133"/>
      <c r="F83" s="133"/>
      <c r="G83" s="133"/>
      <c r="H83" s="133"/>
      <c r="I83" s="133"/>
    </row>
    <row r="84" spans="1:9" ht="18" x14ac:dyDescent="0.25">
      <c r="A84" s="133"/>
      <c r="B84" s="68"/>
      <c r="C84" s="276"/>
      <c r="D84" s="276"/>
      <c r="E84" s="276"/>
      <c r="F84" s="276"/>
      <c r="G84" s="276"/>
      <c r="H84" s="133"/>
      <c r="I84" s="133"/>
    </row>
    <row r="85" spans="1:9" ht="18" x14ac:dyDescent="0.25">
      <c r="A85" s="133"/>
      <c r="B85" s="68"/>
      <c r="C85" s="276"/>
      <c r="D85" s="276"/>
      <c r="E85" s="276"/>
      <c r="F85" s="276"/>
      <c r="G85" s="276"/>
      <c r="H85" s="133"/>
      <c r="I85" s="133"/>
    </row>
    <row r="86" spans="1:9" ht="18" x14ac:dyDescent="0.25">
      <c r="A86" s="133"/>
      <c r="B86" s="68"/>
      <c r="C86" s="276"/>
      <c r="D86" s="276"/>
      <c r="E86" s="276"/>
      <c r="F86" s="276"/>
      <c r="G86" s="276"/>
      <c r="H86" s="133"/>
      <c r="I86" s="133"/>
    </row>
    <row r="87" spans="1:9" ht="18" x14ac:dyDescent="0.25">
      <c r="A87" s="133"/>
      <c r="B87" s="68"/>
      <c r="C87" s="276"/>
      <c r="D87" s="276"/>
      <c r="E87" s="276"/>
      <c r="F87" s="276"/>
      <c r="G87" s="276"/>
      <c r="H87" s="133"/>
      <c r="I87" s="133"/>
    </row>
    <row r="88" spans="1:9" ht="18" x14ac:dyDescent="0.25">
      <c r="A88" s="133"/>
      <c r="B88" s="68"/>
      <c r="C88" s="276"/>
      <c r="D88" s="276"/>
      <c r="E88" s="276"/>
      <c r="F88" s="276"/>
      <c r="G88" s="276"/>
      <c r="H88" s="133"/>
      <c r="I88" s="133"/>
    </row>
    <row r="89" spans="1:9" ht="18" x14ac:dyDescent="0.25">
      <c r="A89" s="133"/>
      <c r="B89" s="68"/>
      <c r="C89" s="276"/>
      <c r="D89" s="276"/>
      <c r="E89" s="276"/>
      <c r="F89" s="276"/>
      <c r="G89" s="276"/>
      <c r="H89" s="133"/>
      <c r="I89" s="133"/>
    </row>
    <row r="90" spans="1:9" ht="18" x14ac:dyDescent="0.25">
      <c r="A90" s="133"/>
      <c r="B90" s="68"/>
      <c r="C90" s="276"/>
      <c r="D90" s="276"/>
      <c r="E90" s="276"/>
      <c r="F90" s="276"/>
      <c r="G90" s="276"/>
      <c r="H90" s="133"/>
      <c r="I90" s="133"/>
    </row>
    <row r="91" spans="1:9" ht="18" x14ac:dyDescent="0.25">
      <c r="A91" s="133"/>
      <c r="B91" s="68"/>
      <c r="C91" s="276"/>
      <c r="D91" s="276"/>
      <c r="E91" s="276"/>
      <c r="F91" s="276"/>
      <c r="G91" s="276"/>
      <c r="H91" s="133"/>
      <c r="I91" s="133"/>
    </row>
    <row r="92" spans="1:9" ht="18" x14ac:dyDescent="0.25">
      <c r="A92" s="133"/>
      <c r="B92" s="68"/>
      <c r="C92" s="276"/>
      <c r="D92" s="276"/>
      <c r="E92" s="276"/>
      <c r="F92" s="276"/>
      <c r="G92" s="276"/>
      <c r="H92" s="133"/>
      <c r="I92" s="133"/>
    </row>
    <row r="93" spans="1:9" ht="18" x14ac:dyDescent="0.25">
      <c r="A93" s="133"/>
      <c r="B93" s="287"/>
      <c r="C93" s="288"/>
      <c r="D93" s="288"/>
      <c r="E93" s="288"/>
      <c r="F93" s="288"/>
      <c r="G93" s="288"/>
      <c r="H93" s="133"/>
      <c r="I93" s="133"/>
    </row>
    <row r="94" spans="1:9" ht="18" x14ac:dyDescent="0.25">
      <c r="A94" s="133"/>
      <c r="B94" s="287"/>
      <c r="C94" s="288"/>
      <c r="D94" s="288"/>
      <c r="E94" s="288"/>
      <c r="F94" s="288"/>
      <c r="G94" s="288"/>
      <c r="H94" s="133"/>
      <c r="I94" s="133"/>
    </row>
    <row r="95" spans="1:9" ht="18" x14ac:dyDescent="0.25">
      <c r="A95" s="133"/>
      <c r="B95" s="68"/>
      <c r="C95" s="276"/>
      <c r="D95" s="276"/>
      <c r="E95" s="276"/>
      <c r="F95" s="276"/>
      <c r="G95" s="276"/>
      <c r="H95" s="133"/>
      <c r="I95" s="133"/>
    </row>
    <row r="96" spans="1:9" ht="18" x14ac:dyDescent="0.25">
      <c r="A96" s="133"/>
      <c r="B96" s="68"/>
      <c r="C96" s="276"/>
      <c r="D96" s="276"/>
      <c r="E96" s="276"/>
      <c r="F96" s="276"/>
      <c r="G96" s="276"/>
      <c r="H96" s="133"/>
      <c r="I96" s="133"/>
    </row>
    <row r="97" spans="1:9" ht="18" x14ac:dyDescent="0.25">
      <c r="A97" s="133"/>
      <c r="B97" s="135"/>
      <c r="C97" s="289"/>
      <c r="D97" s="289"/>
      <c r="E97" s="289"/>
      <c r="F97" s="289"/>
      <c r="G97" s="289"/>
      <c r="H97" s="133"/>
      <c r="I97" s="133"/>
    </row>
    <row r="98" spans="1:9" ht="18" x14ac:dyDescent="0.25">
      <c r="A98" s="133"/>
      <c r="B98" s="68"/>
      <c r="C98" s="276"/>
      <c r="D98" s="276"/>
      <c r="E98" s="276"/>
      <c r="F98" s="276"/>
      <c r="G98" s="276"/>
      <c r="H98" s="133"/>
      <c r="I98" s="133"/>
    </row>
    <row r="99" spans="1:9" ht="18" x14ac:dyDescent="0.25">
      <c r="A99" s="133"/>
      <c r="B99" s="68"/>
      <c r="C99" s="276"/>
      <c r="D99" s="276"/>
      <c r="E99" s="276"/>
      <c r="F99" s="276"/>
      <c r="G99" s="276"/>
      <c r="H99" s="133"/>
      <c r="I99" s="133"/>
    </row>
    <row r="100" spans="1:9" ht="18" x14ac:dyDescent="0.25">
      <c r="A100" s="133"/>
      <c r="B100" s="68"/>
      <c r="C100" s="276"/>
      <c r="D100" s="276"/>
      <c r="E100" s="276"/>
      <c r="F100" s="276"/>
      <c r="G100" s="276"/>
      <c r="H100" s="133"/>
      <c r="I100" s="133"/>
    </row>
    <row r="101" spans="1:9" ht="18" x14ac:dyDescent="0.25">
      <c r="A101" s="133"/>
      <c r="B101" s="68"/>
      <c r="C101" s="276"/>
      <c r="D101" s="276"/>
      <c r="E101" s="276"/>
      <c r="F101" s="276"/>
      <c r="G101" s="276"/>
      <c r="H101" s="133"/>
      <c r="I101" s="133"/>
    </row>
    <row r="102" spans="1:9" ht="18" x14ac:dyDescent="0.25">
      <c r="A102" s="133"/>
      <c r="B102" s="135"/>
      <c r="C102" s="289"/>
      <c r="D102" s="289"/>
      <c r="E102" s="289"/>
      <c r="F102" s="289"/>
      <c r="G102" s="289"/>
      <c r="H102" s="133"/>
      <c r="I102" s="133"/>
    </row>
    <row r="103" spans="1:9" ht="18" x14ac:dyDescent="0.25">
      <c r="A103" s="133"/>
      <c r="B103" s="68"/>
      <c r="C103" s="276"/>
      <c r="D103" s="276"/>
      <c r="E103" s="276"/>
      <c r="F103" s="276"/>
      <c r="G103" s="276"/>
      <c r="H103" s="133"/>
      <c r="I103" s="133"/>
    </row>
    <row r="104" spans="1:9" ht="18" x14ac:dyDescent="0.25">
      <c r="A104" s="133"/>
      <c r="B104" s="68"/>
      <c r="C104" s="276"/>
      <c r="D104" s="276"/>
      <c r="E104" s="276"/>
      <c r="F104" s="276"/>
      <c r="G104" s="276"/>
      <c r="H104" s="133"/>
      <c r="I104" s="133"/>
    </row>
    <row r="105" spans="1:9" ht="18" x14ac:dyDescent="0.25">
      <c r="A105" s="133"/>
      <c r="B105" s="68"/>
      <c r="C105" s="276"/>
      <c r="D105" s="276"/>
      <c r="E105" s="276"/>
      <c r="F105" s="276"/>
      <c r="G105" s="276"/>
      <c r="H105" s="133"/>
      <c r="I105" s="133"/>
    </row>
    <row r="106" spans="1:9" ht="18" x14ac:dyDescent="0.25">
      <c r="A106" s="133"/>
      <c r="B106" s="68"/>
      <c r="C106" s="276"/>
      <c r="D106" s="276"/>
      <c r="E106" s="276"/>
      <c r="F106" s="276"/>
      <c r="G106" s="276"/>
      <c r="H106" s="133"/>
      <c r="I106" s="133"/>
    </row>
    <row r="107" spans="1:9" ht="18" x14ac:dyDescent="0.25">
      <c r="A107" s="133"/>
      <c r="B107" s="68"/>
      <c r="C107" s="276"/>
      <c r="D107" s="276"/>
      <c r="E107" s="276"/>
      <c r="F107" s="276"/>
      <c r="G107" s="276"/>
      <c r="H107" s="133"/>
      <c r="I107" s="133"/>
    </row>
    <row r="108" spans="1:9" ht="18" x14ac:dyDescent="0.25">
      <c r="A108" s="133"/>
      <c r="B108" s="68"/>
      <c r="C108" s="276"/>
      <c r="D108" s="276"/>
      <c r="E108" s="276"/>
      <c r="F108" s="276"/>
      <c r="G108" s="276"/>
      <c r="H108" s="133"/>
      <c r="I108" s="133"/>
    </row>
    <row r="109" spans="1:9" ht="18" x14ac:dyDescent="0.25">
      <c r="A109" s="133"/>
      <c r="B109" s="135"/>
      <c r="C109" s="289"/>
      <c r="D109" s="289"/>
      <c r="E109" s="289"/>
      <c r="F109" s="289"/>
      <c r="G109" s="289"/>
      <c r="H109" s="133"/>
      <c r="I109" s="133"/>
    </row>
    <row r="110" spans="1:9" ht="18" x14ac:dyDescent="0.25">
      <c r="A110" s="133"/>
      <c r="B110" s="287"/>
      <c r="C110" s="290"/>
      <c r="D110" s="290"/>
      <c r="E110" s="290"/>
      <c r="F110" s="290"/>
      <c r="G110" s="290"/>
      <c r="H110" s="133"/>
      <c r="I110" s="133"/>
    </row>
    <row r="111" spans="1:9" ht="18" x14ac:dyDescent="0.25">
      <c r="A111" s="133"/>
      <c r="B111" s="287"/>
      <c r="C111" s="290"/>
      <c r="D111" s="290"/>
      <c r="E111" s="290"/>
      <c r="F111" s="290"/>
      <c r="G111" s="290"/>
      <c r="H111" s="133"/>
      <c r="I111" s="133"/>
    </row>
    <row r="112" spans="1:9" ht="18" x14ac:dyDescent="0.25">
      <c r="A112" s="133"/>
      <c r="B112" s="68"/>
      <c r="C112" s="276"/>
      <c r="D112" s="276"/>
      <c r="E112" s="276"/>
      <c r="F112" s="276"/>
      <c r="G112" s="276"/>
      <c r="H112" s="133"/>
      <c r="I112" s="133"/>
    </row>
    <row r="113" spans="1:9" ht="18" x14ac:dyDescent="0.25">
      <c r="A113" s="133"/>
      <c r="B113" s="68"/>
      <c r="C113" s="276"/>
      <c r="D113" s="276"/>
      <c r="E113" s="276"/>
      <c r="F113" s="276"/>
      <c r="G113" s="276"/>
      <c r="H113" s="133"/>
      <c r="I113" s="133"/>
    </row>
    <row r="114" spans="1:9" ht="18" x14ac:dyDescent="0.25">
      <c r="A114" s="133"/>
      <c r="B114" s="68"/>
      <c r="C114" s="276"/>
      <c r="D114" s="276"/>
      <c r="E114" s="276"/>
      <c r="F114" s="276"/>
      <c r="G114" s="276"/>
      <c r="H114" s="133"/>
      <c r="I114" s="133"/>
    </row>
    <row r="115" spans="1:9" ht="18" x14ac:dyDescent="0.25">
      <c r="A115" s="133"/>
      <c r="B115" s="68"/>
      <c r="C115" s="276"/>
      <c r="D115" s="276"/>
      <c r="E115" s="276"/>
      <c r="F115" s="276"/>
      <c r="G115" s="276"/>
      <c r="H115" s="133"/>
      <c r="I115" s="133"/>
    </row>
    <row r="116" spans="1:9" ht="18" x14ac:dyDescent="0.25">
      <c r="A116" s="133"/>
      <c r="B116" s="68"/>
      <c r="C116" s="276"/>
      <c r="D116" s="276"/>
      <c r="E116" s="276"/>
      <c r="F116" s="276"/>
      <c r="G116" s="276"/>
      <c r="H116" s="133"/>
      <c r="I116" s="133"/>
    </row>
    <row r="117" spans="1:9" ht="18" x14ac:dyDescent="0.25">
      <c r="A117" s="133"/>
      <c r="B117" s="68"/>
      <c r="C117" s="276"/>
      <c r="D117" s="276"/>
      <c r="E117" s="276"/>
      <c r="F117" s="276"/>
      <c r="G117" s="276"/>
      <c r="H117" s="133"/>
      <c r="I117" s="133"/>
    </row>
    <row r="118" spans="1:9" ht="18" x14ac:dyDescent="0.25">
      <c r="A118" s="133"/>
      <c r="B118" s="68"/>
      <c r="C118" s="276"/>
      <c r="D118" s="276"/>
      <c r="E118" s="276"/>
      <c r="F118" s="276"/>
      <c r="G118" s="276"/>
      <c r="H118" s="133"/>
      <c r="I118" s="133"/>
    </row>
    <row r="119" spans="1:9" ht="18" x14ac:dyDescent="0.25">
      <c r="A119" s="133"/>
      <c r="B119" s="68"/>
      <c r="C119" s="133"/>
      <c r="D119" s="133"/>
      <c r="E119" s="133"/>
      <c r="F119" s="133"/>
      <c r="G119" s="133"/>
      <c r="H119" s="133"/>
      <c r="I119" s="133"/>
    </row>
    <row r="120" spans="1:9" ht="18" x14ac:dyDescent="0.25">
      <c r="A120" s="133"/>
      <c r="B120" s="134"/>
      <c r="C120" s="288"/>
      <c r="D120" s="288"/>
      <c r="E120" s="288"/>
      <c r="F120" s="288"/>
      <c r="G120" s="288"/>
      <c r="H120" s="133"/>
      <c r="I120" s="133"/>
    </row>
    <row r="121" spans="1:9" ht="18" x14ac:dyDescent="0.25">
      <c r="A121" s="133"/>
      <c r="B121" s="68"/>
      <c r="C121" s="276"/>
      <c r="D121" s="276"/>
      <c r="E121" s="276"/>
      <c r="F121" s="276"/>
      <c r="G121" s="276"/>
      <c r="H121" s="133"/>
      <c r="I121" s="133"/>
    </row>
    <row r="122" spans="1:9" ht="18" x14ac:dyDescent="0.25">
      <c r="A122" s="133"/>
      <c r="B122" s="133"/>
      <c r="C122" s="133"/>
      <c r="D122" s="133"/>
      <c r="E122" s="133"/>
      <c r="F122" s="133"/>
      <c r="G122" s="133"/>
      <c r="H122" s="133"/>
      <c r="I122" s="133"/>
    </row>
    <row r="123" spans="1:9" ht="18" x14ac:dyDescent="0.25">
      <c r="A123" s="133"/>
      <c r="B123" s="133"/>
      <c r="C123" s="133"/>
      <c r="D123" s="133"/>
      <c r="E123" s="133"/>
      <c r="F123" s="133"/>
      <c r="G123" s="133"/>
      <c r="H123" s="133"/>
      <c r="I123" s="133"/>
    </row>
    <row r="124" spans="1:9" ht="18" x14ac:dyDescent="0.25">
      <c r="A124" s="133"/>
      <c r="B124" s="133"/>
      <c r="C124" s="133"/>
      <c r="D124" s="133"/>
      <c r="E124" s="133"/>
      <c r="F124" s="133"/>
      <c r="G124" s="133"/>
      <c r="H124" s="133"/>
      <c r="I124" s="133"/>
    </row>
  </sheetData>
  <mergeCells count="186">
    <mergeCell ref="C121:G121"/>
    <mergeCell ref="C114:G114"/>
    <mergeCell ref="C115:G115"/>
    <mergeCell ref="C116:G116"/>
    <mergeCell ref="C117:G117"/>
    <mergeCell ref="C118:G118"/>
    <mergeCell ref="C120:G120"/>
    <mergeCell ref="C108:G108"/>
    <mergeCell ref="C109:G109"/>
    <mergeCell ref="B110:B111"/>
    <mergeCell ref="C110:G111"/>
    <mergeCell ref="C112:G112"/>
    <mergeCell ref="C113:G113"/>
    <mergeCell ref="C102:G102"/>
    <mergeCell ref="C103:G103"/>
    <mergeCell ref="C104:G104"/>
    <mergeCell ref="C105:G105"/>
    <mergeCell ref="C106:G106"/>
    <mergeCell ref="C107:G107"/>
    <mergeCell ref="C96:G96"/>
    <mergeCell ref="C97:G97"/>
    <mergeCell ref="C98:G98"/>
    <mergeCell ref="C99:G99"/>
    <mergeCell ref="C100:G100"/>
    <mergeCell ref="C101:G101"/>
    <mergeCell ref="C90:G90"/>
    <mergeCell ref="C91:G91"/>
    <mergeCell ref="C92:G92"/>
    <mergeCell ref="B93:B94"/>
    <mergeCell ref="C93:G94"/>
    <mergeCell ref="C95:G95"/>
    <mergeCell ref="C84:G84"/>
    <mergeCell ref="C85:G85"/>
    <mergeCell ref="C86:G86"/>
    <mergeCell ref="C87:G87"/>
    <mergeCell ref="C88:G88"/>
    <mergeCell ref="C89:G89"/>
    <mergeCell ref="C77:G77"/>
    <mergeCell ref="C78:G78"/>
    <mergeCell ref="B79:B80"/>
    <mergeCell ref="C79:G80"/>
    <mergeCell ref="C81:G81"/>
    <mergeCell ref="C82:G82"/>
    <mergeCell ref="C71:G71"/>
    <mergeCell ref="C72:G72"/>
    <mergeCell ref="C73:G73"/>
    <mergeCell ref="C74:G74"/>
    <mergeCell ref="C75:G75"/>
    <mergeCell ref="C76:G76"/>
    <mergeCell ref="C64:G64"/>
    <mergeCell ref="C65:G65"/>
    <mergeCell ref="C66:G67"/>
    <mergeCell ref="B68:B69"/>
    <mergeCell ref="C68:G69"/>
    <mergeCell ref="C70:G70"/>
    <mergeCell ref="A56:A58"/>
    <mergeCell ref="B56:G58"/>
    <mergeCell ref="B59:G60"/>
    <mergeCell ref="B61:G61"/>
    <mergeCell ref="C62:G62"/>
    <mergeCell ref="C63:G63"/>
    <mergeCell ref="P43:P45"/>
    <mergeCell ref="T43:T45"/>
    <mergeCell ref="A47:K47"/>
    <mergeCell ref="A49:F49"/>
    <mergeCell ref="A53:D53"/>
    <mergeCell ref="I43:I45"/>
    <mergeCell ref="J43:J45"/>
    <mergeCell ref="K43:K45"/>
    <mergeCell ref="L43:L45"/>
    <mergeCell ref="M43:M45"/>
    <mergeCell ref="N43:N45"/>
    <mergeCell ref="S40:S42"/>
    <mergeCell ref="T40:T42"/>
    <mergeCell ref="A43:A45"/>
    <mergeCell ref="B43:B45"/>
    <mergeCell ref="C43:C45"/>
    <mergeCell ref="D43:D45"/>
    <mergeCell ref="E43:E45"/>
    <mergeCell ref="F43:F45"/>
    <mergeCell ref="G43:G45"/>
    <mergeCell ref="H43:H45"/>
    <mergeCell ref="M40:M42"/>
    <mergeCell ref="N40:N42"/>
    <mergeCell ref="O40:O42"/>
    <mergeCell ref="Q40:Q42"/>
    <mergeCell ref="R40:R42"/>
    <mergeCell ref="G40:G42"/>
    <mergeCell ref="H40:H42"/>
    <mergeCell ref="I40:I42"/>
    <mergeCell ref="J40:J42"/>
    <mergeCell ref="K40:K42"/>
    <mergeCell ref="L40:L42"/>
    <mergeCell ref="A40:A42"/>
    <mergeCell ref="B40:B42"/>
    <mergeCell ref="O43:O45"/>
    <mergeCell ref="C40:C42"/>
    <mergeCell ref="D40:D42"/>
    <mergeCell ref="E40:E42"/>
    <mergeCell ref="F40:F42"/>
    <mergeCell ref="AZ30:AZ39"/>
    <mergeCell ref="BA30:BA39"/>
    <mergeCell ref="BB30:BB36"/>
    <mergeCell ref="BC30:BC36"/>
    <mergeCell ref="BD30:BD36"/>
    <mergeCell ref="AE34:AE35"/>
    <mergeCell ref="AE37:AE39"/>
    <mergeCell ref="T30:T36"/>
    <mergeCell ref="AS30:AS39"/>
    <mergeCell ref="AT30:AT39"/>
    <mergeCell ref="AW30:AW39"/>
    <mergeCell ref="AX30:AX39"/>
    <mergeCell ref="AY30:AY39"/>
    <mergeCell ref="N30:N39"/>
    <mergeCell ref="O30:O39"/>
    <mergeCell ref="P30:P39"/>
    <mergeCell ref="Q30:Q36"/>
    <mergeCell ref="R30:R36"/>
    <mergeCell ref="S30:S36"/>
    <mergeCell ref="H30:H39"/>
    <mergeCell ref="I30:I39"/>
    <mergeCell ref="J30:J39"/>
    <mergeCell ref="K30:K39"/>
    <mergeCell ref="L30:L39"/>
    <mergeCell ref="M30:M39"/>
    <mergeCell ref="R19:R29"/>
    <mergeCell ref="S19:S29"/>
    <mergeCell ref="T19:T29"/>
    <mergeCell ref="A30:A39"/>
    <mergeCell ref="B30:B39"/>
    <mergeCell ref="C30:C39"/>
    <mergeCell ref="D30:D39"/>
    <mergeCell ref="E30:E39"/>
    <mergeCell ref="F30:F39"/>
    <mergeCell ref="G30:G39"/>
    <mergeCell ref="L19:L29"/>
    <mergeCell ref="M19:M26"/>
    <mergeCell ref="N19:N26"/>
    <mergeCell ref="O19:O26"/>
    <mergeCell ref="P19:P26"/>
    <mergeCell ref="Q19:Q29"/>
    <mergeCell ref="F19:F29"/>
    <mergeCell ref="G19:G29"/>
    <mergeCell ref="H19:H29"/>
    <mergeCell ref="BA16:BA17"/>
    <mergeCell ref="BB16:BD16"/>
    <mergeCell ref="A19:A29"/>
    <mergeCell ref="B19:B29"/>
    <mergeCell ref="C19:C29"/>
    <mergeCell ref="D19:D29"/>
    <mergeCell ref="E19:E29"/>
    <mergeCell ref="AO16:AO17"/>
    <mergeCell ref="AP16:AP17"/>
    <mergeCell ref="AQ16:AQ17"/>
    <mergeCell ref="AR16:AR17"/>
    <mergeCell ref="AS16:AS17"/>
    <mergeCell ref="AT16:AT17"/>
    <mergeCell ref="AI16:AI17"/>
    <mergeCell ref="AJ16:AJ17"/>
    <mergeCell ref="AK16:AK17"/>
    <mergeCell ref="AL16:AL17"/>
    <mergeCell ref="AM16:AM17"/>
    <mergeCell ref="P40:P42"/>
    <mergeCell ref="A6:AS6"/>
    <mergeCell ref="A7:J7"/>
    <mergeCell ref="A8:E8"/>
    <mergeCell ref="A10:AS10"/>
    <mergeCell ref="A11:AS11"/>
    <mergeCell ref="A12:AS12"/>
    <mergeCell ref="AN16:AN17"/>
    <mergeCell ref="A14:BD14"/>
    <mergeCell ref="A15:A18"/>
    <mergeCell ref="B15:G16"/>
    <mergeCell ref="H15:AH15"/>
    <mergeCell ref="AI15:AL15"/>
    <mergeCell ref="AM15:AR15"/>
    <mergeCell ref="AS15:BD15"/>
    <mergeCell ref="H16:T16"/>
    <mergeCell ref="U16:AD16"/>
    <mergeCell ref="AE16:AH16"/>
    <mergeCell ref="I19:I29"/>
    <mergeCell ref="J19:J29"/>
    <mergeCell ref="K19:K29"/>
    <mergeCell ref="AU16:AW16"/>
    <mergeCell ref="AX16:AY16"/>
    <mergeCell ref="AZ16:AZ17"/>
  </mergeCells>
  <pageMargins left="0.51181102362204722" right="0.51181102362204722" top="0.78740157480314965" bottom="0.78740157480314965" header="0.31496062992125984" footer="0.31496062992125984"/>
  <pageSetup scale="37" orientation="landscape" r:id="rId1"/>
  <rowBreaks count="1" manualBreakCount="1">
    <brk id="63" max="60" man="1"/>
  </rowBreaks>
  <colBreaks count="4" manualBreakCount="4">
    <brk id="7" max="41" man="1"/>
    <brk id="31" max="41" man="1"/>
    <brk id="38" max="37" man="1"/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FUNDEB</vt:lpstr>
      <vt:lpstr>FUNDEB!Area_de_impressao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2015-02-17T16:25:36Z</cp:lastPrinted>
  <dcterms:created xsi:type="dcterms:W3CDTF">2013-10-11T22:10:57Z</dcterms:created>
  <dcterms:modified xsi:type="dcterms:W3CDTF">2015-11-18T17:18:45Z</dcterms:modified>
</cp:coreProperties>
</file>