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24000" windowHeight="9735" tabRatio="599"/>
  </bookViews>
  <sheets>
    <sheet name="FOLHA IEL" sheetId="1" r:id="rId1"/>
  </sheets>
  <definedNames>
    <definedName name="_xlnm._FilterDatabase" localSheetId="0" hidden="1">'FOLHA IEL'!$A$5:$O$77</definedName>
    <definedName name="_xlnm.Print_Area" localSheetId="0">'FOLHA IEL'!$A$1:$O$92</definedName>
  </definedNames>
  <calcPr calcId="145621"/>
</workbook>
</file>

<file path=xl/calcChain.xml><?xml version="1.0" encoding="utf-8"?>
<calcChain xmlns="http://schemas.openxmlformats.org/spreadsheetml/2006/main">
  <c r="I10" i="1" l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16" i="1" l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K16" i="1" l="1"/>
  <c r="O16" i="1" s="1"/>
  <c r="K45" i="1" l="1"/>
  <c r="O45" i="1" s="1"/>
  <c r="K46" i="1"/>
  <c r="O46" i="1" s="1"/>
  <c r="K47" i="1"/>
  <c r="O47" i="1" s="1"/>
  <c r="K22" i="1"/>
  <c r="O22" i="1" s="1"/>
  <c r="K62" i="1"/>
  <c r="O62" i="1" s="1"/>
  <c r="K55" i="1"/>
  <c r="O55" i="1" s="1"/>
  <c r="K56" i="1"/>
  <c r="K73" i="1"/>
  <c r="O73" i="1" s="1"/>
  <c r="K74" i="1"/>
  <c r="O74" i="1" s="1"/>
  <c r="I11" i="1"/>
  <c r="I9" i="1" l="1"/>
  <c r="I8" i="1"/>
  <c r="K32" i="1" l="1"/>
  <c r="O32" i="1" s="1"/>
  <c r="K71" i="1"/>
  <c r="O71" i="1" s="1"/>
  <c r="K15" i="1"/>
  <c r="O15" i="1" s="1"/>
  <c r="M72" i="1" l="1"/>
  <c r="M70" i="1"/>
  <c r="M69" i="1"/>
  <c r="M68" i="1"/>
  <c r="K8" i="1" l="1"/>
  <c r="O8" i="1" s="1"/>
  <c r="K10" i="1"/>
  <c r="O10" i="1" s="1"/>
  <c r="K12" i="1"/>
  <c r="O12" i="1" s="1"/>
  <c r="K13" i="1"/>
  <c r="O13" i="1" s="1"/>
  <c r="K14" i="1"/>
  <c r="O14" i="1" s="1"/>
  <c r="K17" i="1"/>
  <c r="O17" i="1" s="1"/>
  <c r="K18" i="1"/>
  <c r="K19" i="1"/>
  <c r="O19" i="1" s="1"/>
  <c r="K20" i="1"/>
  <c r="O20" i="1" s="1"/>
  <c r="K21" i="1"/>
  <c r="O21" i="1" s="1"/>
  <c r="K23" i="1"/>
  <c r="O23" i="1" s="1"/>
  <c r="K24" i="1"/>
  <c r="O24" i="1" s="1"/>
  <c r="K25" i="1"/>
  <c r="O25" i="1" s="1"/>
  <c r="K26" i="1"/>
  <c r="K27" i="1"/>
  <c r="O27" i="1" s="1"/>
  <c r="K28" i="1"/>
  <c r="O28" i="1" s="1"/>
  <c r="K29" i="1"/>
  <c r="O29" i="1" s="1"/>
  <c r="K30" i="1"/>
  <c r="O30" i="1" s="1"/>
  <c r="K31" i="1"/>
  <c r="O31" i="1" s="1"/>
  <c r="K33" i="1"/>
  <c r="O33" i="1" s="1"/>
  <c r="K34" i="1"/>
  <c r="O34" i="1" s="1"/>
  <c r="K35" i="1"/>
  <c r="O35" i="1" s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K43" i="1"/>
  <c r="O43" i="1" s="1"/>
  <c r="K44" i="1"/>
  <c r="O44" i="1" s="1"/>
  <c r="K48" i="1"/>
  <c r="O48" i="1" s="1"/>
  <c r="K49" i="1"/>
  <c r="O49" i="1" s="1"/>
  <c r="K50" i="1"/>
  <c r="K51" i="1"/>
  <c r="O51" i="1" s="1"/>
  <c r="K52" i="1"/>
  <c r="O52" i="1" s="1"/>
  <c r="K53" i="1"/>
  <c r="K54" i="1"/>
  <c r="O54" i="1" s="1"/>
  <c r="K57" i="1"/>
  <c r="O57" i="1" s="1"/>
  <c r="K58" i="1"/>
  <c r="O58" i="1" s="1"/>
  <c r="K59" i="1"/>
  <c r="O59" i="1" s="1"/>
  <c r="K60" i="1"/>
  <c r="O60" i="1" s="1"/>
  <c r="K61" i="1"/>
  <c r="K63" i="1"/>
  <c r="O63" i="1" s="1"/>
  <c r="K64" i="1"/>
  <c r="O64" i="1" s="1"/>
  <c r="K65" i="1"/>
  <c r="K66" i="1"/>
  <c r="K67" i="1"/>
  <c r="O67" i="1" s="1"/>
  <c r="K68" i="1"/>
  <c r="O68" i="1" s="1"/>
  <c r="K69" i="1"/>
  <c r="O69" i="1" s="1"/>
  <c r="K70" i="1"/>
  <c r="O70" i="1" s="1"/>
  <c r="K72" i="1"/>
  <c r="O72" i="1" s="1"/>
  <c r="K75" i="1"/>
  <c r="O75" i="1" s="1"/>
  <c r="K76" i="1"/>
  <c r="O76" i="1" s="1"/>
  <c r="K11" i="1" l="1"/>
  <c r="K9" i="1"/>
  <c r="I7" i="1"/>
  <c r="I77" i="1" l="1"/>
  <c r="H77" i="1"/>
  <c r="M11" i="1"/>
  <c r="O11" i="1" s="1"/>
  <c r="M65" i="1" l="1"/>
  <c r="O65" i="1" s="1"/>
  <c r="J77" i="1" l="1"/>
  <c r="K7" i="1" l="1"/>
  <c r="K80" i="1" l="1"/>
  <c r="H86" i="1"/>
  <c r="I86" i="1"/>
  <c r="M53" i="1" l="1"/>
  <c r="O53" i="1" s="1"/>
  <c r="M66" i="1" l="1"/>
  <c r="O66" i="1" s="1"/>
  <c r="M56" i="1"/>
  <c r="O56" i="1" s="1"/>
  <c r="M50" i="1"/>
  <c r="O50" i="1" s="1"/>
  <c r="M42" i="1"/>
  <c r="O42" i="1" s="1"/>
  <c r="M9" i="1" l="1"/>
  <c r="O9" i="1" s="1"/>
  <c r="M26" i="1" l="1"/>
  <c r="O26" i="1" s="1"/>
  <c r="M61" i="1" l="1"/>
  <c r="O61" i="1" s="1"/>
  <c r="M18" i="1" l="1"/>
  <c r="O18" i="1" s="1"/>
  <c r="O77" i="1" s="1"/>
  <c r="M77" i="1" l="1"/>
  <c r="K86" i="1"/>
  <c r="M86" i="1"/>
  <c r="N86" i="1"/>
  <c r="O86" i="1"/>
  <c r="K77" i="1" l="1"/>
  <c r="N77" i="1" l="1"/>
  <c r="I88" i="1"/>
  <c r="H88" i="1"/>
  <c r="J88" i="1" l="1"/>
  <c r="K88" i="1" l="1"/>
  <c r="N88" i="1"/>
  <c r="M88" i="1"/>
  <c r="O88" i="1"/>
  <c r="O92" i="1" s="1"/>
</calcChain>
</file>

<file path=xl/sharedStrings.xml><?xml version="1.0" encoding="utf-8"?>
<sst xmlns="http://schemas.openxmlformats.org/spreadsheetml/2006/main" count="264" uniqueCount="149">
  <si>
    <t>NOME</t>
  </si>
  <si>
    <t>SEJUV</t>
  </si>
  <si>
    <t>SEMSA</t>
  </si>
  <si>
    <t>SEMEIA</t>
  </si>
  <si>
    <t>INÍCIO</t>
  </si>
  <si>
    <t>TÉRMINO</t>
  </si>
  <si>
    <t>Dias úteis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</si>
  <si>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</si>
  <si>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</si>
  <si>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</si>
  <si>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</si>
  <si>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</si>
  <si>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</si>
  <si>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</si>
  <si>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</si>
  <si>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</si>
  <si>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</si>
  <si>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</si>
  <si>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ESTÁGIO</t>
  </si>
  <si>
    <t>DESCONTOS  - R$</t>
  </si>
  <si>
    <t>DO   AUXÍLIO TRANSP</t>
  </si>
  <si>
    <t>DA    BOLSA</t>
  </si>
  <si>
    <t>RECESSO REMUN / DIFERENÇAS</t>
  </si>
  <si>
    <t>VALORES MENSAIS DA BOLSA</t>
  </si>
  <si>
    <t>VALOR LÍQUIDO (PAGO)</t>
  </si>
  <si>
    <t>CURSO</t>
  </si>
  <si>
    <t>RBTRANS</t>
  </si>
  <si>
    <t>ARQUITETURA</t>
  </si>
  <si>
    <t>ADMINISTRAÇÃO</t>
  </si>
  <si>
    <t>SISTEMA DE INFORMAÇÃO</t>
  </si>
  <si>
    <t>PEDAGOGIA</t>
  </si>
  <si>
    <t>SERVIÇO SOCIAL</t>
  </si>
  <si>
    <t>FISIOTERAPIA</t>
  </si>
  <si>
    <t>ENFERMAGEM</t>
  </si>
  <si>
    <t>ODONTOLOGIA</t>
  </si>
  <si>
    <t>BIOMEDICINA</t>
  </si>
  <si>
    <t>FILOSOFIA</t>
  </si>
  <si>
    <t>REFERÊNCIA</t>
  </si>
  <si>
    <t>DT-CONTR</t>
  </si>
  <si>
    <t>TOTAL DA FOLHA DO MÊS................................R$</t>
  </si>
  <si>
    <t>TOTAL DA DESPESA - PROGRAMA BOLSA-ESTÁGIO...........R$</t>
  </si>
  <si>
    <t>TOTAL DOS SERVIÇOS MENSAIS A FATURAR......................R$</t>
  </si>
  <si>
    <t>TAXA DE AGENCIAMENTO  - Valor Unitário....................... R$</t>
  </si>
  <si>
    <t>LOTAÇÃO</t>
  </si>
  <si>
    <t>RECESSO REMUNERADO</t>
  </si>
  <si>
    <t>FOLHA MENSAL DE PAGAMENTO DE ESTAGIÁRIOS</t>
  </si>
  <si>
    <t>DATA PROCESS</t>
  </si>
  <si>
    <t>MÊS REF</t>
  </si>
  <si>
    <t>ST</t>
  </si>
  <si>
    <t>ENSINO MÉDIO</t>
  </si>
  <si>
    <t>CIÊNCIAS CONTABEIS</t>
  </si>
  <si>
    <t>SEOP</t>
  </si>
  <si>
    <t>DTI</t>
  </si>
  <si>
    <t>FARMÁCIA</t>
  </si>
  <si>
    <t>DIREITO</t>
  </si>
  <si>
    <t>JARDEL DA SILVA FREIRE</t>
  </si>
  <si>
    <t>PSICOLOGIA</t>
  </si>
  <si>
    <t>EDUCAÇÃO FÍSICA</t>
  </si>
  <si>
    <t>SEMEL</t>
  </si>
  <si>
    <t>DAVI KENNEDY DE ALMEIDA FEITOSA</t>
  </si>
  <si>
    <t>GESTÃO PÚBLICA</t>
  </si>
  <si>
    <t>PAULA KAROSLAINE VERAS DE LIMA</t>
  </si>
  <si>
    <t>TÉC DE SAAÚDE BUCAL</t>
  </si>
  <si>
    <t>VITOR OLIVEIRA DE SOUZA</t>
  </si>
  <si>
    <t>SEGURANÇA NO TRABALHO</t>
  </si>
  <si>
    <t>MAICO CHARLES LOPES PINHEIRO</t>
  </si>
  <si>
    <t>SEDHIPA</t>
  </si>
  <si>
    <t>GIOVANNI CATTER BESERRA</t>
  </si>
  <si>
    <t>DEYVERSON FARIAS DA SILVA</t>
  </si>
  <si>
    <t>EVERTON MORAES DA COSTA</t>
  </si>
  <si>
    <t>DTINGM</t>
  </si>
  <si>
    <t>ALDAIR FRANCISCA MARTINS CARNEIRO</t>
  </si>
  <si>
    <t>DENER LUCAS DE LIMA MELO</t>
  </si>
  <si>
    <t>GABRIEL DO LIVRAMENTO SOUZA</t>
  </si>
  <si>
    <t>KAYRO MILLER SOUZA</t>
  </si>
  <si>
    <t>MARIA ANTONIA SALES DE FREITAS</t>
  </si>
  <si>
    <t>MAURIELE MENDES DA SILVA</t>
  </si>
  <si>
    <t>RAVENA LURYAN DA SILVA E SILVA</t>
  </si>
  <si>
    <t>RAYSSA NOGUEIRA DE ARUJO</t>
  </si>
  <si>
    <t>MARLE DA SILVA OLIVEIRA</t>
  </si>
  <si>
    <t>RADIOLOGIA</t>
  </si>
  <si>
    <t>EVELY MARIA BARROS DA SILVA</t>
  </si>
  <si>
    <t>ANA PAULA FERREIRA</t>
  </si>
  <si>
    <t>IRIS CRISTINA SOUZA ARAÚJO</t>
  </si>
  <si>
    <t>CARSON VICTOR BRITO DE OLIVEIRA</t>
  </si>
  <si>
    <t>JOSÉ HENRIQUE DO NASCIMENTO ESCOCIO DE FARIA</t>
  </si>
  <si>
    <t>OLIVIA LOPES CRUZ</t>
  </si>
  <si>
    <t>2017</t>
  </si>
  <si>
    <t>RENAN DA COSTA OLIVEIRA</t>
  </si>
  <si>
    <t>AYRTON VIEIRA DE ARAÚJO</t>
  </si>
  <si>
    <t>ANDERSON HENRIQUE DE OLIVEIRA FERNANDES</t>
  </si>
  <si>
    <t>JAINE GOMES DE OLIVEIRA</t>
  </si>
  <si>
    <t xml:space="preserve">JOÃO BRILHANTE E SILVA </t>
  </si>
  <si>
    <t>SMDGU</t>
  </si>
  <si>
    <t>JOÃO LUCAS PEREIRA</t>
  </si>
  <si>
    <t>KAMILA CARDOSO MEIRELES</t>
  </si>
  <si>
    <t>ENGENHARIA CIVIL</t>
  </si>
  <si>
    <t>LARISSA THAISA LIMA DINIZ</t>
  </si>
  <si>
    <t>LETICIA SILVA DE SOUZA</t>
  </si>
  <si>
    <t>LUCAS HENRIQUE SAMPAIO NUNES</t>
  </si>
  <si>
    <t>MARIELLE JHEFENNY LEITE DOS SANTOS</t>
  </si>
  <si>
    <t>MAYRA LARISSA LIRA LIMA</t>
  </si>
  <si>
    <t>NUTRIÇÃO</t>
  </si>
  <si>
    <t>MIRACELIA LIMA SILVA</t>
  </si>
  <si>
    <t>ANA LUCIA MOURA MACHADO</t>
  </si>
  <si>
    <t xml:space="preserve">ANTONIO MARCOS COSTA DA SILVA </t>
  </si>
  <si>
    <t>BRUNA VIEIRA DOS SANTOS</t>
  </si>
  <si>
    <t>DANIELLE FRANCKLIS SOUSA</t>
  </si>
  <si>
    <t>EMANUELE RODRIGUES DA ROCHA</t>
  </si>
  <si>
    <t>ESAU DE LIMA COELHO</t>
  </si>
  <si>
    <t>FABIANO DA SILVA MOREIRA</t>
  </si>
  <si>
    <t>FERNANDA CAROLINE ESTEVÃO DA SILVA</t>
  </si>
  <si>
    <t>GILBERTO FERNANDES JUNIOR</t>
  </si>
  <si>
    <t>INAIRA AMORIM DO NASCIMENTO</t>
  </si>
  <si>
    <t>JULIANA RODRIGUES DE SOUZA</t>
  </si>
  <si>
    <t>MARIA JHENNYFEN LEITE DOS SANTOS</t>
  </si>
  <si>
    <t>MARILIA SILVA PESSOA</t>
  </si>
  <si>
    <t>MARCELO BASTOS DE OLIVEIRA</t>
  </si>
  <si>
    <t>NATALIA COSTA BRITO</t>
  </si>
  <si>
    <t>RAIMUNDO FERREIRA DOS SANTOS</t>
  </si>
  <si>
    <t xml:space="preserve">RICARDO MULLER VILAÇO DA SILVA </t>
  </si>
  <si>
    <t>SARA CAROLINE SILVA SOUZA</t>
  </si>
  <si>
    <t>SILVANA PEREIRA DO NASCIMENTO</t>
  </si>
  <si>
    <t>STEFANY CRISTINA DA SILVA GOMES</t>
  </si>
  <si>
    <t>THAYRO ROBERTO SANTANA DE SOUZA</t>
  </si>
  <si>
    <t>YONARA COSTA DE SOUSA</t>
  </si>
  <si>
    <t>ANALISE DE SISTEMA</t>
  </si>
  <si>
    <t>ITEC</t>
  </si>
  <si>
    <t>JORNALISMO</t>
  </si>
  <si>
    <t>ANDRESSA MENDES OSORIO</t>
  </si>
  <si>
    <t>31/05/018</t>
  </si>
  <si>
    <t>SISTEMA PARA INTERNET</t>
  </si>
  <si>
    <t>CAMILA BACELAR OLIVEIRA RODRIGUES</t>
  </si>
  <si>
    <t>GLEYCIANE NOGUEIRA GONÇALVES</t>
  </si>
  <si>
    <t>FONAUDIOLOGIA</t>
  </si>
  <si>
    <t>THAÍSA ARAUJO MOREIRA</t>
  </si>
  <si>
    <t>EDUARDO SOUZA GOMES</t>
  </si>
  <si>
    <t>LUCAS BARBOSA DA SILVA</t>
  </si>
  <si>
    <t>LUCIANE PEREZ DOS SANTOS</t>
  </si>
  <si>
    <t>MAURICIO MATHEUS TEIXEIRA BATISTA</t>
  </si>
  <si>
    <t>PAULO OTAVIO SILVA BRAGA</t>
  </si>
  <si>
    <t>THAYS HOLANDA DE SOUZA</t>
  </si>
  <si>
    <t>VERA LUCIA LIMA OLIVEIRA</t>
  </si>
  <si>
    <t>FONOAUDIOLOGIA</t>
  </si>
  <si>
    <t>CARLOS EDUARDO SANTOS TORRES</t>
  </si>
  <si>
    <t>30/11/2017</t>
  </si>
  <si>
    <t>DEZEMBRO</t>
  </si>
  <si>
    <r>
      <rPr>
        <b/>
        <sz val="9"/>
        <rFont val="Bookman Old Style"/>
        <family val="1"/>
      </rPr>
      <t>ST</t>
    </r>
    <r>
      <rPr>
        <sz val="9"/>
        <rFont val="Bookman Old Style"/>
        <family val="1"/>
      </rPr>
      <t>=SITUAÇÃO NO MÊS = {</t>
    </r>
    <r>
      <rPr>
        <b/>
        <sz val="9"/>
        <rFont val="Bookman Old Style"/>
        <family val="1"/>
      </rPr>
      <t xml:space="preserve"> 1</t>
    </r>
    <r>
      <rPr>
        <sz val="9"/>
        <rFont val="Bookman Old Style"/>
        <family val="1"/>
      </rPr>
      <t xml:space="preserve">- Ativo regular  </t>
    </r>
    <r>
      <rPr>
        <b/>
        <sz val="9"/>
        <rFont val="Bookman Old Style"/>
        <family val="1"/>
      </rPr>
      <t>2</t>
    </r>
    <r>
      <rPr>
        <sz val="9"/>
        <rFont val="Bookman Old Style"/>
        <family val="1"/>
      </rPr>
      <t xml:space="preserve">-Contrato novo  </t>
    </r>
    <r>
      <rPr>
        <b/>
        <sz val="9"/>
        <rFont val="Bookman Old Style"/>
        <family val="1"/>
      </rPr>
      <t>3</t>
    </r>
    <r>
      <rPr>
        <sz val="9"/>
        <rFont val="Bookman Old Style"/>
        <family val="1"/>
      </rPr>
      <t xml:space="preserve">-Recesso remunerado  </t>
    </r>
    <r>
      <rPr>
        <b/>
        <sz val="9"/>
        <rFont val="Bookman Old Style"/>
        <family val="1"/>
      </rPr>
      <t>4</t>
    </r>
    <r>
      <rPr>
        <sz val="9"/>
        <rFont val="Bookman Old Style"/>
        <family val="1"/>
      </rPr>
      <t>-Contrato encerrado}</t>
    </r>
  </si>
  <si>
    <r>
      <t xml:space="preserve">Contrato Nº </t>
    </r>
    <r>
      <rPr>
        <b/>
        <sz val="12"/>
        <rFont val="Cambria"/>
        <family val="1"/>
      </rPr>
      <t>042/2014   -   INSTITUTO EUVALDO LODI - IEL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</si>
</sst>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5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7" applyFont="1" applyFill="1" applyBorder="1" applyAlignment="1">
      <alignment horizontal="center" vertical="center"/>
    </xf>
    <xf numFmtId="168" fontId="2" fillId="0" borderId="1" xfId="4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/>
    </xf>
    <xf numFmtId="0" fontId="12" fillId="0" borderId="1" xfId="5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2" fillId="0" borderId="1" xfId="6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4" fontId="4" fillId="0" borderId="1" xfId="7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44" fontId="1" fillId="0" borderId="1" xfId="7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167" fontId="2" fillId="0" borderId="1" xfId="5" applyNumberFormat="1" applyFont="1" applyFill="1" applyBorder="1" applyAlignment="1">
      <alignment horizontal="right" vertical="center"/>
    </xf>
    <xf numFmtId="44" fontId="5" fillId="0" borderId="1" xfId="7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4" fontId="5" fillId="0" borderId="1" xfId="7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8" fontId="5" fillId="0" borderId="1" xfId="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3" fontId="14" fillId="0" borderId="3" xfId="6" applyFont="1" applyFill="1" applyBorder="1" applyAlignment="1">
      <alignment vertical="center"/>
    </xf>
    <xf numFmtId="43" fontId="5" fillId="0" borderId="11" xfId="6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8" fontId="11" fillId="0" borderId="1" xfId="6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37" fontId="9" fillId="0" borderId="27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44" fontId="8" fillId="0" borderId="8" xfId="7" applyFont="1" applyFill="1" applyBorder="1" applyAlignment="1">
      <alignment horizontal="center" vertical="center"/>
    </xf>
    <xf numFmtId="167" fontId="8" fillId="0" borderId="8" xfId="5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textRotation="90" wrapText="1"/>
    </xf>
    <xf numFmtId="168" fontId="14" fillId="0" borderId="8" xfId="4" applyNumberFormat="1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4" fontId="8" fillId="0" borderId="1" xfId="7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textRotation="90" wrapText="1"/>
    </xf>
    <xf numFmtId="168" fontId="14" fillId="0" borderId="1" xfId="4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14" fillId="0" borderId="1" xfId="6" applyNumberFormat="1" applyFont="1" applyFill="1" applyBorder="1" applyAlignment="1">
      <alignment horizontal="center" vertical="center"/>
    </xf>
    <xf numFmtId="166" fontId="8" fillId="0" borderId="1" xfId="5" applyNumberFormat="1" applyFont="1" applyFill="1" applyBorder="1" applyAlignment="1">
      <alignment horizontal="center" vertical="center"/>
    </xf>
    <xf numFmtId="44" fontId="8" fillId="0" borderId="1" xfId="7" applyFont="1" applyFill="1" applyBorder="1" applyAlignment="1">
      <alignment vertical="center"/>
    </xf>
    <xf numFmtId="44" fontId="8" fillId="0" borderId="1" xfId="7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44" fontId="8" fillId="0" borderId="1" xfId="7" applyFont="1" applyFill="1" applyBorder="1" applyAlignment="1">
      <alignment horizontal="left" vertical="center"/>
    </xf>
    <xf numFmtId="164" fontId="14" fillId="0" borderId="1" xfId="6" applyNumberFormat="1" applyFont="1" applyFill="1" applyBorder="1" applyAlignment="1">
      <alignment horizontal="right" vertical="center"/>
    </xf>
    <xf numFmtId="166" fontId="8" fillId="0" borderId="1" xfId="5" applyNumberFormat="1" applyFont="1" applyFill="1" applyBorder="1" applyAlignment="1">
      <alignment horizontal="right" vertical="center"/>
    </xf>
    <xf numFmtId="49" fontId="8" fillId="0" borderId="1" xfId="5" applyNumberFormat="1" applyFont="1" applyFill="1" applyBorder="1" applyAlignment="1">
      <alignment horizontal="left"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1466850</xdr:colOff>
      <xdr:row>0</xdr:row>
      <xdr:rowOff>828675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8100"/>
          <a:ext cx="47625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B80" sqref="B80"/>
    </sheetView>
  </sheetViews>
  <sheetFormatPr defaultRowHeight="15" x14ac:dyDescent="0.25"/>
  <cols>
    <col min="1" max="1" width="5" style="1" customWidth="1"/>
    <col min="2" max="2" width="49.42578125" style="1" customWidth="1"/>
    <col min="3" max="3" width="27.28515625" style="1" customWidth="1"/>
    <col min="4" max="4" width="14.42578125" style="105" customWidth="1"/>
    <col min="5" max="5" width="4" style="1" customWidth="1"/>
    <col min="6" max="6" width="11" style="1" customWidth="1"/>
    <col min="7" max="7" width="12.85546875" style="1" customWidth="1"/>
    <col min="8" max="8" width="13.7109375" style="1" customWidth="1"/>
    <col min="9" max="10" width="14.42578125" style="1" customWidth="1"/>
    <col min="11" max="11" width="14.140625" style="1" customWidth="1"/>
    <col min="12" max="12" width="4.7109375" style="1" customWidth="1"/>
    <col min="13" max="13" width="11.85546875" style="1" customWidth="1"/>
    <col min="14" max="14" width="10.85546875" style="1" customWidth="1"/>
    <col min="15" max="15" width="20.28515625" style="1" customWidth="1"/>
    <col min="16" max="16384" width="9.140625" style="1"/>
  </cols>
  <sheetData>
    <row r="1" spans="1:15" ht="66.75" customHeight="1" thickBot="1" x14ac:dyDescent="0.3">
      <c r="A1" s="44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5"/>
    </row>
    <row r="2" spans="1:15" ht="15.75" x14ac:dyDescent="0.25">
      <c r="A2" s="66" t="s">
        <v>45</v>
      </c>
      <c r="B2" s="67"/>
      <c r="C2" s="68"/>
      <c r="D2" s="69" t="s">
        <v>46</v>
      </c>
      <c r="E2" s="70"/>
      <c r="F2" s="71" t="s">
        <v>10</v>
      </c>
      <c r="G2" s="72" t="s">
        <v>47</v>
      </c>
      <c r="H2" s="73" t="s">
        <v>6</v>
      </c>
      <c r="I2" s="73" t="s">
        <v>9</v>
      </c>
      <c r="J2" s="74" t="s">
        <v>11</v>
      </c>
      <c r="K2" s="74"/>
      <c r="L2" s="74"/>
      <c r="M2" s="74"/>
      <c r="N2" s="74"/>
      <c r="O2" s="75"/>
    </row>
    <row r="3" spans="1:15" ht="32.25" thickBot="1" x14ac:dyDescent="0.3">
      <c r="A3" s="76" t="s">
        <v>148</v>
      </c>
      <c r="B3" s="77"/>
      <c r="C3" s="78"/>
      <c r="D3" s="79" t="s">
        <v>145</v>
      </c>
      <c r="E3" s="80"/>
      <c r="F3" s="81" t="s">
        <v>87</v>
      </c>
      <c r="G3" s="82" t="s">
        <v>146</v>
      </c>
      <c r="H3" s="83">
        <v>19</v>
      </c>
      <c r="I3" s="84">
        <v>4.8</v>
      </c>
      <c r="J3" s="85" t="s">
        <v>8</v>
      </c>
      <c r="K3" s="85"/>
      <c r="L3" s="85"/>
      <c r="M3" s="85"/>
      <c r="N3" s="85"/>
      <c r="O3" s="86"/>
    </row>
    <row r="4" spans="1:15" ht="15.75" thickBot="1" x14ac:dyDescent="0.3">
      <c r="A4" s="2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x14ac:dyDescent="0.25">
      <c r="A5" s="87" t="s">
        <v>14</v>
      </c>
      <c r="B5" s="88" t="s">
        <v>0</v>
      </c>
      <c r="C5" s="89" t="s">
        <v>18</v>
      </c>
      <c r="D5" s="90"/>
      <c r="E5" s="90"/>
      <c r="F5" s="90"/>
      <c r="G5" s="91"/>
      <c r="H5" s="92" t="s">
        <v>23</v>
      </c>
      <c r="I5" s="93"/>
      <c r="J5" s="93"/>
      <c r="K5" s="94"/>
      <c r="L5" s="95" t="s">
        <v>19</v>
      </c>
      <c r="M5" s="95"/>
      <c r="N5" s="95"/>
      <c r="O5" s="96" t="s">
        <v>24</v>
      </c>
    </row>
    <row r="6" spans="1:15" ht="39" thickBot="1" x14ac:dyDescent="0.3">
      <c r="A6" s="97"/>
      <c r="B6" s="98"/>
      <c r="C6" s="99" t="s">
        <v>25</v>
      </c>
      <c r="D6" s="99" t="s">
        <v>43</v>
      </c>
      <c r="E6" s="99" t="s">
        <v>48</v>
      </c>
      <c r="F6" s="99" t="s">
        <v>4</v>
      </c>
      <c r="G6" s="99" t="s">
        <v>5</v>
      </c>
      <c r="H6" s="99"/>
      <c r="I6" s="99" t="s">
        <v>13</v>
      </c>
      <c r="J6" s="99" t="s">
        <v>44</v>
      </c>
      <c r="K6" s="99" t="s">
        <v>16</v>
      </c>
      <c r="L6" s="100" t="s">
        <v>12</v>
      </c>
      <c r="M6" s="99" t="s">
        <v>21</v>
      </c>
      <c r="N6" s="99" t="s">
        <v>20</v>
      </c>
      <c r="O6" s="101"/>
    </row>
    <row r="7" spans="1:15" x14ac:dyDescent="0.25">
      <c r="A7" s="17">
        <v>1</v>
      </c>
      <c r="B7" s="110" t="s">
        <v>82</v>
      </c>
      <c r="C7" s="110" t="s">
        <v>49</v>
      </c>
      <c r="D7" s="110" t="s">
        <v>1</v>
      </c>
      <c r="E7" s="111">
        <v>1</v>
      </c>
      <c r="F7" s="112">
        <v>42705</v>
      </c>
      <c r="G7" s="112">
        <v>43070</v>
      </c>
      <c r="H7" s="113">
        <v>418</v>
      </c>
      <c r="I7" s="113">
        <f>I3*H3</f>
        <v>91.2</v>
      </c>
      <c r="J7" s="113">
        <v>418</v>
      </c>
      <c r="K7" s="114">
        <f t="shared" ref="K7:K57" si="0">SUM(H7:J7)</f>
        <v>927.2</v>
      </c>
      <c r="L7" s="115">
        <v>0</v>
      </c>
      <c r="M7" s="111">
        <v>0</v>
      </c>
      <c r="N7" s="111">
        <v>0</v>
      </c>
      <c r="O7" s="116">
        <v>927.2</v>
      </c>
    </row>
    <row r="8" spans="1:15" x14ac:dyDescent="0.25">
      <c r="A8" s="2">
        <v>2</v>
      </c>
      <c r="B8" s="104" t="s">
        <v>104</v>
      </c>
      <c r="C8" s="104" t="s">
        <v>49</v>
      </c>
      <c r="D8" s="104" t="s">
        <v>1</v>
      </c>
      <c r="E8" s="15">
        <v>1</v>
      </c>
      <c r="F8" s="117">
        <v>42887</v>
      </c>
      <c r="G8" s="117">
        <v>42886</v>
      </c>
      <c r="H8" s="118">
        <v>418</v>
      </c>
      <c r="I8" s="118">
        <f>H3*I3</f>
        <v>91.2</v>
      </c>
      <c r="J8" s="118">
        <v>0</v>
      </c>
      <c r="K8" s="119">
        <f t="shared" si="0"/>
        <v>509.2</v>
      </c>
      <c r="L8" s="120">
        <v>0</v>
      </c>
      <c r="M8" s="15">
        <v>0</v>
      </c>
      <c r="N8" s="15">
        <v>0</v>
      </c>
      <c r="O8" s="121">
        <f t="shared" ref="O8:O63" si="1">K8-SUM(M8:N8)</f>
        <v>509.2</v>
      </c>
    </row>
    <row r="9" spans="1:15" x14ac:dyDescent="0.25">
      <c r="A9" s="2">
        <v>3</v>
      </c>
      <c r="B9" s="122" t="s">
        <v>71</v>
      </c>
      <c r="C9" s="122" t="s">
        <v>31</v>
      </c>
      <c r="D9" s="122" t="s">
        <v>1</v>
      </c>
      <c r="E9" s="123">
        <v>1</v>
      </c>
      <c r="F9" s="124">
        <v>42552</v>
      </c>
      <c r="G9" s="124">
        <v>42917</v>
      </c>
      <c r="H9" s="118">
        <v>630</v>
      </c>
      <c r="I9" s="118">
        <f>H3*I3</f>
        <v>91.2</v>
      </c>
      <c r="J9" s="118">
        <v>0</v>
      </c>
      <c r="K9" s="119">
        <f t="shared" si="0"/>
        <v>721.2</v>
      </c>
      <c r="L9" s="125">
        <v>0</v>
      </c>
      <c r="M9" s="126">
        <f>(H9/30)*L9</f>
        <v>0</v>
      </c>
      <c r="N9" s="126">
        <v>0</v>
      </c>
      <c r="O9" s="121">
        <f t="shared" si="1"/>
        <v>721.2</v>
      </c>
    </row>
    <row r="10" spans="1:15" x14ac:dyDescent="0.25">
      <c r="A10" s="2">
        <v>4</v>
      </c>
      <c r="B10" s="11" t="s">
        <v>129</v>
      </c>
      <c r="C10" s="11" t="s">
        <v>128</v>
      </c>
      <c r="D10" s="102" t="s">
        <v>2</v>
      </c>
      <c r="E10" s="123">
        <v>1</v>
      </c>
      <c r="F10" s="124">
        <v>42887</v>
      </c>
      <c r="G10" s="124" t="s">
        <v>130</v>
      </c>
      <c r="H10" s="127">
        <v>630</v>
      </c>
      <c r="I10" s="128">
        <f>H3*I3</f>
        <v>91.2</v>
      </c>
      <c r="J10" s="118">
        <v>0</v>
      </c>
      <c r="K10" s="119">
        <f t="shared" si="0"/>
        <v>721.2</v>
      </c>
      <c r="L10" s="125">
        <v>0</v>
      </c>
      <c r="M10" s="126">
        <v>0</v>
      </c>
      <c r="N10" s="126">
        <v>0</v>
      </c>
      <c r="O10" s="121">
        <f t="shared" si="1"/>
        <v>721.2</v>
      </c>
    </row>
    <row r="11" spans="1:15" x14ac:dyDescent="0.25">
      <c r="A11" s="2">
        <v>5</v>
      </c>
      <c r="B11" s="122" t="s">
        <v>89</v>
      </c>
      <c r="C11" s="122" t="s">
        <v>35</v>
      </c>
      <c r="D11" s="122" t="s">
        <v>2</v>
      </c>
      <c r="E11" s="123">
        <v>1</v>
      </c>
      <c r="F11" s="124">
        <v>42796</v>
      </c>
      <c r="G11" s="124">
        <v>43161</v>
      </c>
      <c r="H11" s="118">
        <v>630</v>
      </c>
      <c r="I11" s="118">
        <f>H3*I3</f>
        <v>91.2</v>
      </c>
      <c r="J11" s="118">
        <v>0</v>
      </c>
      <c r="K11" s="119">
        <f t="shared" si="0"/>
        <v>721.2</v>
      </c>
      <c r="L11" s="125">
        <v>0</v>
      </c>
      <c r="M11" s="126">
        <f>(H11/30)*L11</f>
        <v>0</v>
      </c>
      <c r="N11" s="126">
        <v>0</v>
      </c>
      <c r="O11" s="121">
        <f t="shared" si="1"/>
        <v>721.2</v>
      </c>
    </row>
    <row r="12" spans="1:15" x14ac:dyDescent="0.25">
      <c r="A12" s="2">
        <v>6</v>
      </c>
      <c r="B12" s="122" t="s">
        <v>90</v>
      </c>
      <c r="C12" s="122" t="s">
        <v>49</v>
      </c>
      <c r="D12" s="122" t="s">
        <v>3</v>
      </c>
      <c r="E12" s="123">
        <v>1</v>
      </c>
      <c r="F12" s="124">
        <v>42796</v>
      </c>
      <c r="G12" s="124">
        <v>43161</v>
      </c>
      <c r="H12" s="118">
        <v>418</v>
      </c>
      <c r="I12" s="118">
        <f>H3*I3</f>
        <v>91.2</v>
      </c>
      <c r="J12" s="118">
        <v>0</v>
      </c>
      <c r="K12" s="119">
        <f t="shared" si="0"/>
        <v>509.2</v>
      </c>
      <c r="L12" s="125">
        <v>3</v>
      </c>
      <c r="M12" s="126">
        <v>41.7</v>
      </c>
      <c r="N12" s="126">
        <v>14.4</v>
      </c>
      <c r="O12" s="121">
        <f t="shared" si="1"/>
        <v>453.09999999999997</v>
      </c>
    </row>
    <row r="13" spans="1:15" x14ac:dyDescent="0.25">
      <c r="A13" s="2">
        <v>7</v>
      </c>
      <c r="B13" s="122" t="s">
        <v>105</v>
      </c>
      <c r="C13" s="122" t="s">
        <v>27</v>
      </c>
      <c r="D13" s="122" t="s">
        <v>93</v>
      </c>
      <c r="E13" s="123">
        <v>1</v>
      </c>
      <c r="F13" s="124">
        <v>42887</v>
      </c>
      <c r="G13" s="124">
        <v>43100</v>
      </c>
      <c r="H13" s="118">
        <v>630</v>
      </c>
      <c r="I13" s="118">
        <f>H3*I3</f>
        <v>91.2</v>
      </c>
      <c r="J13" s="118">
        <v>0</v>
      </c>
      <c r="K13" s="119">
        <f t="shared" si="0"/>
        <v>721.2</v>
      </c>
      <c r="L13" s="125">
        <v>0</v>
      </c>
      <c r="M13" s="126">
        <v>0</v>
      </c>
      <c r="N13" s="126">
        <v>0</v>
      </c>
      <c r="O13" s="121">
        <f t="shared" si="1"/>
        <v>721.2</v>
      </c>
    </row>
    <row r="14" spans="1:15" x14ac:dyDescent="0.25">
      <c r="A14" s="2">
        <v>8</v>
      </c>
      <c r="B14" s="122" t="s">
        <v>106</v>
      </c>
      <c r="C14" s="122" t="s">
        <v>34</v>
      </c>
      <c r="D14" s="122" t="s">
        <v>2</v>
      </c>
      <c r="E14" s="123">
        <v>1</v>
      </c>
      <c r="F14" s="124">
        <v>42887</v>
      </c>
      <c r="G14" s="124">
        <v>43251</v>
      </c>
      <c r="H14" s="118">
        <v>630</v>
      </c>
      <c r="I14" s="118">
        <f>H3*I3</f>
        <v>91.2</v>
      </c>
      <c r="J14" s="118">
        <v>0</v>
      </c>
      <c r="K14" s="119">
        <f t="shared" si="0"/>
        <v>721.2</v>
      </c>
      <c r="L14" s="125">
        <v>0</v>
      </c>
      <c r="M14" s="126">
        <v>0</v>
      </c>
      <c r="N14" s="126">
        <v>0</v>
      </c>
      <c r="O14" s="121">
        <f t="shared" si="1"/>
        <v>721.2</v>
      </c>
    </row>
    <row r="15" spans="1:15" x14ac:dyDescent="0.25">
      <c r="A15" s="2">
        <v>9</v>
      </c>
      <c r="B15" s="122" t="s">
        <v>132</v>
      </c>
      <c r="C15" s="122" t="s">
        <v>54</v>
      </c>
      <c r="D15" s="122" t="s">
        <v>1</v>
      </c>
      <c r="E15" s="123">
        <v>1</v>
      </c>
      <c r="F15" s="124">
        <v>42917</v>
      </c>
      <c r="G15" s="124">
        <v>43281</v>
      </c>
      <c r="H15" s="118">
        <v>630</v>
      </c>
      <c r="I15" s="118">
        <f>H3*I3</f>
        <v>91.2</v>
      </c>
      <c r="J15" s="118">
        <v>0</v>
      </c>
      <c r="K15" s="119">
        <f t="shared" si="0"/>
        <v>721.2</v>
      </c>
      <c r="L15" s="125">
        <v>0</v>
      </c>
      <c r="M15" s="126">
        <v>0</v>
      </c>
      <c r="N15" s="126">
        <v>0</v>
      </c>
      <c r="O15" s="121">
        <f t="shared" si="1"/>
        <v>721.2</v>
      </c>
    </row>
    <row r="16" spans="1:15" x14ac:dyDescent="0.25">
      <c r="A16" s="2">
        <v>10</v>
      </c>
      <c r="B16" s="11" t="s">
        <v>144</v>
      </c>
      <c r="C16" s="11" t="s">
        <v>30</v>
      </c>
      <c r="D16" s="102" t="s">
        <v>1</v>
      </c>
      <c r="E16" s="123">
        <v>1</v>
      </c>
      <c r="F16" s="124">
        <v>42917</v>
      </c>
      <c r="G16" s="124">
        <v>43281</v>
      </c>
      <c r="H16" s="118">
        <v>630</v>
      </c>
      <c r="I16" s="118">
        <f>H3*I3</f>
        <v>91.2</v>
      </c>
      <c r="J16" s="118">
        <v>0</v>
      </c>
      <c r="K16" s="119">
        <f t="shared" si="0"/>
        <v>721.2</v>
      </c>
      <c r="L16" s="125">
        <v>0</v>
      </c>
      <c r="M16" s="126">
        <v>0</v>
      </c>
      <c r="N16" s="126">
        <v>0</v>
      </c>
      <c r="O16" s="121">
        <f t="shared" si="1"/>
        <v>721.2</v>
      </c>
    </row>
    <row r="17" spans="1:15" x14ac:dyDescent="0.25">
      <c r="A17" s="2">
        <v>11</v>
      </c>
      <c r="B17" s="122" t="s">
        <v>84</v>
      </c>
      <c r="C17" s="122" t="s">
        <v>34</v>
      </c>
      <c r="D17" s="122" t="s">
        <v>1</v>
      </c>
      <c r="E17" s="123">
        <v>1</v>
      </c>
      <c r="F17" s="124">
        <v>42737</v>
      </c>
      <c r="G17" s="124">
        <v>43102</v>
      </c>
      <c r="H17" s="118">
        <v>630</v>
      </c>
      <c r="I17" s="118">
        <f>H3*I3</f>
        <v>91.2</v>
      </c>
      <c r="J17" s="118">
        <v>0</v>
      </c>
      <c r="K17" s="119">
        <f t="shared" si="0"/>
        <v>721.2</v>
      </c>
      <c r="L17" s="125">
        <v>0</v>
      </c>
      <c r="M17" s="126">
        <v>0</v>
      </c>
      <c r="N17" s="126">
        <v>0</v>
      </c>
      <c r="O17" s="121">
        <f t="shared" si="1"/>
        <v>721.2</v>
      </c>
    </row>
    <row r="18" spans="1:15" x14ac:dyDescent="0.25">
      <c r="A18" s="2">
        <v>12</v>
      </c>
      <c r="B18" s="11" t="s">
        <v>59</v>
      </c>
      <c r="C18" s="11" t="s">
        <v>32</v>
      </c>
      <c r="D18" s="102" t="s">
        <v>2</v>
      </c>
      <c r="E18" s="123">
        <v>1</v>
      </c>
      <c r="F18" s="124">
        <v>42248</v>
      </c>
      <c r="G18" s="124">
        <v>42614</v>
      </c>
      <c r="H18" s="127">
        <v>630</v>
      </c>
      <c r="I18" s="118">
        <f>H3*I3</f>
        <v>91.2</v>
      </c>
      <c r="J18" s="118">
        <v>630</v>
      </c>
      <c r="K18" s="119">
        <f t="shared" si="0"/>
        <v>1351.2</v>
      </c>
      <c r="L18" s="125">
        <v>0</v>
      </c>
      <c r="M18" s="126">
        <f>(H18/30)*L18</f>
        <v>0</v>
      </c>
      <c r="N18" s="126">
        <v>0</v>
      </c>
      <c r="O18" s="121">
        <f t="shared" si="1"/>
        <v>1351.2</v>
      </c>
    </row>
    <row r="19" spans="1:15" x14ac:dyDescent="0.25">
      <c r="A19" s="2">
        <v>13</v>
      </c>
      <c r="B19" s="11" t="s">
        <v>107</v>
      </c>
      <c r="C19" s="11" t="s">
        <v>33</v>
      </c>
      <c r="D19" s="102" t="s">
        <v>2</v>
      </c>
      <c r="E19" s="123">
        <v>1</v>
      </c>
      <c r="F19" s="124">
        <v>42887</v>
      </c>
      <c r="G19" s="124">
        <v>43251</v>
      </c>
      <c r="H19" s="127">
        <v>630</v>
      </c>
      <c r="I19" s="118">
        <f>H3*I3</f>
        <v>91.2</v>
      </c>
      <c r="J19" s="118">
        <v>0</v>
      </c>
      <c r="K19" s="119">
        <f t="shared" si="0"/>
        <v>721.2</v>
      </c>
      <c r="L19" s="125">
        <v>0</v>
      </c>
      <c r="M19" s="126">
        <v>0</v>
      </c>
      <c r="N19" s="126">
        <v>0</v>
      </c>
      <c r="O19" s="121">
        <f t="shared" si="1"/>
        <v>721.2</v>
      </c>
    </row>
    <row r="20" spans="1:15" x14ac:dyDescent="0.25">
      <c r="A20" s="2">
        <v>14</v>
      </c>
      <c r="B20" s="11" t="s">
        <v>68</v>
      </c>
      <c r="C20" s="11" t="s">
        <v>31</v>
      </c>
      <c r="D20" s="102" t="s">
        <v>1</v>
      </c>
      <c r="E20" s="123">
        <v>1</v>
      </c>
      <c r="F20" s="124">
        <v>42491</v>
      </c>
      <c r="G20" s="124">
        <v>42856</v>
      </c>
      <c r="H20" s="127">
        <v>630</v>
      </c>
      <c r="I20" s="118">
        <f>H3*I3</f>
        <v>91.2</v>
      </c>
      <c r="J20" s="118">
        <v>0</v>
      </c>
      <c r="K20" s="119">
        <f t="shared" si="0"/>
        <v>721.2</v>
      </c>
      <c r="L20" s="125">
        <v>0</v>
      </c>
      <c r="M20" s="126">
        <v>0</v>
      </c>
      <c r="N20" s="126">
        <v>0</v>
      </c>
      <c r="O20" s="121">
        <f t="shared" si="1"/>
        <v>721.2</v>
      </c>
    </row>
    <row r="21" spans="1:15" x14ac:dyDescent="0.25">
      <c r="A21" s="2">
        <v>15</v>
      </c>
      <c r="B21" s="11" t="s">
        <v>72</v>
      </c>
      <c r="C21" s="11" t="s">
        <v>36</v>
      </c>
      <c r="D21" s="102" t="s">
        <v>1</v>
      </c>
      <c r="E21" s="123">
        <v>1</v>
      </c>
      <c r="F21" s="124">
        <v>42552</v>
      </c>
      <c r="G21" s="124">
        <v>42917</v>
      </c>
      <c r="H21" s="127">
        <v>630</v>
      </c>
      <c r="I21" s="118">
        <f>H3*I3</f>
        <v>91.2</v>
      </c>
      <c r="J21" s="118">
        <v>0</v>
      </c>
      <c r="K21" s="119">
        <f t="shared" si="0"/>
        <v>721.2</v>
      </c>
      <c r="L21" s="125"/>
      <c r="M21" s="126">
        <v>0</v>
      </c>
      <c r="N21" s="126">
        <v>0</v>
      </c>
      <c r="O21" s="121">
        <f t="shared" si="1"/>
        <v>721.2</v>
      </c>
    </row>
    <row r="22" spans="1:15" x14ac:dyDescent="0.25">
      <c r="A22" s="2">
        <v>16</v>
      </c>
      <c r="B22" s="122" t="s">
        <v>136</v>
      </c>
      <c r="C22" s="122" t="s">
        <v>143</v>
      </c>
      <c r="D22" s="122" t="s">
        <v>2</v>
      </c>
      <c r="E22" s="123">
        <v>1</v>
      </c>
      <c r="F22" s="117">
        <v>42979</v>
      </c>
      <c r="G22" s="124">
        <v>42977</v>
      </c>
      <c r="H22" s="118">
        <v>630</v>
      </c>
      <c r="I22" s="118">
        <f>H3*I3</f>
        <v>91.2</v>
      </c>
      <c r="J22" s="118">
        <v>0</v>
      </c>
      <c r="K22" s="119">
        <f t="shared" si="0"/>
        <v>721.2</v>
      </c>
      <c r="L22" s="125"/>
      <c r="M22" s="126"/>
      <c r="N22" s="126"/>
      <c r="O22" s="121">
        <f t="shared" si="1"/>
        <v>721.2</v>
      </c>
    </row>
    <row r="23" spans="1:15" x14ac:dyDescent="0.25">
      <c r="A23" s="2">
        <v>17</v>
      </c>
      <c r="B23" s="122" t="s">
        <v>108</v>
      </c>
      <c r="C23" s="122" t="s">
        <v>35</v>
      </c>
      <c r="D23" s="122" t="s">
        <v>2</v>
      </c>
      <c r="E23" s="123">
        <v>1</v>
      </c>
      <c r="F23" s="124">
        <v>42887</v>
      </c>
      <c r="G23" s="124">
        <v>43251</v>
      </c>
      <c r="H23" s="118">
        <v>630</v>
      </c>
      <c r="I23" s="118">
        <f>H3*I3</f>
        <v>91.2</v>
      </c>
      <c r="J23" s="118">
        <v>367.5</v>
      </c>
      <c r="K23" s="119">
        <f t="shared" si="0"/>
        <v>1088.7</v>
      </c>
      <c r="L23" s="125">
        <v>0</v>
      </c>
      <c r="M23" s="126">
        <v>0</v>
      </c>
      <c r="N23" s="126">
        <v>0</v>
      </c>
      <c r="O23" s="121">
        <f t="shared" si="1"/>
        <v>1088.7</v>
      </c>
    </row>
    <row r="24" spans="1:15" x14ac:dyDescent="0.25">
      <c r="A24" s="2">
        <v>18</v>
      </c>
      <c r="B24" s="122" t="s">
        <v>109</v>
      </c>
      <c r="C24" s="122" t="s">
        <v>28</v>
      </c>
      <c r="D24" s="122" t="s">
        <v>3</v>
      </c>
      <c r="E24" s="123">
        <v>1</v>
      </c>
      <c r="F24" s="124">
        <v>42887</v>
      </c>
      <c r="G24" s="124">
        <v>43251</v>
      </c>
      <c r="H24" s="118">
        <v>630</v>
      </c>
      <c r="I24" s="118">
        <f>H3*I3</f>
        <v>91.2</v>
      </c>
      <c r="J24" s="118">
        <v>0</v>
      </c>
      <c r="K24" s="119">
        <f t="shared" si="0"/>
        <v>721.2</v>
      </c>
      <c r="L24" s="125">
        <v>0</v>
      </c>
      <c r="M24" s="126">
        <v>0</v>
      </c>
      <c r="N24" s="126">
        <v>0</v>
      </c>
      <c r="O24" s="121">
        <f t="shared" si="1"/>
        <v>721.2</v>
      </c>
    </row>
    <row r="25" spans="1:15" x14ac:dyDescent="0.25">
      <c r="A25" s="2">
        <v>19</v>
      </c>
      <c r="B25" s="122" t="s">
        <v>81</v>
      </c>
      <c r="C25" s="122" t="s">
        <v>28</v>
      </c>
      <c r="D25" s="122" t="s">
        <v>66</v>
      </c>
      <c r="E25" s="123">
        <v>1</v>
      </c>
      <c r="F25" s="124">
        <v>42605</v>
      </c>
      <c r="G25" s="124">
        <v>42970</v>
      </c>
      <c r="H25" s="118">
        <v>630</v>
      </c>
      <c r="I25" s="118">
        <f>H3*I3</f>
        <v>91.2</v>
      </c>
      <c r="J25" s="118">
        <v>0</v>
      </c>
      <c r="K25" s="119">
        <f t="shared" si="0"/>
        <v>721.2</v>
      </c>
      <c r="L25" s="125">
        <v>0</v>
      </c>
      <c r="M25" s="126">
        <v>0</v>
      </c>
      <c r="N25" s="126">
        <v>0</v>
      </c>
      <c r="O25" s="121">
        <f t="shared" si="1"/>
        <v>721.2</v>
      </c>
    </row>
    <row r="26" spans="1:15" x14ac:dyDescent="0.25">
      <c r="A26" s="2">
        <v>20</v>
      </c>
      <c r="B26" s="129" t="s">
        <v>69</v>
      </c>
      <c r="C26" s="11" t="s">
        <v>29</v>
      </c>
      <c r="D26" s="102" t="s">
        <v>70</v>
      </c>
      <c r="E26" s="123">
        <v>1</v>
      </c>
      <c r="F26" s="117">
        <v>42491</v>
      </c>
      <c r="G26" s="124">
        <v>42856</v>
      </c>
      <c r="H26" s="118">
        <v>630</v>
      </c>
      <c r="I26" s="118">
        <f>H3*I3</f>
        <v>91.2</v>
      </c>
      <c r="J26" s="118">
        <v>0</v>
      </c>
      <c r="K26" s="119">
        <f t="shared" si="0"/>
        <v>721.2</v>
      </c>
      <c r="L26" s="125">
        <v>0</v>
      </c>
      <c r="M26" s="126">
        <f>(H26/30)*L26</f>
        <v>0</v>
      </c>
      <c r="N26" s="126">
        <v>0</v>
      </c>
      <c r="O26" s="121">
        <f t="shared" si="1"/>
        <v>721.2</v>
      </c>
    </row>
    <row r="27" spans="1:15" x14ac:dyDescent="0.25">
      <c r="A27" s="2">
        <v>21</v>
      </c>
      <c r="B27" s="129" t="s">
        <v>110</v>
      </c>
      <c r="C27" s="11" t="s">
        <v>57</v>
      </c>
      <c r="D27" s="102" t="s">
        <v>58</v>
      </c>
      <c r="E27" s="123">
        <v>1</v>
      </c>
      <c r="F27" s="117">
        <v>42887</v>
      </c>
      <c r="G27" s="124">
        <v>43251</v>
      </c>
      <c r="H27" s="118">
        <v>630</v>
      </c>
      <c r="I27" s="118">
        <f>H3*I3</f>
        <v>91.2</v>
      </c>
      <c r="J27" s="118">
        <v>0</v>
      </c>
      <c r="K27" s="119">
        <f t="shared" si="0"/>
        <v>721.2</v>
      </c>
      <c r="L27" s="125">
        <v>0</v>
      </c>
      <c r="M27" s="126">
        <v>0</v>
      </c>
      <c r="N27" s="126">
        <v>0</v>
      </c>
      <c r="O27" s="121">
        <f t="shared" si="1"/>
        <v>721.2</v>
      </c>
    </row>
    <row r="28" spans="1:15" x14ac:dyDescent="0.25">
      <c r="A28" s="2">
        <v>22</v>
      </c>
      <c r="B28" s="104" t="s">
        <v>111</v>
      </c>
      <c r="C28" s="104" t="s">
        <v>28</v>
      </c>
      <c r="D28" s="102" t="s">
        <v>26</v>
      </c>
      <c r="E28" s="123">
        <v>1</v>
      </c>
      <c r="F28" s="124">
        <v>42887</v>
      </c>
      <c r="G28" s="124">
        <v>43251</v>
      </c>
      <c r="H28" s="118">
        <v>630</v>
      </c>
      <c r="I28" s="118">
        <f>H3*I3</f>
        <v>91.2</v>
      </c>
      <c r="J28" s="118">
        <v>0</v>
      </c>
      <c r="K28" s="119">
        <f t="shared" si="0"/>
        <v>721.2</v>
      </c>
      <c r="L28" s="125">
        <v>0</v>
      </c>
      <c r="M28" s="126">
        <v>0</v>
      </c>
      <c r="N28" s="126">
        <v>0</v>
      </c>
      <c r="O28" s="121">
        <f t="shared" si="1"/>
        <v>721.2</v>
      </c>
    </row>
    <row r="29" spans="1:15" x14ac:dyDescent="0.25">
      <c r="A29" s="2">
        <v>23</v>
      </c>
      <c r="B29" s="129" t="s">
        <v>73</v>
      </c>
      <c r="C29" s="11" t="s">
        <v>27</v>
      </c>
      <c r="D29" s="102" t="s">
        <v>26</v>
      </c>
      <c r="E29" s="123">
        <v>1</v>
      </c>
      <c r="F29" s="117">
        <v>42555</v>
      </c>
      <c r="G29" s="124">
        <v>42920</v>
      </c>
      <c r="H29" s="118">
        <v>630</v>
      </c>
      <c r="I29" s="118">
        <f>H3*I3</f>
        <v>91.2</v>
      </c>
      <c r="J29" s="118">
        <v>0</v>
      </c>
      <c r="K29" s="119">
        <f t="shared" si="0"/>
        <v>721.2</v>
      </c>
      <c r="L29" s="125">
        <v>0</v>
      </c>
      <c r="M29" s="126">
        <v>0</v>
      </c>
      <c r="N29" s="126">
        <v>0</v>
      </c>
      <c r="O29" s="121">
        <f t="shared" si="1"/>
        <v>721.2</v>
      </c>
    </row>
    <row r="30" spans="1:15" x14ac:dyDescent="0.25">
      <c r="A30" s="2">
        <v>24</v>
      </c>
      <c r="B30" s="129" t="s">
        <v>112</v>
      </c>
      <c r="C30" s="11" t="s">
        <v>96</v>
      </c>
      <c r="D30" s="102" t="s">
        <v>93</v>
      </c>
      <c r="E30" s="123">
        <v>1</v>
      </c>
      <c r="F30" s="117">
        <v>42887</v>
      </c>
      <c r="G30" s="124">
        <v>43251</v>
      </c>
      <c r="H30" s="118">
        <v>630</v>
      </c>
      <c r="I30" s="118">
        <f>H3*I3</f>
        <v>91.2</v>
      </c>
      <c r="J30" s="118">
        <v>0</v>
      </c>
      <c r="K30" s="119">
        <f t="shared" si="0"/>
        <v>721.2</v>
      </c>
      <c r="L30" s="125"/>
      <c r="M30" s="126">
        <v>0</v>
      </c>
      <c r="N30" s="126">
        <v>0</v>
      </c>
      <c r="O30" s="121">
        <f t="shared" si="1"/>
        <v>721.2</v>
      </c>
    </row>
    <row r="31" spans="1:15" x14ac:dyDescent="0.25">
      <c r="A31" s="2">
        <v>25</v>
      </c>
      <c r="B31" s="129" t="s">
        <v>67</v>
      </c>
      <c r="C31" s="11" t="s">
        <v>54</v>
      </c>
      <c r="D31" s="102" t="s">
        <v>2</v>
      </c>
      <c r="E31" s="123">
        <v>1</v>
      </c>
      <c r="F31" s="117">
        <v>42457</v>
      </c>
      <c r="G31" s="124">
        <v>42822</v>
      </c>
      <c r="H31" s="118">
        <v>630</v>
      </c>
      <c r="I31" s="118">
        <f>H3*I3</f>
        <v>91.2</v>
      </c>
      <c r="J31" s="118">
        <v>0</v>
      </c>
      <c r="K31" s="119">
        <f t="shared" si="0"/>
        <v>721.2</v>
      </c>
      <c r="L31" s="125">
        <v>0</v>
      </c>
      <c r="M31" s="126">
        <v>0</v>
      </c>
      <c r="N31" s="126">
        <v>0</v>
      </c>
      <c r="O31" s="121">
        <f t="shared" si="1"/>
        <v>721.2</v>
      </c>
    </row>
    <row r="32" spans="1:15" x14ac:dyDescent="0.25">
      <c r="A32" s="2">
        <v>26</v>
      </c>
      <c r="B32" s="129" t="s">
        <v>133</v>
      </c>
      <c r="C32" s="11" t="s">
        <v>134</v>
      </c>
      <c r="D32" s="102" t="s">
        <v>2</v>
      </c>
      <c r="E32" s="123">
        <v>2</v>
      </c>
      <c r="F32" s="117">
        <v>42917</v>
      </c>
      <c r="G32" s="124">
        <v>43281</v>
      </c>
      <c r="H32" s="118">
        <v>630</v>
      </c>
      <c r="I32" s="118">
        <f>H3*I3</f>
        <v>91.2</v>
      </c>
      <c r="J32" s="118">
        <v>0</v>
      </c>
      <c r="K32" s="119">
        <f t="shared" si="0"/>
        <v>721.2</v>
      </c>
      <c r="L32" s="125">
        <v>0</v>
      </c>
      <c r="M32" s="126"/>
      <c r="N32" s="126"/>
      <c r="O32" s="121">
        <f t="shared" si="1"/>
        <v>721.2</v>
      </c>
    </row>
    <row r="33" spans="1:15" x14ac:dyDescent="0.25">
      <c r="A33" s="2">
        <v>27</v>
      </c>
      <c r="B33" s="129" t="s">
        <v>113</v>
      </c>
      <c r="C33" s="11" t="s">
        <v>33</v>
      </c>
      <c r="D33" s="102" t="s">
        <v>2</v>
      </c>
      <c r="E33" s="123">
        <v>1</v>
      </c>
      <c r="F33" s="117">
        <v>42887</v>
      </c>
      <c r="G33" s="124">
        <v>43251</v>
      </c>
      <c r="H33" s="118">
        <v>630</v>
      </c>
      <c r="I33" s="118">
        <f>H3*I3</f>
        <v>91.2</v>
      </c>
      <c r="J33" s="118">
        <v>0</v>
      </c>
      <c r="K33" s="119">
        <f t="shared" si="0"/>
        <v>721.2</v>
      </c>
      <c r="L33" s="125">
        <v>0</v>
      </c>
      <c r="M33" s="126">
        <v>0</v>
      </c>
      <c r="N33" s="126">
        <v>0</v>
      </c>
      <c r="O33" s="121">
        <f t="shared" si="1"/>
        <v>721.2</v>
      </c>
    </row>
    <row r="34" spans="1:15" x14ac:dyDescent="0.25">
      <c r="A34" s="2">
        <v>28</v>
      </c>
      <c r="B34" s="122" t="s">
        <v>83</v>
      </c>
      <c r="C34" s="122" t="s">
        <v>49</v>
      </c>
      <c r="D34" s="122" t="s">
        <v>1</v>
      </c>
      <c r="E34" s="123">
        <v>1</v>
      </c>
      <c r="F34" s="124">
        <v>42705</v>
      </c>
      <c r="G34" s="124">
        <v>43070</v>
      </c>
      <c r="H34" s="118">
        <v>418</v>
      </c>
      <c r="I34" s="118">
        <f>H3*I3</f>
        <v>91.2</v>
      </c>
      <c r="J34" s="118">
        <v>418</v>
      </c>
      <c r="K34" s="119">
        <f t="shared" si="0"/>
        <v>927.2</v>
      </c>
      <c r="L34" s="125">
        <v>0</v>
      </c>
      <c r="M34" s="126">
        <v>0</v>
      </c>
      <c r="N34" s="126">
        <v>0</v>
      </c>
      <c r="O34" s="121">
        <f t="shared" si="1"/>
        <v>927.2</v>
      </c>
    </row>
    <row r="35" spans="1:15" x14ac:dyDescent="0.25">
      <c r="A35" s="2">
        <v>29</v>
      </c>
      <c r="B35" s="122" t="s">
        <v>91</v>
      </c>
      <c r="C35" s="122" t="s">
        <v>32</v>
      </c>
      <c r="D35" s="122" t="s">
        <v>2</v>
      </c>
      <c r="E35" s="123">
        <v>1</v>
      </c>
      <c r="F35" s="124">
        <v>42796</v>
      </c>
      <c r="G35" s="124">
        <v>43161</v>
      </c>
      <c r="H35" s="118">
        <v>630</v>
      </c>
      <c r="I35" s="118">
        <f>H3*I3</f>
        <v>91.2</v>
      </c>
      <c r="J35" s="118">
        <v>0</v>
      </c>
      <c r="K35" s="119">
        <f t="shared" si="0"/>
        <v>721.2</v>
      </c>
      <c r="L35" s="125">
        <v>0</v>
      </c>
      <c r="M35" s="126">
        <v>0</v>
      </c>
      <c r="N35" s="126">
        <v>0</v>
      </c>
      <c r="O35" s="121">
        <f t="shared" si="1"/>
        <v>721.2</v>
      </c>
    </row>
    <row r="36" spans="1:15" x14ac:dyDescent="0.25">
      <c r="A36" s="2">
        <v>30</v>
      </c>
      <c r="B36" s="122" t="s">
        <v>92</v>
      </c>
      <c r="C36" s="122" t="s">
        <v>27</v>
      </c>
      <c r="D36" s="122" t="s">
        <v>93</v>
      </c>
      <c r="E36" s="123">
        <v>1</v>
      </c>
      <c r="F36" s="124">
        <v>42796</v>
      </c>
      <c r="G36" s="124">
        <v>43161</v>
      </c>
      <c r="H36" s="118">
        <v>630</v>
      </c>
      <c r="I36" s="118">
        <f>H3*I3</f>
        <v>91.2</v>
      </c>
      <c r="J36" s="118">
        <v>0</v>
      </c>
      <c r="K36" s="119">
        <f t="shared" si="0"/>
        <v>721.2</v>
      </c>
      <c r="L36" s="125">
        <v>0</v>
      </c>
      <c r="M36" s="126">
        <v>0</v>
      </c>
      <c r="N36" s="126">
        <v>0</v>
      </c>
      <c r="O36" s="121">
        <f t="shared" si="1"/>
        <v>721.2</v>
      </c>
    </row>
    <row r="37" spans="1:15" x14ac:dyDescent="0.25">
      <c r="A37" s="2">
        <v>31</v>
      </c>
      <c r="B37" s="122" t="s">
        <v>94</v>
      </c>
      <c r="C37" s="122" t="s">
        <v>33</v>
      </c>
      <c r="D37" s="122" t="s">
        <v>2</v>
      </c>
      <c r="E37" s="123">
        <v>1</v>
      </c>
      <c r="F37" s="124">
        <v>42796</v>
      </c>
      <c r="G37" s="124">
        <v>43161</v>
      </c>
      <c r="H37" s="118">
        <v>630</v>
      </c>
      <c r="I37" s="118">
        <f>H3*I3</f>
        <v>91.2</v>
      </c>
      <c r="J37" s="118">
        <v>0</v>
      </c>
      <c r="K37" s="119">
        <f t="shared" si="0"/>
        <v>721.2</v>
      </c>
      <c r="L37" s="125">
        <v>0</v>
      </c>
      <c r="M37" s="126">
        <v>0</v>
      </c>
      <c r="N37" s="126">
        <v>0</v>
      </c>
      <c r="O37" s="121">
        <f t="shared" si="1"/>
        <v>721.2</v>
      </c>
    </row>
    <row r="38" spans="1:15" x14ac:dyDescent="0.25">
      <c r="A38" s="2">
        <v>32</v>
      </c>
      <c r="B38" s="122" t="s">
        <v>55</v>
      </c>
      <c r="C38" s="122" t="s">
        <v>29</v>
      </c>
      <c r="D38" s="122" t="s">
        <v>52</v>
      </c>
      <c r="E38" s="123">
        <v>1</v>
      </c>
      <c r="F38" s="124">
        <v>42192</v>
      </c>
      <c r="G38" s="124">
        <v>42558</v>
      </c>
      <c r="H38" s="118">
        <v>630</v>
      </c>
      <c r="I38" s="118">
        <f>H3*I3</f>
        <v>91.2</v>
      </c>
      <c r="J38" s="118">
        <v>630</v>
      </c>
      <c r="K38" s="119">
        <f t="shared" si="0"/>
        <v>1351.2</v>
      </c>
      <c r="L38" s="125">
        <v>0</v>
      </c>
      <c r="M38" s="126">
        <v>0</v>
      </c>
      <c r="N38" s="126">
        <v>0</v>
      </c>
      <c r="O38" s="121">
        <f t="shared" si="1"/>
        <v>1351.2</v>
      </c>
    </row>
    <row r="39" spans="1:15" x14ac:dyDescent="0.25">
      <c r="A39" s="2">
        <v>33</v>
      </c>
      <c r="B39" s="122" t="s">
        <v>95</v>
      </c>
      <c r="C39" s="122" t="s">
        <v>96</v>
      </c>
      <c r="D39" s="122" t="s">
        <v>51</v>
      </c>
      <c r="E39" s="123">
        <v>1</v>
      </c>
      <c r="F39" s="124">
        <v>42796</v>
      </c>
      <c r="G39" s="124">
        <v>42796</v>
      </c>
      <c r="H39" s="118">
        <v>630</v>
      </c>
      <c r="I39" s="118">
        <f>H3*I3</f>
        <v>91.2</v>
      </c>
      <c r="J39" s="118">
        <v>0</v>
      </c>
      <c r="K39" s="119">
        <f t="shared" si="0"/>
        <v>721.2</v>
      </c>
      <c r="L39" s="125">
        <v>0</v>
      </c>
      <c r="M39" s="126">
        <v>0</v>
      </c>
      <c r="N39" s="126">
        <v>0</v>
      </c>
      <c r="O39" s="121">
        <f t="shared" si="1"/>
        <v>721.2</v>
      </c>
    </row>
    <row r="40" spans="1:15" x14ac:dyDescent="0.25">
      <c r="A40" s="2">
        <v>34</v>
      </c>
      <c r="B40" s="122" t="s">
        <v>85</v>
      </c>
      <c r="C40" s="122" t="s">
        <v>49</v>
      </c>
      <c r="D40" s="122" t="s">
        <v>26</v>
      </c>
      <c r="E40" s="123">
        <v>1</v>
      </c>
      <c r="F40" s="124">
        <v>42737</v>
      </c>
      <c r="G40" s="124">
        <v>43102</v>
      </c>
      <c r="H40" s="118">
        <v>418</v>
      </c>
      <c r="I40" s="118">
        <f>H3*I3</f>
        <v>91.2</v>
      </c>
      <c r="J40" s="118">
        <v>0</v>
      </c>
      <c r="K40" s="119">
        <f t="shared" si="0"/>
        <v>509.2</v>
      </c>
      <c r="L40" s="125">
        <v>0</v>
      </c>
      <c r="M40" s="126">
        <v>0</v>
      </c>
      <c r="N40" s="126">
        <v>0</v>
      </c>
      <c r="O40" s="121">
        <f t="shared" si="1"/>
        <v>509.2</v>
      </c>
    </row>
    <row r="41" spans="1:15" x14ac:dyDescent="0.25">
      <c r="A41" s="2">
        <v>35</v>
      </c>
      <c r="B41" s="122" t="s">
        <v>114</v>
      </c>
      <c r="C41" s="122" t="s">
        <v>96</v>
      </c>
      <c r="D41" s="122" t="s">
        <v>26</v>
      </c>
      <c r="E41" s="123">
        <v>2</v>
      </c>
      <c r="F41" s="124">
        <v>42887</v>
      </c>
      <c r="G41" s="124">
        <v>43251</v>
      </c>
      <c r="H41" s="118">
        <v>630</v>
      </c>
      <c r="I41" s="118">
        <f>H3*I3</f>
        <v>91.2</v>
      </c>
      <c r="J41" s="118">
        <v>0</v>
      </c>
      <c r="K41" s="119">
        <f t="shared" si="0"/>
        <v>721.2</v>
      </c>
      <c r="L41" s="125">
        <v>0</v>
      </c>
      <c r="M41" s="126">
        <v>0</v>
      </c>
      <c r="N41" s="126">
        <v>0</v>
      </c>
      <c r="O41" s="121">
        <f t="shared" si="1"/>
        <v>721.2</v>
      </c>
    </row>
    <row r="42" spans="1:15" x14ac:dyDescent="0.25">
      <c r="A42" s="2">
        <v>36</v>
      </c>
      <c r="B42" s="11" t="s">
        <v>74</v>
      </c>
      <c r="C42" s="11" t="s">
        <v>28</v>
      </c>
      <c r="D42" s="102" t="s">
        <v>1</v>
      </c>
      <c r="E42" s="123">
        <v>1</v>
      </c>
      <c r="F42" s="124">
        <v>42552</v>
      </c>
      <c r="G42" s="124">
        <v>42917</v>
      </c>
      <c r="H42" s="118">
        <v>630</v>
      </c>
      <c r="I42" s="118">
        <f>H3*I3</f>
        <v>91.2</v>
      </c>
      <c r="J42" s="118">
        <v>0</v>
      </c>
      <c r="K42" s="119">
        <f t="shared" si="0"/>
        <v>721.2</v>
      </c>
      <c r="L42" s="125">
        <v>0</v>
      </c>
      <c r="M42" s="126">
        <f>(H42/30)*L42</f>
        <v>0</v>
      </c>
      <c r="N42" s="126">
        <v>0</v>
      </c>
      <c r="O42" s="121">
        <f t="shared" si="1"/>
        <v>721.2</v>
      </c>
    </row>
    <row r="43" spans="1:15" x14ac:dyDescent="0.25">
      <c r="A43" s="2">
        <v>37</v>
      </c>
      <c r="B43" s="11" t="s">
        <v>97</v>
      </c>
      <c r="C43" s="11" t="s">
        <v>27</v>
      </c>
      <c r="D43" s="102" t="s">
        <v>51</v>
      </c>
      <c r="E43" s="123">
        <v>1</v>
      </c>
      <c r="F43" s="124">
        <v>42796</v>
      </c>
      <c r="G43" s="124">
        <v>43161</v>
      </c>
      <c r="H43" s="118">
        <v>630</v>
      </c>
      <c r="I43" s="118">
        <f>H3*I3</f>
        <v>91.2</v>
      </c>
      <c r="J43" s="118">
        <v>0</v>
      </c>
      <c r="K43" s="119">
        <f t="shared" si="0"/>
        <v>721.2</v>
      </c>
      <c r="L43" s="125">
        <v>0</v>
      </c>
      <c r="M43" s="126">
        <v>0</v>
      </c>
      <c r="N43" s="126">
        <v>0</v>
      </c>
      <c r="O43" s="121">
        <f t="shared" si="1"/>
        <v>721.2</v>
      </c>
    </row>
    <row r="44" spans="1:15" x14ac:dyDescent="0.25">
      <c r="A44" s="2">
        <v>38</v>
      </c>
      <c r="B44" s="11" t="s">
        <v>98</v>
      </c>
      <c r="C44" s="11" t="s">
        <v>49</v>
      </c>
      <c r="D44" s="102" t="s">
        <v>93</v>
      </c>
      <c r="E44" s="123">
        <v>1</v>
      </c>
      <c r="F44" s="124">
        <v>42796</v>
      </c>
      <c r="G44" s="124">
        <v>43161</v>
      </c>
      <c r="H44" s="118">
        <v>418</v>
      </c>
      <c r="I44" s="118">
        <f>H3*I3</f>
        <v>91.2</v>
      </c>
      <c r="J44" s="118">
        <v>0</v>
      </c>
      <c r="K44" s="119">
        <f t="shared" si="0"/>
        <v>509.2</v>
      </c>
      <c r="L44" s="125">
        <v>0</v>
      </c>
      <c r="M44" s="126">
        <v>0</v>
      </c>
      <c r="N44" s="126">
        <v>0</v>
      </c>
      <c r="O44" s="121">
        <f t="shared" si="1"/>
        <v>509.2</v>
      </c>
    </row>
    <row r="45" spans="1:15" x14ac:dyDescent="0.25">
      <c r="A45" s="2">
        <v>39</v>
      </c>
      <c r="B45" s="11" t="s">
        <v>137</v>
      </c>
      <c r="C45" s="11" t="s">
        <v>27</v>
      </c>
      <c r="D45" s="102" t="s">
        <v>51</v>
      </c>
      <c r="E45" s="123"/>
      <c r="F45" s="124">
        <v>42979</v>
      </c>
      <c r="G45" s="124">
        <v>43343</v>
      </c>
      <c r="H45" s="118">
        <v>630</v>
      </c>
      <c r="I45" s="118">
        <f>H3*I3</f>
        <v>91.2</v>
      </c>
      <c r="J45" s="118">
        <v>0</v>
      </c>
      <c r="K45" s="119">
        <f t="shared" si="0"/>
        <v>721.2</v>
      </c>
      <c r="L45" s="125"/>
      <c r="M45" s="126"/>
      <c r="N45" s="126"/>
      <c r="O45" s="121">
        <f t="shared" si="1"/>
        <v>721.2</v>
      </c>
    </row>
    <row r="46" spans="1:15" x14ac:dyDescent="0.25">
      <c r="A46" s="2">
        <v>40</v>
      </c>
      <c r="B46" s="11" t="s">
        <v>99</v>
      </c>
      <c r="C46" s="11" t="s">
        <v>27</v>
      </c>
      <c r="D46" s="102" t="s">
        <v>51</v>
      </c>
      <c r="E46" s="123">
        <v>1</v>
      </c>
      <c r="F46" s="124">
        <v>42796</v>
      </c>
      <c r="G46" s="124">
        <v>43161</v>
      </c>
      <c r="H46" s="118">
        <v>630</v>
      </c>
      <c r="I46" s="118">
        <f>H3*I3</f>
        <v>91.2</v>
      </c>
      <c r="J46" s="118">
        <v>0</v>
      </c>
      <c r="K46" s="119">
        <f t="shared" si="0"/>
        <v>721.2</v>
      </c>
      <c r="L46" s="125">
        <v>0</v>
      </c>
      <c r="M46" s="126">
        <v>0</v>
      </c>
      <c r="N46" s="126">
        <v>0</v>
      </c>
      <c r="O46" s="121">
        <f t="shared" si="1"/>
        <v>721.2</v>
      </c>
    </row>
    <row r="47" spans="1:15" x14ac:dyDescent="0.25">
      <c r="A47" s="2">
        <v>41</v>
      </c>
      <c r="B47" s="11" t="s">
        <v>138</v>
      </c>
      <c r="C47" s="11" t="s">
        <v>28</v>
      </c>
      <c r="D47" s="102" t="s">
        <v>2</v>
      </c>
      <c r="E47" s="123"/>
      <c r="F47" s="124">
        <v>42979</v>
      </c>
      <c r="G47" s="124">
        <v>43343</v>
      </c>
      <c r="H47" s="118">
        <v>630</v>
      </c>
      <c r="I47" s="118">
        <f>H3*I3</f>
        <v>91.2</v>
      </c>
      <c r="J47" s="118">
        <v>0</v>
      </c>
      <c r="K47" s="119">
        <f t="shared" si="0"/>
        <v>721.2</v>
      </c>
      <c r="L47" s="125">
        <v>0</v>
      </c>
      <c r="M47" s="126">
        <v>0</v>
      </c>
      <c r="N47" s="126">
        <v>0</v>
      </c>
      <c r="O47" s="121">
        <f t="shared" si="1"/>
        <v>721.2</v>
      </c>
    </row>
    <row r="48" spans="1:15" x14ac:dyDescent="0.25">
      <c r="A48" s="2">
        <v>42</v>
      </c>
      <c r="B48" s="122" t="s">
        <v>65</v>
      </c>
      <c r="C48" s="122" t="s">
        <v>56</v>
      </c>
      <c r="D48" s="122" t="s">
        <v>1</v>
      </c>
      <c r="E48" s="123">
        <v>1</v>
      </c>
      <c r="F48" s="124">
        <v>42309</v>
      </c>
      <c r="G48" s="124">
        <v>42675</v>
      </c>
      <c r="H48" s="118">
        <v>630</v>
      </c>
      <c r="I48" s="118">
        <f>H3*I3</f>
        <v>91.2</v>
      </c>
      <c r="J48" s="118">
        <v>630</v>
      </c>
      <c r="K48" s="119">
        <f t="shared" si="0"/>
        <v>1351.2</v>
      </c>
      <c r="L48" s="125">
        <v>0</v>
      </c>
      <c r="M48" s="126">
        <v>0</v>
      </c>
      <c r="N48" s="126">
        <v>0</v>
      </c>
      <c r="O48" s="121">
        <f t="shared" si="1"/>
        <v>1351.2</v>
      </c>
    </row>
    <row r="49" spans="1:15" x14ac:dyDescent="0.25">
      <c r="A49" s="2">
        <v>43</v>
      </c>
      <c r="B49" s="122" t="s">
        <v>117</v>
      </c>
      <c r="C49" s="122" t="s">
        <v>126</v>
      </c>
      <c r="D49" s="122" t="s">
        <v>127</v>
      </c>
      <c r="E49" s="123">
        <v>1</v>
      </c>
      <c r="F49" s="124">
        <v>42522</v>
      </c>
      <c r="G49" s="124">
        <v>43251</v>
      </c>
      <c r="H49" s="118">
        <v>630</v>
      </c>
      <c r="I49" s="118">
        <f>H3*I3</f>
        <v>91.2</v>
      </c>
      <c r="J49" s="118">
        <v>0</v>
      </c>
      <c r="K49" s="119">
        <f t="shared" si="0"/>
        <v>721.2</v>
      </c>
      <c r="L49" s="125">
        <v>0</v>
      </c>
      <c r="M49" s="126">
        <v>0</v>
      </c>
      <c r="N49" s="126">
        <v>0</v>
      </c>
      <c r="O49" s="121">
        <f t="shared" si="1"/>
        <v>721.2</v>
      </c>
    </row>
    <row r="50" spans="1:15" x14ac:dyDescent="0.25">
      <c r="A50" s="2">
        <v>44</v>
      </c>
      <c r="B50" s="122" t="s">
        <v>75</v>
      </c>
      <c r="C50" s="122" t="s">
        <v>33</v>
      </c>
      <c r="D50" s="122" t="s">
        <v>2</v>
      </c>
      <c r="E50" s="123">
        <v>1</v>
      </c>
      <c r="F50" s="124">
        <v>42552</v>
      </c>
      <c r="G50" s="124">
        <v>42917</v>
      </c>
      <c r="H50" s="118">
        <v>630</v>
      </c>
      <c r="I50" s="118">
        <f>H3*I3</f>
        <v>91.2</v>
      </c>
      <c r="J50" s="118">
        <v>0</v>
      </c>
      <c r="K50" s="119">
        <f t="shared" si="0"/>
        <v>721.2</v>
      </c>
      <c r="L50" s="125">
        <v>0</v>
      </c>
      <c r="M50" s="126">
        <f>(H50/30)*L50</f>
        <v>0</v>
      </c>
      <c r="N50" s="126">
        <v>0</v>
      </c>
      <c r="O50" s="121">
        <f t="shared" si="1"/>
        <v>721.2</v>
      </c>
    </row>
    <row r="51" spans="1:15" x14ac:dyDescent="0.25">
      <c r="A51" s="2">
        <v>45</v>
      </c>
      <c r="B51" s="122" t="s">
        <v>115</v>
      </c>
      <c r="C51" s="122" t="s">
        <v>49</v>
      </c>
      <c r="D51" s="122" t="s">
        <v>1</v>
      </c>
      <c r="E51" s="123">
        <v>1</v>
      </c>
      <c r="F51" s="124">
        <v>42887</v>
      </c>
      <c r="G51" s="124">
        <v>43251</v>
      </c>
      <c r="H51" s="118">
        <v>418</v>
      </c>
      <c r="I51" s="118">
        <f>H3*I3</f>
        <v>91.2</v>
      </c>
      <c r="J51" s="118">
        <v>0</v>
      </c>
      <c r="K51" s="119">
        <f t="shared" si="0"/>
        <v>509.2</v>
      </c>
      <c r="L51" s="125"/>
      <c r="M51" s="126">
        <v>0</v>
      </c>
      <c r="N51" s="126">
        <v>0</v>
      </c>
      <c r="O51" s="121">
        <f t="shared" si="1"/>
        <v>509.2</v>
      </c>
    </row>
    <row r="52" spans="1:15" x14ac:dyDescent="0.25">
      <c r="A52" s="2">
        <v>46</v>
      </c>
      <c r="B52" s="122" t="s">
        <v>116</v>
      </c>
      <c r="C52" s="122" t="s">
        <v>28</v>
      </c>
      <c r="D52" s="102" t="s">
        <v>3</v>
      </c>
      <c r="E52" s="123">
        <v>1</v>
      </c>
      <c r="F52" s="124">
        <v>42887</v>
      </c>
      <c r="G52" s="124">
        <v>43251</v>
      </c>
      <c r="H52" s="118">
        <v>630</v>
      </c>
      <c r="I52" s="118">
        <f>H3*I3</f>
        <v>91.2</v>
      </c>
      <c r="J52" s="118">
        <v>0</v>
      </c>
      <c r="K52" s="119">
        <f t="shared" si="0"/>
        <v>721.2</v>
      </c>
      <c r="L52" s="125"/>
      <c r="M52" s="126">
        <v>0</v>
      </c>
      <c r="N52" s="126">
        <v>0</v>
      </c>
      <c r="O52" s="121">
        <f t="shared" si="1"/>
        <v>721.2</v>
      </c>
    </row>
    <row r="53" spans="1:15" x14ac:dyDescent="0.25">
      <c r="A53" s="2">
        <v>47</v>
      </c>
      <c r="B53" s="122" t="s">
        <v>79</v>
      </c>
      <c r="C53" s="122" t="s">
        <v>80</v>
      </c>
      <c r="D53" s="102" t="s">
        <v>2</v>
      </c>
      <c r="E53" s="123">
        <v>1</v>
      </c>
      <c r="F53" s="124">
        <v>42552</v>
      </c>
      <c r="G53" s="124">
        <v>42917</v>
      </c>
      <c r="H53" s="118">
        <v>630</v>
      </c>
      <c r="I53" s="118">
        <f>H3*I3</f>
        <v>91.2</v>
      </c>
      <c r="J53" s="118">
        <v>0</v>
      </c>
      <c r="K53" s="119">
        <f t="shared" si="0"/>
        <v>721.2</v>
      </c>
      <c r="L53" s="125">
        <v>0</v>
      </c>
      <c r="M53" s="126">
        <f>(H53/30)*L53</f>
        <v>0</v>
      </c>
      <c r="N53" s="126">
        <v>0</v>
      </c>
      <c r="O53" s="121">
        <f t="shared" si="1"/>
        <v>721.2</v>
      </c>
    </row>
    <row r="54" spans="1:15" x14ac:dyDescent="0.25">
      <c r="A54" s="2">
        <v>48</v>
      </c>
      <c r="B54" s="122" t="s">
        <v>100</v>
      </c>
      <c r="C54" s="122" t="s">
        <v>49</v>
      </c>
      <c r="D54" s="102" t="s">
        <v>1</v>
      </c>
      <c r="E54" s="123">
        <v>1</v>
      </c>
      <c r="F54" s="124">
        <v>42796</v>
      </c>
      <c r="G54" s="124">
        <v>43161</v>
      </c>
      <c r="H54" s="118">
        <v>418</v>
      </c>
      <c r="I54" s="118">
        <f>H3*I3</f>
        <v>91.2</v>
      </c>
      <c r="J54" s="118">
        <v>348</v>
      </c>
      <c r="K54" s="119">
        <f t="shared" si="0"/>
        <v>857.2</v>
      </c>
      <c r="L54" s="125">
        <v>0</v>
      </c>
      <c r="M54" s="126">
        <v>0</v>
      </c>
      <c r="N54" s="126">
        <v>0</v>
      </c>
      <c r="O54" s="121">
        <f t="shared" si="1"/>
        <v>857.2</v>
      </c>
    </row>
    <row r="55" spans="1:15" x14ac:dyDescent="0.25">
      <c r="A55" s="2">
        <v>49</v>
      </c>
      <c r="B55" s="122" t="s">
        <v>139</v>
      </c>
      <c r="C55" s="122" t="s">
        <v>57</v>
      </c>
      <c r="D55" s="102" t="s">
        <v>58</v>
      </c>
      <c r="E55" s="123"/>
      <c r="F55" s="124">
        <v>42979</v>
      </c>
      <c r="G55" s="124">
        <v>43343</v>
      </c>
      <c r="H55" s="118">
        <v>630</v>
      </c>
      <c r="I55" s="118">
        <f>H3*I3</f>
        <v>91.2</v>
      </c>
      <c r="J55" s="118">
        <v>0</v>
      </c>
      <c r="K55" s="119">
        <f t="shared" si="0"/>
        <v>721.2</v>
      </c>
      <c r="L55" s="125">
        <v>0</v>
      </c>
      <c r="M55" s="126">
        <v>0</v>
      </c>
      <c r="N55" s="126">
        <v>0</v>
      </c>
      <c r="O55" s="121">
        <f t="shared" si="1"/>
        <v>721.2</v>
      </c>
    </row>
    <row r="56" spans="1:15" x14ac:dyDescent="0.25">
      <c r="A56" s="2">
        <v>50</v>
      </c>
      <c r="B56" s="122" t="s">
        <v>76</v>
      </c>
      <c r="C56" s="122" t="s">
        <v>56</v>
      </c>
      <c r="D56" s="102" t="s">
        <v>2</v>
      </c>
      <c r="E56" s="123">
        <v>1</v>
      </c>
      <c r="F56" s="124">
        <v>42552</v>
      </c>
      <c r="G56" s="124">
        <v>42917</v>
      </c>
      <c r="H56" s="118">
        <v>630</v>
      </c>
      <c r="I56" s="118">
        <f>H3*I3</f>
        <v>91.2</v>
      </c>
      <c r="J56" s="118">
        <v>0</v>
      </c>
      <c r="K56" s="119">
        <f t="shared" si="0"/>
        <v>721.2</v>
      </c>
      <c r="L56" s="125">
        <v>0</v>
      </c>
      <c r="M56" s="126">
        <f>(H56/30)*L56</f>
        <v>0</v>
      </c>
      <c r="N56" s="126">
        <v>0</v>
      </c>
      <c r="O56" s="121">
        <f t="shared" si="1"/>
        <v>721.2</v>
      </c>
    </row>
    <row r="57" spans="1:15" x14ac:dyDescent="0.25">
      <c r="A57" s="2">
        <v>51</v>
      </c>
      <c r="B57" s="122" t="s">
        <v>101</v>
      </c>
      <c r="C57" s="122" t="s">
        <v>102</v>
      </c>
      <c r="D57" s="102" t="s">
        <v>2</v>
      </c>
      <c r="E57" s="123">
        <v>1</v>
      </c>
      <c r="F57" s="124">
        <v>42796</v>
      </c>
      <c r="G57" s="124">
        <v>43161</v>
      </c>
      <c r="H57" s="118">
        <v>630</v>
      </c>
      <c r="I57" s="118">
        <f>H3*I3</f>
        <v>91.2</v>
      </c>
      <c r="J57" s="118">
        <v>0</v>
      </c>
      <c r="K57" s="119">
        <f t="shared" si="0"/>
        <v>721.2</v>
      </c>
      <c r="L57" s="125">
        <v>0</v>
      </c>
      <c r="M57" s="126">
        <v>0</v>
      </c>
      <c r="N57" s="126">
        <v>0</v>
      </c>
      <c r="O57" s="121">
        <f t="shared" si="1"/>
        <v>721.2</v>
      </c>
    </row>
    <row r="58" spans="1:15" x14ac:dyDescent="0.25">
      <c r="A58" s="2">
        <v>52</v>
      </c>
      <c r="B58" s="122" t="s">
        <v>103</v>
      </c>
      <c r="C58" s="122" t="s">
        <v>60</v>
      </c>
      <c r="D58" s="104" t="s">
        <v>1</v>
      </c>
      <c r="E58" s="123">
        <v>1</v>
      </c>
      <c r="F58" s="130">
        <v>42796</v>
      </c>
      <c r="G58" s="130">
        <v>43161</v>
      </c>
      <c r="H58" s="131">
        <v>630</v>
      </c>
      <c r="I58" s="118">
        <f>H3*I3</f>
        <v>91.2</v>
      </c>
      <c r="J58" s="131">
        <v>0</v>
      </c>
      <c r="K58" s="119">
        <f t="shared" ref="K58:K76" si="2">SUM(H58:J58)</f>
        <v>721.2</v>
      </c>
      <c r="L58" s="132">
        <v>0</v>
      </c>
      <c r="M58" s="133">
        <v>0</v>
      </c>
      <c r="N58" s="133">
        <v>0</v>
      </c>
      <c r="O58" s="121">
        <f t="shared" si="1"/>
        <v>721.2</v>
      </c>
    </row>
    <row r="59" spans="1:15" x14ac:dyDescent="0.25">
      <c r="A59" s="2">
        <v>53</v>
      </c>
      <c r="B59" s="122" t="s">
        <v>118</v>
      </c>
      <c r="C59" s="122" t="s">
        <v>30</v>
      </c>
      <c r="D59" s="102" t="s">
        <v>1</v>
      </c>
      <c r="E59" s="123">
        <v>1</v>
      </c>
      <c r="F59" s="124">
        <v>42887</v>
      </c>
      <c r="G59" s="124">
        <v>43251</v>
      </c>
      <c r="H59" s="118">
        <v>630</v>
      </c>
      <c r="I59" s="118">
        <f>H3*I3</f>
        <v>91.2</v>
      </c>
      <c r="J59" s="118">
        <v>0</v>
      </c>
      <c r="K59" s="119">
        <f t="shared" si="2"/>
        <v>721.2</v>
      </c>
      <c r="L59" s="125">
        <v>0</v>
      </c>
      <c r="M59" s="126">
        <v>0</v>
      </c>
      <c r="N59" s="126">
        <v>0</v>
      </c>
      <c r="O59" s="121">
        <f t="shared" si="1"/>
        <v>721.2</v>
      </c>
    </row>
    <row r="60" spans="1:15" x14ac:dyDescent="0.25">
      <c r="A60" s="2">
        <v>54</v>
      </c>
      <c r="B60" s="11" t="s">
        <v>86</v>
      </c>
      <c r="C60" s="11" t="s">
        <v>36</v>
      </c>
      <c r="D60" s="102" t="s">
        <v>1</v>
      </c>
      <c r="E60" s="123"/>
      <c r="F60" s="124">
        <v>42737</v>
      </c>
      <c r="G60" s="124">
        <v>43102</v>
      </c>
      <c r="H60" s="127">
        <v>630</v>
      </c>
      <c r="I60" s="118">
        <f>H3*I3</f>
        <v>91.2</v>
      </c>
      <c r="J60" s="118">
        <v>0</v>
      </c>
      <c r="K60" s="119">
        <f t="shared" si="2"/>
        <v>721.2</v>
      </c>
      <c r="L60" s="125">
        <v>0</v>
      </c>
      <c r="M60" s="126">
        <v>0</v>
      </c>
      <c r="N60" s="126">
        <v>0</v>
      </c>
      <c r="O60" s="121">
        <f t="shared" si="1"/>
        <v>721.2</v>
      </c>
    </row>
    <row r="61" spans="1:15" x14ac:dyDescent="0.25">
      <c r="A61" s="2">
        <v>55</v>
      </c>
      <c r="B61" s="11" t="s">
        <v>61</v>
      </c>
      <c r="C61" s="11" t="s">
        <v>62</v>
      </c>
      <c r="D61" s="102" t="s">
        <v>2</v>
      </c>
      <c r="E61" s="123">
        <v>1</v>
      </c>
      <c r="F61" s="124">
        <v>42339</v>
      </c>
      <c r="G61" s="124">
        <v>42705</v>
      </c>
      <c r="H61" s="118">
        <v>630</v>
      </c>
      <c r="I61" s="118">
        <v>0</v>
      </c>
      <c r="J61" s="118">
        <v>0</v>
      </c>
      <c r="K61" s="119">
        <f t="shared" si="2"/>
        <v>630</v>
      </c>
      <c r="L61" s="125">
        <v>0</v>
      </c>
      <c r="M61" s="126">
        <f>(H61/30)*L61</f>
        <v>0</v>
      </c>
      <c r="N61" s="126">
        <v>0</v>
      </c>
      <c r="O61" s="121">
        <f t="shared" si="1"/>
        <v>630</v>
      </c>
    </row>
    <row r="62" spans="1:15" x14ac:dyDescent="0.25">
      <c r="A62" s="2">
        <v>56</v>
      </c>
      <c r="B62" s="11" t="s">
        <v>140</v>
      </c>
      <c r="C62" s="11" t="s">
        <v>27</v>
      </c>
      <c r="D62" s="102" t="s">
        <v>2</v>
      </c>
      <c r="E62" s="123"/>
      <c r="F62" s="124">
        <v>42979</v>
      </c>
      <c r="G62" s="124">
        <v>43343</v>
      </c>
      <c r="H62" s="118">
        <v>630</v>
      </c>
      <c r="I62" s="118">
        <f>H3*I3</f>
        <v>91.2</v>
      </c>
      <c r="J62" s="118">
        <v>0</v>
      </c>
      <c r="K62" s="119">
        <f t="shared" si="2"/>
        <v>721.2</v>
      </c>
      <c r="L62" s="125">
        <v>0</v>
      </c>
      <c r="M62" s="126">
        <v>0</v>
      </c>
      <c r="N62" s="126">
        <v>0</v>
      </c>
      <c r="O62" s="121">
        <f t="shared" si="1"/>
        <v>721.2</v>
      </c>
    </row>
    <row r="63" spans="1:15" x14ac:dyDescent="0.25">
      <c r="A63" s="2">
        <v>57</v>
      </c>
      <c r="B63" s="122" t="s">
        <v>88</v>
      </c>
      <c r="C63" s="122" t="s">
        <v>57</v>
      </c>
      <c r="D63" s="122" t="s">
        <v>58</v>
      </c>
      <c r="E63" s="123">
        <v>1</v>
      </c>
      <c r="F63" s="124">
        <v>42614</v>
      </c>
      <c r="G63" s="124">
        <v>42979</v>
      </c>
      <c r="H63" s="118">
        <v>630</v>
      </c>
      <c r="I63" s="118">
        <f>H3*I3</f>
        <v>91.2</v>
      </c>
      <c r="J63" s="118">
        <v>0</v>
      </c>
      <c r="K63" s="119">
        <f t="shared" si="2"/>
        <v>721.2</v>
      </c>
      <c r="L63" s="125">
        <v>0</v>
      </c>
      <c r="M63" s="126">
        <v>0</v>
      </c>
      <c r="N63" s="126">
        <v>0</v>
      </c>
      <c r="O63" s="121">
        <f t="shared" si="1"/>
        <v>721.2</v>
      </c>
    </row>
    <row r="64" spans="1:15" x14ac:dyDescent="0.25">
      <c r="A64" s="2">
        <v>58</v>
      </c>
      <c r="B64" s="122" t="s">
        <v>119</v>
      </c>
      <c r="C64" s="122" t="s">
        <v>96</v>
      </c>
      <c r="D64" s="122" t="s">
        <v>26</v>
      </c>
      <c r="E64" s="123">
        <v>2</v>
      </c>
      <c r="F64" s="124">
        <v>42887</v>
      </c>
      <c r="G64" s="124">
        <v>43251</v>
      </c>
      <c r="H64" s="118">
        <v>630</v>
      </c>
      <c r="I64" s="118">
        <f>H3*I3</f>
        <v>91.2</v>
      </c>
      <c r="J64" s="118">
        <v>0</v>
      </c>
      <c r="K64" s="119">
        <f t="shared" si="2"/>
        <v>721.2</v>
      </c>
      <c r="L64" s="125">
        <v>0</v>
      </c>
      <c r="M64" s="126">
        <v>0</v>
      </c>
      <c r="N64" s="126">
        <v>0</v>
      </c>
      <c r="O64" s="121">
        <f t="shared" ref="O64:O76" si="3">K64-SUM(M64:N64)</f>
        <v>721.2</v>
      </c>
    </row>
    <row r="65" spans="1:15" x14ac:dyDescent="0.25">
      <c r="A65" s="2">
        <v>59</v>
      </c>
      <c r="B65" s="122" t="s">
        <v>78</v>
      </c>
      <c r="C65" s="122" t="s">
        <v>33</v>
      </c>
      <c r="D65" s="122" t="s">
        <v>2</v>
      </c>
      <c r="E65" s="123">
        <v>1</v>
      </c>
      <c r="F65" s="124">
        <v>42552</v>
      </c>
      <c r="G65" s="124">
        <v>42917</v>
      </c>
      <c r="H65" s="118">
        <v>630</v>
      </c>
      <c r="I65" s="118">
        <f>H3*I3</f>
        <v>91.2</v>
      </c>
      <c r="J65" s="118">
        <v>0</v>
      </c>
      <c r="K65" s="119">
        <f t="shared" si="2"/>
        <v>721.2</v>
      </c>
      <c r="L65" s="125">
        <v>0</v>
      </c>
      <c r="M65" s="126">
        <f>(H65/30)*L65</f>
        <v>0</v>
      </c>
      <c r="N65" s="126">
        <v>0</v>
      </c>
      <c r="O65" s="121">
        <f t="shared" si="3"/>
        <v>721.2</v>
      </c>
    </row>
    <row r="66" spans="1:15" x14ac:dyDescent="0.25">
      <c r="A66" s="2">
        <v>60</v>
      </c>
      <c r="B66" s="122" t="s">
        <v>77</v>
      </c>
      <c r="C66" s="122" t="s">
        <v>50</v>
      </c>
      <c r="D66" s="122" t="s">
        <v>1</v>
      </c>
      <c r="E66" s="123">
        <v>1</v>
      </c>
      <c r="F66" s="124">
        <v>42552</v>
      </c>
      <c r="G66" s="124">
        <v>42917</v>
      </c>
      <c r="H66" s="118">
        <v>630</v>
      </c>
      <c r="I66" s="118">
        <f>H3*I3</f>
        <v>91.2</v>
      </c>
      <c r="J66" s="118">
        <v>0</v>
      </c>
      <c r="K66" s="119">
        <f t="shared" si="2"/>
        <v>721.2</v>
      </c>
      <c r="L66" s="125">
        <v>0</v>
      </c>
      <c r="M66" s="126">
        <f>(H66/30)*L66</f>
        <v>0</v>
      </c>
      <c r="N66" s="126">
        <v>0</v>
      </c>
      <c r="O66" s="121">
        <f t="shared" si="3"/>
        <v>721.2</v>
      </c>
    </row>
    <row r="67" spans="1:15" x14ac:dyDescent="0.25">
      <c r="A67" s="2">
        <v>61</v>
      </c>
      <c r="B67" s="122" t="s">
        <v>120</v>
      </c>
      <c r="C67" s="122" t="s">
        <v>35</v>
      </c>
      <c r="D67" s="122" t="s">
        <v>2</v>
      </c>
      <c r="E67" s="123">
        <v>1</v>
      </c>
      <c r="F67" s="124">
        <v>42887</v>
      </c>
      <c r="G67" s="124">
        <v>43251</v>
      </c>
      <c r="H67" s="118">
        <v>630</v>
      </c>
      <c r="I67" s="118">
        <f>H3*I3</f>
        <v>91.2</v>
      </c>
      <c r="J67" s="118">
        <v>0</v>
      </c>
      <c r="K67" s="119">
        <f t="shared" si="2"/>
        <v>721.2</v>
      </c>
      <c r="L67" s="125">
        <v>0</v>
      </c>
      <c r="M67" s="126">
        <v>0</v>
      </c>
      <c r="N67" s="126">
        <v>0</v>
      </c>
      <c r="O67" s="121">
        <f t="shared" si="3"/>
        <v>721.2</v>
      </c>
    </row>
    <row r="68" spans="1:15" x14ac:dyDescent="0.25">
      <c r="A68" s="2">
        <v>62</v>
      </c>
      <c r="B68" s="11" t="s">
        <v>121</v>
      </c>
      <c r="C68" s="122" t="s">
        <v>28</v>
      </c>
      <c r="D68" s="122" t="s">
        <v>93</v>
      </c>
      <c r="E68" s="123">
        <v>1</v>
      </c>
      <c r="F68" s="124">
        <v>42887</v>
      </c>
      <c r="G68" s="124">
        <v>43251</v>
      </c>
      <c r="H68" s="127">
        <v>630</v>
      </c>
      <c r="I68" s="118">
        <f>H3*I3</f>
        <v>91.2</v>
      </c>
      <c r="J68" s="118">
        <v>0</v>
      </c>
      <c r="K68" s="119">
        <f t="shared" si="2"/>
        <v>721.2</v>
      </c>
      <c r="L68" s="125">
        <v>0</v>
      </c>
      <c r="M68" s="126">
        <f>(H68/30)*L68</f>
        <v>0</v>
      </c>
      <c r="N68" s="126">
        <v>0</v>
      </c>
      <c r="O68" s="121">
        <f t="shared" si="3"/>
        <v>721.2</v>
      </c>
    </row>
    <row r="69" spans="1:15" x14ac:dyDescent="0.25">
      <c r="A69" s="2">
        <v>63</v>
      </c>
      <c r="B69" s="11" t="s">
        <v>122</v>
      </c>
      <c r="C69" s="122" t="s">
        <v>49</v>
      </c>
      <c r="D69" s="122" t="s">
        <v>1</v>
      </c>
      <c r="E69" s="123">
        <v>1</v>
      </c>
      <c r="F69" s="124">
        <v>42887</v>
      </c>
      <c r="G69" s="124">
        <v>43100</v>
      </c>
      <c r="H69" s="127">
        <v>418</v>
      </c>
      <c r="I69" s="118">
        <f>H3*I3</f>
        <v>91.2</v>
      </c>
      <c r="J69" s="118">
        <v>0</v>
      </c>
      <c r="K69" s="119">
        <f t="shared" si="2"/>
        <v>509.2</v>
      </c>
      <c r="L69" s="125">
        <v>0</v>
      </c>
      <c r="M69" s="126">
        <f>(H69/30)*L69</f>
        <v>0</v>
      </c>
      <c r="N69" s="126">
        <v>0</v>
      </c>
      <c r="O69" s="121">
        <f t="shared" si="3"/>
        <v>509.2</v>
      </c>
    </row>
    <row r="70" spans="1:15" x14ac:dyDescent="0.25">
      <c r="A70" s="2">
        <v>64</v>
      </c>
      <c r="B70" s="11" t="s">
        <v>123</v>
      </c>
      <c r="C70" s="122" t="s">
        <v>34</v>
      </c>
      <c r="D70" s="122" t="s">
        <v>2</v>
      </c>
      <c r="E70" s="123">
        <v>1</v>
      </c>
      <c r="F70" s="124">
        <v>42887</v>
      </c>
      <c r="G70" s="124">
        <v>43251</v>
      </c>
      <c r="H70" s="127">
        <v>630</v>
      </c>
      <c r="I70" s="118">
        <f>H3*I3</f>
        <v>91.2</v>
      </c>
      <c r="J70" s="118">
        <v>0</v>
      </c>
      <c r="K70" s="119">
        <f t="shared" si="2"/>
        <v>721.2</v>
      </c>
      <c r="L70" s="125">
        <v>0</v>
      </c>
      <c r="M70" s="126">
        <f>(H70/30)*L70</f>
        <v>0</v>
      </c>
      <c r="N70" s="126">
        <v>0</v>
      </c>
      <c r="O70" s="121">
        <f t="shared" si="3"/>
        <v>721.2</v>
      </c>
    </row>
    <row r="71" spans="1:15" x14ac:dyDescent="0.25">
      <c r="A71" s="2">
        <v>65</v>
      </c>
      <c r="B71" s="11" t="s">
        <v>135</v>
      </c>
      <c r="C71" s="122" t="s">
        <v>49</v>
      </c>
      <c r="D71" s="122" t="s">
        <v>3</v>
      </c>
      <c r="E71" s="123">
        <v>2</v>
      </c>
      <c r="F71" s="124">
        <v>42917</v>
      </c>
      <c r="G71" s="124">
        <v>43281</v>
      </c>
      <c r="H71" s="127">
        <v>418</v>
      </c>
      <c r="I71" s="118">
        <v>91.2</v>
      </c>
      <c r="J71" s="118">
        <v>0</v>
      </c>
      <c r="K71" s="119">
        <f t="shared" si="2"/>
        <v>509.2</v>
      </c>
      <c r="L71" s="125">
        <v>0</v>
      </c>
      <c r="M71" s="126">
        <v>0</v>
      </c>
      <c r="N71" s="126">
        <v>0</v>
      </c>
      <c r="O71" s="121">
        <f t="shared" si="3"/>
        <v>509.2</v>
      </c>
    </row>
    <row r="72" spans="1:15" x14ac:dyDescent="0.25">
      <c r="A72" s="2">
        <v>66</v>
      </c>
      <c r="B72" s="11" t="s">
        <v>124</v>
      </c>
      <c r="C72" s="122" t="s">
        <v>131</v>
      </c>
      <c r="D72" s="122" t="s">
        <v>3</v>
      </c>
      <c r="E72" s="123">
        <v>1</v>
      </c>
      <c r="F72" s="124">
        <v>42887</v>
      </c>
      <c r="G72" s="124">
        <v>43251</v>
      </c>
      <c r="H72" s="127">
        <v>630</v>
      </c>
      <c r="I72" s="118">
        <f>H3*I3</f>
        <v>91.2</v>
      </c>
      <c r="J72" s="118">
        <v>0</v>
      </c>
      <c r="K72" s="119">
        <f t="shared" si="2"/>
        <v>721.2</v>
      </c>
      <c r="L72" s="125">
        <v>0</v>
      </c>
      <c r="M72" s="126">
        <f>(H72/30)*L72</f>
        <v>0</v>
      </c>
      <c r="N72" s="126">
        <v>0</v>
      </c>
      <c r="O72" s="121">
        <f t="shared" si="3"/>
        <v>721.2</v>
      </c>
    </row>
    <row r="73" spans="1:15" x14ac:dyDescent="0.25">
      <c r="A73" s="2">
        <v>67</v>
      </c>
      <c r="B73" s="11" t="s">
        <v>141</v>
      </c>
      <c r="C73" s="122" t="s">
        <v>53</v>
      </c>
      <c r="D73" s="122" t="s">
        <v>2</v>
      </c>
      <c r="E73" s="123"/>
      <c r="F73" s="124">
        <v>42979</v>
      </c>
      <c r="G73" s="124">
        <v>43343</v>
      </c>
      <c r="H73" s="127">
        <v>630</v>
      </c>
      <c r="I73" s="118">
        <f>H3*I3</f>
        <v>91.2</v>
      </c>
      <c r="J73" s="118">
        <v>0</v>
      </c>
      <c r="K73" s="119">
        <f t="shared" si="2"/>
        <v>721.2</v>
      </c>
      <c r="L73" s="125">
        <v>0</v>
      </c>
      <c r="M73" s="126">
        <v>0</v>
      </c>
      <c r="N73" s="126">
        <v>0</v>
      </c>
      <c r="O73" s="121">
        <f t="shared" si="3"/>
        <v>721.2</v>
      </c>
    </row>
    <row r="74" spans="1:15" x14ac:dyDescent="0.25">
      <c r="A74" s="2">
        <v>68</v>
      </c>
      <c r="B74" s="11" t="s">
        <v>142</v>
      </c>
      <c r="C74" s="122" t="s">
        <v>31</v>
      </c>
      <c r="D74" s="122" t="s">
        <v>2</v>
      </c>
      <c r="E74" s="123"/>
      <c r="F74" s="124">
        <v>42979</v>
      </c>
      <c r="G74" s="124">
        <v>43343</v>
      </c>
      <c r="H74" s="127">
        <v>630</v>
      </c>
      <c r="I74" s="118">
        <f>H3*I3</f>
        <v>91.2</v>
      </c>
      <c r="J74" s="118">
        <v>0</v>
      </c>
      <c r="K74" s="119">
        <f t="shared" si="2"/>
        <v>721.2</v>
      </c>
      <c r="L74" s="125">
        <v>0</v>
      </c>
      <c r="M74" s="126">
        <v>0</v>
      </c>
      <c r="N74" s="126">
        <v>0</v>
      </c>
      <c r="O74" s="121">
        <f t="shared" si="3"/>
        <v>721.2</v>
      </c>
    </row>
    <row r="75" spans="1:15" x14ac:dyDescent="0.25">
      <c r="A75" s="2">
        <v>69</v>
      </c>
      <c r="B75" s="134" t="s">
        <v>63</v>
      </c>
      <c r="C75" s="134" t="s">
        <v>64</v>
      </c>
      <c r="D75" s="134" t="s">
        <v>1</v>
      </c>
      <c r="E75" s="123">
        <v>1</v>
      </c>
      <c r="F75" s="124">
        <v>42278</v>
      </c>
      <c r="G75" s="124">
        <v>42644</v>
      </c>
      <c r="H75" s="118">
        <v>630</v>
      </c>
      <c r="I75" s="118">
        <f>H3*I3</f>
        <v>91.2</v>
      </c>
      <c r="J75" s="118">
        <v>630</v>
      </c>
      <c r="K75" s="119">
        <f t="shared" si="2"/>
        <v>1351.2</v>
      </c>
      <c r="L75" s="125">
        <v>0</v>
      </c>
      <c r="M75" s="126">
        <v>0</v>
      </c>
      <c r="N75" s="126">
        <v>0</v>
      </c>
      <c r="O75" s="121">
        <f t="shared" si="3"/>
        <v>1351.2</v>
      </c>
    </row>
    <row r="76" spans="1:15" x14ac:dyDescent="0.25">
      <c r="A76" s="2">
        <v>70</v>
      </c>
      <c r="B76" s="122" t="s">
        <v>125</v>
      </c>
      <c r="C76" s="122" t="s">
        <v>53</v>
      </c>
      <c r="D76" s="122" t="s">
        <v>2</v>
      </c>
      <c r="E76" s="123">
        <v>1</v>
      </c>
      <c r="F76" s="124">
        <v>42887</v>
      </c>
      <c r="G76" s="124">
        <v>43251</v>
      </c>
      <c r="H76" s="127">
        <v>630</v>
      </c>
      <c r="I76" s="118">
        <f>H3*I3</f>
        <v>91.2</v>
      </c>
      <c r="J76" s="118">
        <v>0</v>
      </c>
      <c r="K76" s="119">
        <f t="shared" si="2"/>
        <v>721.2</v>
      </c>
      <c r="L76" s="125">
        <v>0</v>
      </c>
      <c r="M76" s="126">
        <v>0</v>
      </c>
      <c r="N76" s="126">
        <v>0</v>
      </c>
      <c r="O76" s="121">
        <f t="shared" si="3"/>
        <v>721.2</v>
      </c>
    </row>
    <row r="77" spans="1:15" x14ac:dyDescent="0.25">
      <c r="A77" s="38"/>
      <c r="B77" s="63" t="s">
        <v>39</v>
      </c>
      <c r="C77" s="63"/>
      <c r="D77" s="63"/>
      <c r="E77" s="63"/>
      <c r="F77" s="63"/>
      <c r="G77" s="64"/>
      <c r="H77" s="18">
        <f>SUM(H7:H76)</f>
        <v>41980</v>
      </c>
      <c r="I77" s="18">
        <f>SUM(I7:I76)</f>
        <v>6292.7999999999929</v>
      </c>
      <c r="J77" s="18">
        <f>SUM(J7:J76)</f>
        <v>4071.5</v>
      </c>
      <c r="K77" s="19">
        <f>SUM(K7:K76)</f>
        <v>52344.299999999945</v>
      </c>
      <c r="L77" s="9">
        <v>0</v>
      </c>
      <c r="M77" s="19">
        <f>SUM(M9:M76)</f>
        <v>41.7</v>
      </c>
      <c r="N77" s="19">
        <f>SUM(N9:N76)</f>
        <v>14.4</v>
      </c>
      <c r="O77" s="20">
        <f>SUM(O7:O76)</f>
        <v>52288.199999999946</v>
      </c>
    </row>
    <row r="78" spans="1:15" ht="15.75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</row>
    <row r="79" spans="1:15" ht="38.25" x14ac:dyDescent="0.25">
      <c r="A79" s="46" t="s">
        <v>14</v>
      </c>
      <c r="B79" s="21" t="s">
        <v>0</v>
      </c>
      <c r="C79" s="21" t="s">
        <v>25</v>
      </c>
      <c r="D79" s="106" t="s">
        <v>43</v>
      </c>
      <c r="E79" s="45" t="s">
        <v>48</v>
      </c>
      <c r="F79" s="22" t="s">
        <v>38</v>
      </c>
      <c r="G79" s="22" t="s">
        <v>37</v>
      </c>
      <c r="H79" s="21" t="s">
        <v>17</v>
      </c>
      <c r="I79" s="21" t="s">
        <v>13</v>
      </c>
      <c r="J79" s="21" t="s">
        <v>22</v>
      </c>
      <c r="K79" s="21" t="s">
        <v>16</v>
      </c>
      <c r="L79" s="23" t="s">
        <v>12</v>
      </c>
      <c r="M79" s="21" t="s">
        <v>21</v>
      </c>
      <c r="N79" s="21" t="s">
        <v>20</v>
      </c>
      <c r="O79" s="45" t="s">
        <v>24</v>
      </c>
    </row>
    <row r="80" spans="1:15" x14ac:dyDescent="0.25">
      <c r="A80" s="17"/>
      <c r="B80" s="6"/>
      <c r="C80" s="6"/>
      <c r="D80" s="6"/>
      <c r="E80" s="7"/>
      <c r="F80" s="8"/>
      <c r="G80" s="8"/>
      <c r="H80" s="12"/>
      <c r="I80" s="4"/>
      <c r="J80" s="4"/>
      <c r="K80" s="24">
        <f>SUM(H80:J80)</f>
        <v>0</v>
      </c>
      <c r="L80" s="9"/>
      <c r="M80" s="10"/>
      <c r="N80" s="10"/>
      <c r="O80" s="5"/>
    </row>
    <row r="81" spans="1:15" x14ac:dyDescent="0.25">
      <c r="A81" s="17"/>
      <c r="B81" s="13"/>
      <c r="C81" s="14"/>
      <c r="D81" s="103"/>
      <c r="E81" s="7"/>
      <c r="F81" s="3"/>
      <c r="G81" s="8"/>
      <c r="H81" s="4"/>
      <c r="I81" s="4"/>
      <c r="J81" s="4"/>
      <c r="K81" s="24"/>
      <c r="L81" s="9"/>
      <c r="M81" s="10"/>
      <c r="N81" s="10"/>
      <c r="O81" s="5"/>
    </row>
    <row r="82" spans="1:15" x14ac:dyDescent="0.25">
      <c r="A82" s="17"/>
      <c r="B82" s="16"/>
      <c r="C82" s="16"/>
      <c r="D82" s="16"/>
      <c r="E82" s="7"/>
      <c r="F82" s="8"/>
      <c r="G82" s="8"/>
      <c r="H82" s="4"/>
      <c r="I82" s="4"/>
      <c r="J82" s="4"/>
      <c r="K82" s="24"/>
      <c r="L82" s="9"/>
      <c r="M82" s="10"/>
      <c r="N82" s="10"/>
      <c r="O82" s="5"/>
    </row>
    <row r="83" spans="1:15" x14ac:dyDescent="0.25">
      <c r="A83" s="17"/>
      <c r="B83" s="6"/>
      <c r="C83" s="6"/>
      <c r="D83" s="6"/>
      <c r="E83" s="7"/>
      <c r="F83" s="8"/>
      <c r="G83" s="8"/>
      <c r="H83" s="4"/>
      <c r="I83" s="4"/>
      <c r="J83" s="4"/>
      <c r="K83" s="24"/>
      <c r="L83" s="9"/>
      <c r="M83" s="10"/>
      <c r="N83" s="10"/>
      <c r="O83" s="5"/>
    </row>
    <row r="84" spans="1:15" x14ac:dyDescent="0.25">
      <c r="A84" s="17"/>
      <c r="B84" s="6"/>
      <c r="C84" s="6"/>
      <c r="D84" s="6"/>
      <c r="E84" s="7"/>
      <c r="F84" s="8"/>
      <c r="G84" s="8"/>
      <c r="H84" s="4"/>
      <c r="I84" s="4"/>
      <c r="J84" s="4"/>
      <c r="K84" s="24"/>
      <c r="L84" s="9"/>
      <c r="M84" s="10"/>
      <c r="N84" s="10"/>
      <c r="O84" s="5"/>
    </row>
    <row r="85" spans="1:15" x14ac:dyDescent="0.25">
      <c r="A85" s="17"/>
      <c r="B85" s="6"/>
      <c r="C85" s="6"/>
      <c r="D85" s="6"/>
      <c r="E85" s="7"/>
      <c r="F85" s="8"/>
      <c r="G85" s="8"/>
      <c r="H85" s="4"/>
      <c r="I85" s="4"/>
      <c r="J85" s="4">
        <v>0</v>
      </c>
      <c r="K85" s="24"/>
      <c r="L85" s="9"/>
      <c r="M85" s="10"/>
      <c r="N85" s="10"/>
      <c r="O85" s="5"/>
    </row>
    <row r="86" spans="1:15" x14ac:dyDescent="0.25">
      <c r="A86" s="38" t="s">
        <v>7</v>
      </c>
      <c r="B86" s="54"/>
      <c r="C86" s="54"/>
      <c r="D86" s="54"/>
      <c r="E86" s="54"/>
      <c r="F86" s="54"/>
      <c r="G86" s="55"/>
      <c r="H86" s="4">
        <f>H80+H81+H82+H83+H84+H85</f>
        <v>0</v>
      </c>
      <c r="I86" s="4">
        <f>I80+I81+I82+I83+I84+I85</f>
        <v>0</v>
      </c>
      <c r="J86" s="18"/>
      <c r="K86" s="25">
        <f>SUM(K80:K85)</f>
        <v>0</v>
      </c>
      <c r="L86" s="26"/>
      <c r="M86" s="27">
        <f>SUM(M80:M85)</f>
        <v>0</v>
      </c>
      <c r="N86" s="27">
        <f>SUM(N80:N85)</f>
        <v>0</v>
      </c>
      <c r="O86" s="28">
        <f>SUM(O80:O85)</f>
        <v>0</v>
      </c>
    </row>
    <row r="87" spans="1:15" x14ac:dyDescent="0.25">
      <c r="A87" s="29"/>
      <c r="B87" s="30"/>
      <c r="C87" s="30"/>
      <c r="D87" s="107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1:15" x14ac:dyDescent="0.25">
      <c r="A88" s="32" t="s">
        <v>7</v>
      </c>
      <c r="B88" s="33" t="s">
        <v>15</v>
      </c>
      <c r="C88" s="33"/>
      <c r="D88" s="108"/>
      <c r="E88" s="33"/>
      <c r="F88" s="33"/>
      <c r="G88" s="34"/>
      <c r="H88" s="18">
        <f>H86+H77</f>
        <v>41980</v>
      </c>
      <c r="I88" s="18">
        <f>I86+I77</f>
        <v>6292.7999999999929</v>
      </c>
      <c r="J88" s="18">
        <f>J77</f>
        <v>4071.5</v>
      </c>
      <c r="K88" s="25">
        <f>K86+K77</f>
        <v>52344.299999999945</v>
      </c>
      <c r="L88" s="26"/>
      <c r="M88" s="27">
        <f>M77</f>
        <v>41.7</v>
      </c>
      <c r="N88" s="27">
        <f>N77</f>
        <v>14.4</v>
      </c>
      <c r="O88" s="35">
        <f>O77</f>
        <v>52288.199999999946</v>
      </c>
    </row>
    <row r="89" spans="1:15" x14ac:dyDescent="0.25">
      <c r="A89" s="36" t="s">
        <v>147</v>
      </c>
      <c r="B89" s="36"/>
      <c r="C89" s="37"/>
      <c r="D89" s="107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</row>
    <row r="90" spans="1:15" x14ac:dyDescent="0.25">
      <c r="A90" s="29"/>
      <c r="B90" s="30"/>
      <c r="C90" s="30"/>
      <c r="D90" s="107"/>
      <c r="E90" s="30"/>
      <c r="F90" s="30"/>
      <c r="G90" s="30"/>
      <c r="H90" s="30"/>
      <c r="I90" s="56" t="s">
        <v>42</v>
      </c>
      <c r="J90" s="57"/>
      <c r="K90" s="57"/>
      <c r="L90" s="57"/>
      <c r="M90" s="57"/>
      <c r="N90" s="57"/>
      <c r="O90" s="39">
        <v>20</v>
      </c>
    </row>
    <row r="91" spans="1:15" x14ac:dyDescent="0.25">
      <c r="A91" s="29"/>
      <c r="B91" s="30"/>
      <c r="C91" s="30"/>
      <c r="D91" s="107"/>
      <c r="E91" s="30"/>
      <c r="F91" s="30"/>
      <c r="G91" s="30"/>
      <c r="H91" s="30"/>
      <c r="I91" s="61" t="s">
        <v>41</v>
      </c>
      <c r="J91" s="62"/>
      <c r="K91" s="62"/>
      <c r="L91" s="62"/>
      <c r="M91" s="62"/>
      <c r="N91" s="62"/>
      <c r="O91" s="40">
        <v>1400</v>
      </c>
    </row>
    <row r="92" spans="1:15" x14ac:dyDescent="0.25">
      <c r="A92" s="41"/>
      <c r="B92" s="42"/>
      <c r="C92" s="42"/>
      <c r="D92" s="109"/>
      <c r="E92" s="42"/>
      <c r="F92" s="42"/>
      <c r="G92" s="42"/>
      <c r="H92" s="42"/>
      <c r="I92" s="48" t="s">
        <v>40</v>
      </c>
      <c r="J92" s="49"/>
      <c r="K92" s="49"/>
      <c r="L92" s="49"/>
      <c r="M92" s="49"/>
      <c r="N92" s="50"/>
      <c r="O92" s="43">
        <f>O88+O91</f>
        <v>53688.199999999946</v>
      </c>
    </row>
    <row r="100" spans="7:15" x14ac:dyDescent="0.25">
      <c r="G100" s="47"/>
      <c r="O100" s="47"/>
    </row>
    <row r="101" spans="7:15" x14ac:dyDescent="0.25">
      <c r="G101" s="47"/>
      <c r="O101" s="47"/>
    </row>
    <row r="102" spans="7:15" x14ac:dyDescent="0.25">
      <c r="G102" s="47"/>
      <c r="O102" s="47"/>
    </row>
    <row r="103" spans="7:15" x14ac:dyDescent="0.25">
      <c r="G103" s="47"/>
      <c r="O103" s="47"/>
    </row>
    <row r="104" spans="7:15" x14ac:dyDescent="0.25">
      <c r="G104" s="47"/>
      <c r="O104" s="47"/>
    </row>
    <row r="105" spans="7:15" x14ac:dyDescent="0.25">
      <c r="G105" s="47"/>
    </row>
  </sheetData>
  <sheetProtection selectLockedCells="1"/>
  <sortState ref="A7:Q117">
    <sortCondition ref="B7:B117"/>
  </sortState>
  <mergeCells count="20">
    <mergeCell ref="B77:G77"/>
    <mergeCell ref="A2:C2"/>
    <mergeCell ref="A3:C3"/>
    <mergeCell ref="A5:A6"/>
    <mergeCell ref="D3:E3"/>
    <mergeCell ref="I92:N92"/>
    <mergeCell ref="A78:O78"/>
    <mergeCell ref="B86:G86"/>
    <mergeCell ref="I90:N90"/>
    <mergeCell ref="B1:O1"/>
    <mergeCell ref="B4:O4"/>
    <mergeCell ref="B5:B6"/>
    <mergeCell ref="O5:O6"/>
    <mergeCell ref="J2:O2"/>
    <mergeCell ref="J3:O3"/>
    <mergeCell ref="L5:N5"/>
    <mergeCell ref="H5:K5"/>
    <mergeCell ref="C5:G5"/>
    <mergeCell ref="D2:E2"/>
    <mergeCell ref="I91:N91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2018-01-24T15:36:03Z</cp:lastPrinted>
  <dcterms:created xsi:type="dcterms:W3CDTF">2014-04-24T23:56:39Z</dcterms:created>
  <dcterms:modified xsi:type="dcterms:W3CDTF">2018-07-03T17:03:01Z</dcterms:modified>
</cp:coreProperties>
</file>