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24000" windowHeight="9735" tabRatio="599"/>
  </bookViews>
  <sheets>
    <sheet name="FOLHA IEL" sheetId="1" r:id="rId1"/>
  </sheets>
  <definedNames>
    <definedName name="_xlnm._FilterDatabase" localSheetId="0" hidden="1">'FOLHA IEL'!$A$5:$O$127</definedName>
    <definedName name="_xlnm.Print_Area" localSheetId="0">'FOLHA IEL'!$A$1:$O$143</definedName>
  </definedNames>
  <calcPr calcId="14562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I117" i="1" l="1"/>
  <c r="K117" i="1" s="1"/>
  <c r="O117" i="1" s="1"/>
  <c r="I107" i="1"/>
  <c r="I100" i="1"/>
  <c r="I92" i="1"/>
  <c r="K92" i="1" s="1"/>
  <c r="O92" i="1" s="1"/>
  <c r="M132" i="1"/>
  <c r="K132" i="1"/>
  <c r="I77" i="1"/>
  <c r="K77" i="1" s="1"/>
  <c r="O77" i="1" s="1"/>
  <c r="K29" i="1"/>
  <c r="K28" i="1"/>
  <c r="O28" i="1" s="1"/>
  <c r="N131" i="1"/>
  <c r="M131" i="1"/>
  <c r="K131" i="1"/>
  <c r="K25" i="1"/>
  <c r="O132" i="1" l="1"/>
  <c r="K107" i="1"/>
  <c r="O107" i="1" s="1"/>
  <c r="K100" i="1"/>
  <c r="O100" i="1" s="1"/>
  <c r="O25" i="1"/>
  <c r="O29" i="1"/>
  <c r="O131" i="1"/>
  <c r="N130" i="1"/>
  <c r="M130" i="1"/>
  <c r="K130" i="1"/>
  <c r="K13" i="1"/>
  <c r="O130" i="1" l="1"/>
  <c r="O13" i="1"/>
  <c r="I124" i="1"/>
  <c r="K124" i="1" l="1"/>
  <c r="O124" i="1" s="1"/>
  <c r="I93" i="1"/>
  <c r="K93" i="1" s="1"/>
  <c r="I83" i="1"/>
  <c r="K83" i="1" s="1"/>
  <c r="I75" i="1"/>
  <c r="K75" i="1" s="1"/>
  <c r="O93" i="1" l="1"/>
  <c r="O75" i="1"/>
  <c r="O83" i="1"/>
  <c r="I125" i="1" l="1"/>
  <c r="K125" i="1" s="1"/>
  <c r="O125" i="1" s="1"/>
  <c r="I104" i="1"/>
  <c r="K104" i="1" s="1"/>
  <c r="O104" i="1" s="1"/>
  <c r="I84" i="1"/>
  <c r="K84" i="1" s="1"/>
  <c r="I114" i="1"/>
  <c r="I34" i="1"/>
  <c r="I40" i="1"/>
  <c r="K40" i="1" s="1"/>
  <c r="O40" i="1" s="1"/>
  <c r="I33" i="1"/>
  <c r="K33" i="1" s="1"/>
  <c r="O33" i="1" s="1"/>
  <c r="O84" i="1" l="1"/>
  <c r="K137" i="1"/>
  <c r="M137" i="1"/>
  <c r="N137" i="1"/>
  <c r="O137" i="1"/>
  <c r="I55" i="1" l="1"/>
  <c r="K55" i="1" s="1"/>
  <c r="O55" i="1" s="1"/>
  <c r="O142" i="1" l="1"/>
  <c r="J127" i="1"/>
  <c r="H127" i="1"/>
  <c r="I8" i="1"/>
  <c r="K8" i="1" s="1"/>
  <c r="I9" i="1"/>
  <c r="K9" i="1" s="1"/>
  <c r="I10" i="1"/>
  <c r="I11" i="1"/>
  <c r="I12" i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6" i="1"/>
  <c r="K26" i="1" s="1"/>
  <c r="I27" i="1"/>
  <c r="K27" i="1" s="1"/>
  <c r="I30" i="1"/>
  <c r="K30" i="1" s="1"/>
  <c r="I31" i="1"/>
  <c r="K31" i="1" s="1"/>
  <c r="I32" i="1"/>
  <c r="K32" i="1" s="1"/>
  <c r="I35" i="1"/>
  <c r="K35" i="1" s="1"/>
  <c r="I36" i="1"/>
  <c r="K36" i="1" s="1"/>
  <c r="I37" i="1"/>
  <c r="K37" i="1" s="1"/>
  <c r="I38" i="1"/>
  <c r="K38" i="1" s="1"/>
  <c r="I39" i="1"/>
  <c r="K39" i="1" s="1"/>
  <c r="O39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6" i="1"/>
  <c r="K76" i="1" s="1"/>
  <c r="I78" i="1"/>
  <c r="K78" i="1" s="1"/>
  <c r="I79" i="1"/>
  <c r="K79" i="1" s="1"/>
  <c r="I80" i="1"/>
  <c r="K80" i="1" s="1"/>
  <c r="I81" i="1"/>
  <c r="K81" i="1" s="1"/>
  <c r="I82" i="1"/>
  <c r="K82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1" i="1"/>
  <c r="K101" i="1" s="1"/>
  <c r="I102" i="1"/>
  <c r="K102" i="1" s="1"/>
  <c r="O102" i="1" s="1"/>
  <c r="I103" i="1"/>
  <c r="I105" i="1"/>
  <c r="K105" i="1" s="1"/>
  <c r="I106" i="1"/>
  <c r="K106" i="1" s="1"/>
  <c r="I108" i="1"/>
  <c r="K108" i="1" s="1"/>
  <c r="I109" i="1"/>
  <c r="K109" i="1" s="1"/>
  <c r="I110" i="1"/>
  <c r="K110" i="1" s="1"/>
  <c r="I111" i="1"/>
  <c r="K111" i="1" s="1"/>
  <c r="O111" i="1" s="1"/>
  <c r="I112" i="1"/>
  <c r="K112" i="1" s="1"/>
  <c r="O112" i="1" s="1"/>
  <c r="I113" i="1"/>
  <c r="K113" i="1" s="1"/>
  <c r="I115" i="1"/>
  <c r="K115" i="1" s="1"/>
  <c r="I116" i="1"/>
  <c r="K116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6" i="1"/>
  <c r="K126" i="1" s="1"/>
  <c r="I7" i="1"/>
  <c r="K34" i="1"/>
  <c r="K114" i="1"/>
  <c r="M7" i="1"/>
  <c r="O81" i="1" l="1"/>
  <c r="O76" i="1"/>
  <c r="O42" i="1"/>
  <c r="O23" i="1"/>
  <c r="O8" i="1"/>
  <c r="K103" i="1"/>
  <c r="O110" i="1"/>
  <c r="K64" i="1"/>
  <c r="O22" i="1"/>
  <c r="O72" i="1"/>
  <c r="O59" i="1"/>
  <c r="O16" i="1"/>
  <c r="O79" i="1"/>
  <c r="O61" i="1"/>
  <c r="O49" i="1"/>
  <c r="O26" i="1"/>
  <c r="O118" i="1"/>
  <c r="O82" i="1"/>
  <c r="O78" i="1"/>
  <c r="O35" i="1"/>
  <c r="K12" i="1"/>
  <c r="O12" i="1" s="1"/>
  <c r="K10" i="1"/>
  <c r="O10" i="1" s="1"/>
  <c r="K11" i="1"/>
  <c r="O11" i="1" s="1"/>
  <c r="M127" i="1"/>
  <c r="K7" i="1"/>
  <c r="O9" i="1"/>
  <c r="O116" i="1"/>
  <c r="O106" i="1"/>
  <c r="O58" i="1"/>
  <c r="O103" i="1" l="1"/>
  <c r="O64" i="1"/>
  <c r="O7" i="1"/>
  <c r="O70" i="1"/>
  <c r="O44" i="1"/>
  <c r="O96" i="1"/>
  <c r="O97" i="1"/>
  <c r="O115" i="1"/>
  <c r="O99" i="1"/>
  <c r="O68" i="1"/>
  <c r="O65" i="1"/>
  <c r="O73" i="1"/>
  <c r="O45" i="1"/>
  <c r="O56" i="1"/>
  <c r="O86" i="1"/>
  <c r="O27" i="1"/>
  <c r="O91" i="1" l="1"/>
  <c r="O19" i="1"/>
  <c r="O17" i="1"/>
  <c r="O18" i="1"/>
  <c r="O94" i="1"/>
  <c r="O95" i="1"/>
  <c r="O36" i="1"/>
  <c r="O14" i="1"/>
  <c r="O119" i="1"/>
  <c r="O88" i="1"/>
  <c r="O80" i="1"/>
  <c r="O52" i="1"/>
  <c r="O46" i="1"/>
  <c r="O60" i="1" l="1"/>
  <c r="O126" i="1"/>
  <c r="O71" i="1"/>
  <c r="O15" i="1"/>
  <c r="O20" i="1"/>
  <c r="O21" i="1"/>
  <c r="O24" i="1"/>
  <c r="O30" i="1"/>
  <c r="O31" i="1"/>
  <c r="O32" i="1"/>
  <c r="O34" i="1"/>
  <c r="O37" i="1"/>
  <c r="O38" i="1"/>
  <c r="O41" i="1"/>
  <c r="O43" i="1"/>
  <c r="O47" i="1"/>
  <c r="O48" i="1"/>
  <c r="O50" i="1"/>
  <c r="O51" i="1"/>
  <c r="O53" i="1"/>
  <c r="O54" i="1"/>
  <c r="O57" i="1"/>
  <c r="O62" i="1"/>
  <c r="O63" i="1"/>
  <c r="O66" i="1"/>
  <c r="O67" i="1"/>
  <c r="O69" i="1"/>
  <c r="O74" i="1"/>
  <c r="O85" i="1"/>
  <c r="O87" i="1"/>
  <c r="O89" i="1"/>
  <c r="O90" i="1"/>
  <c r="O98" i="1"/>
  <c r="O101" i="1"/>
  <c r="O105" i="1"/>
  <c r="O108" i="1"/>
  <c r="O109" i="1"/>
  <c r="O113" i="1"/>
  <c r="O114" i="1"/>
  <c r="O120" i="1"/>
  <c r="O121" i="1"/>
  <c r="O122" i="1"/>
  <c r="O123" i="1"/>
  <c r="I127" i="1" l="1"/>
  <c r="G9" i="1"/>
  <c r="G23" i="1"/>
  <c r="G37" i="1"/>
  <c r="N127" i="1" l="1"/>
  <c r="I139" i="1"/>
  <c r="H139" i="1"/>
  <c r="J139" i="1" l="1"/>
  <c r="K127" i="1" l="1"/>
  <c r="K139" i="1" s="1"/>
  <c r="N139" i="1"/>
  <c r="M139" i="1"/>
  <c r="O127" i="1" l="1"/>
  <c r="O139" i="1" s="1"/>
  <c r="O143" i="1" s="1"/>
</calcChain>
</file>

<file path=xl/sharedStrings.xml><?xml version="1.0" encoding="utf-8"?>
<sst xmlns="http://schemas.openxmlformats.org/spreadsheetml/2006/main" count="479" uniqueCount="226">
  <si>
    <t>NOME</t>
  </si>
  <si>
    <t>SEJUV</t>
  </si>
  <si>
    <t>DTIMG</t>
  </si>
  <si>
    <t>01/07/2014</t>
  </si>
  <si>
    <t xml:space="preserve">TALLES MACEDO DA SILVA </t>
  </si>
  <si>
    <t>LUIZ FELIPE MAGALHÃES DA SILVA</t>
  </si>
  <si>
    <t>JORDY WESLLEY O. DE ALBUQUERQUE</t>
  </si>
  <si>
    <t>ELIZABETH BEZERRA DA COSTA</t>
  </si>
  <si>
    <t>KELLMA GADELHA DE ARAUJO</t>
  </si>
  <si>
    <t>DEYVERSON FARIAS DA SILVA</t>
  </si>
  <si>
    <t>ITALO BRUNO DA SILVA DA ROCHA</t>
  </si>
  <si>
    <t>ITALO DA SILVA ALVES</t>
  </si>
  <si>
    <t>SEMSA</t>
  </si>
  <si>
    <t>SEMEIA</t>
  </si>
  <si>
    <t>SEME</t>
  </si>
  <si>
    <t>VICTOR HUGO DA SILVA MACHADO</t>
  </si>
  <si>
    <t>ANNA PAULA COSTA DE SOUSA</t>
  </si>
  <si>
    <t>MARIANNE DA COSTA BRITO</t>
  </si>
  <si>
    <t>SEDOP</t>
  </si>
  <si>
    <t>INÍCIO</t>
  </si>
  <si>
    <t>TÉRMINO</t>
  </si>
  <si>
    <t>Dias úteis</t>
  </si>
  <si>
    <t xml:space="preserve"> </t>
  </si>
  <si>
    <t>FOLHA ANALÍTICA ORDINÁRIA</t>
  </si>
  <si>
    <t>V. TRANSP</t>
  </si>
  <si>
    <t>ANO</t>
  </si>
  <si>
    <t>TIPO DE DOCUMENTO</t>
  </si>
  <si>
    <t>FALTAS</t>
  </si>
  <si>
    <t>AUXÍLIO TRANSP</t>
  </si>
  <si>
    <t>SEQ</t>
  </si>
  <si>
    <t>TOTAL GERAL DA FOLHA.......................................R$</t>
  </si>
  <si>
    <t>TOTAL   BRUTO</t>
  </si>
  <si>
    <t>VALOR BOLSA</t>
  </si>
  <si>
    <t>ESTÁGIO</t>
  </si>
  <si>
    <t>DESCONTOS  - R$</t>
  </si>
  <si>
    <t>DO   AUXÍLIO TRANSP</t>
  </si>
  <si>
    <t>DA    BOLSA</t>
  </si>
  <si>
    <t>RECESSO REMUN / DIFERENÇAS</t>
  </si>
  <si>
    <t>VALORES MENSAIS DA BOLSA</t>
  </si>
  <si>
    <t>VALOR LÍQUIDO (PAGO)</t>
  </si>
  <si>
    <t>FRANCISCO RAFAEL DA SILVA NASCIMENTO</t>
  </si>
  <si>
    <t>KEDNA DAIANE CAVALCANTE DA SILVA</t>
  </si>
  <si>
    <t>CURSO</t>
  </si>
  <si>
    <t>01/08/2014</t>
  </si>
  <si>
    <t>FERNANDO SOARES DOS SANTOS</t>
  </si>
  <si>
    <t>LUIZ MORAES NETO</t>
  </si>
  <si>
    <t>MARCIO SOUZA GASPARIM</t>
  </si>
  <si>
    <t>RAYSA DE OLIVEIRA DINIZ</t>
  </si>
  <si>
    <t>VANDERSON CARLOS ANDRADE DA SILVA</t>
  </si>
  <si>
    <t>ARIKENYD DA COSTA FERREIRA</t>
  </si>
  <si>
    <t>JUCELICE DE SOUZA FROTA</t>
  </si>
  <si>
    <t>HENRIQUE  ALMEIDA DA SILVA</t>
  </si>
  <si>
    <t>JOAO PEDRO LUCAS DE LIMA</t>
  </si>
  <si>
    <t>05/08/2014</t>
  </si>
  <si>
    <t>ARIKELLY DA COSTA FERREIRA</t>
  </si>
  <si>
    <t>SAMUEL ANTONIO RIBEIRO VIEIRA ALVES</t>
  </si>
  <si>
    <t>VANUBIA MACEDO DE MEDEIROS</t>
  </si>
  <si>
    <t>VANUZIA ALVES DA SILVA</t>
  </si>
  <si>
    <t>MATEUS GABRIEL BRITO</t>
  </si>
  <si>
    <t>VANESSA ARAUJO DE SOUZA</t>
  </si>
  <si>
    <t>CHERRYSTONE MENDES LIMA</t>
  </si>
  <si>
    <t>DAIANA DE SOUSA MOURA</t>
  </si>
  <si>
    <t>JESSICA ANDIE FONTANA ROCHA</t>
  </si>
  <si>
    <t>MARIA MARLY PINHEIRO DA SILVA</t>
  </si>
  <si>
    <t>MELYNA DE SOUZA BATISTA</t>
  </si>
  <si>
    <t>SAMANTA DE OLIVEIRA CUNHA</t>
  </si>
  <si>
    <t>ANDREA DA SILVA SOUSA RODRIGUES</t>
  </si>
  <si>
    <t>DHYENEFE INGRID DE OLIVEIRA</t>
  </si>
  <si>
    <t>25/08/2014</t>
  </si>
  <si>
    <t>ALINY DOS SANTOS CHAVES</t>
  </si>
  <si>
    <t>RBTRANS</t>
  </si>
  <si>
    <t>LARISSA BANDEIRA FEITOSA</t>
  </si>
  <si>
    <t>04/08/2014</t>
  </si>
  <si>
    <t>EDMILSON DE OLIVEIRA FREIRE</t>
  </si>
  <si>
    <t>ARQUITETURA</t>
  </si>
  <si>
    <t>BIOLOGIA</t>
  </si>
  <si>
    <t>ARTES CENICAS</t>
  </si>
  <si>
    <t>ADMINISTRAÇÃO</t>
  </si>
  <si>
    <t>SISTEMA DE INFORMAÇÃO</t>
  </si>
  <si>
    <t>ENSINO MEDIO</t>
  </si>
  <si>
    <t>PEDAGOGIA</t>
  </si>
  <si>
    <t>RECURSOS HUMANOS</t>
  </si>
  <si>
    <t>SERVIÇO SOCIAL</t>
  </si>
  <si>
    <t>FISIOTERAPIA</t>
  </si>
  <si>
    <t>ENFERMAGEM</t>
  </si>
  <si>
    <t>ODONTOLOGIA</t>
  </si>
  <si>
    <t>BIOMEDICINA</t>
  </si>
  <si>
    <t>01/09/2014</t>
  </si>
  <si>
    <t>FRANCISCA BEATRIZ CASTRO DA SILVA SANTOS</t>
  </si>
  <si>
    <t>SEMCAS</t>
  </si>
  <si>
    <t>AMANDA CRISTINA CASTRO DE SOUZA</t>
  </si>
  <si>
    <t>THIAGO DA SILVA OLIVEIRA</t>
  </si>
  <si>
    <t xml:space="preserve">ALINE BRAGA DA SILVA </t>
  </si>
  <si>
    <t>EVELIN NEGREIROS DE MELO</t>
  </si>
  <si>
    <t>GABRIEL BORGES CLAROS</t>
  </si>
  <si>
    <t>ROGERIO FERRAZ DAS CHAGAS</t>
  </si>
  <si>
    <t>ENGENHARIA CIVIL</t>
  </si>
  <si>
    <t>JOEDSON REIS DE OLIVEIRA</t>
  </si>
  <si>
    <t>SEPLAN</t>
  </si>
  <si>
    <t>GABRIEL MOURA DE MORAIS</t>
  </si>
  <si>
    <t>EDNA PAULA PERET PEREIRA</t>
  </si>
  <si>
    <t>FILOSOFIA</t>
  </si>
  <si>
    <t>01/10/2014</t>
  </si>
  <si>
    <t>RAYANE BEZERRA DA SILVA RIBEIRO</t>
  </si>
  <si>
    <t>GEOGRAFIA</t>
  </si>
  <si>
    <t>ANDRESSA KAREN ARAÚJO DE ASSIS</t>
  </si>
  <si>
    <t>DANIELA ALMEIDA DE SANTANA</t>
  </si>
  <si>
    <t>DENISE RODRIGUES DE LIMA</t>
  </si>
  <si>
    <t>REFERÊNCIA</t>
  </si>
  <si>
    <t>DT-CONTR</t>
  </si>
  <si>
    <t>TOTAL DA FOLHA DO MÊS................................R$</t>
  </si>
  <si>
    <t>PAGAMENTO DE MESES RETROATIVOS</t>
  </si>
  <si>
    <t>TOTAL DA DESPESA - PROGRAMA BOLSA-ESTÁGIO...........R$</t>
  </si>
  <si>
    <t>TOTAL DOS SERVIÇOS MENSAIS A FATURAR......................R$</t>
  </si>
  <si>
    <t>TAXA DE AGENCIAMENTO  - Valor Unitário....................... R$</t>
  </si>
  <si>
    <t>LOTAÇÃO</t>
  </si>
  <si>
    <t>RECESSO REMUNERADO</t>
  </si>
  <si>
    <t>FOLHA MENSAL DE PAGAMENTO DE ESTAGIÁRIOS</t>
  </si>
  <si>
    <t>DATA PROCESS</t>
  </si>
  <si>
    <t>MÊS REF</t>
  </si>
  <si>
    <t>ST</t>
  </si>
  <si>
    <t>1</t>
  </si>
  <si>
    <t>AMANDA SILVA DOS SANTOS</t>
  </si>
  <si>
    <t>2015</t>
  </si>
  <si>
    <t>01/07/214</t>
  </si>
  <si>
    <t>ANDRÉ LIMA E LIMA</t>
  </si>
  <si>
    <t>ENSINO MÉDIO</t>
  </si>
  <si>
    <t>GABRIEL ALMEIDA PAIVA</t>
  </si>
  <si>
    <t>JEFTER SANCLÉ DO NASCIMENTO BARROS LIMA</t>
  </si>
  <si>
    <t>CIÊNCIAS CONTABEIS</t>
  </si>
  <si>
    <t>LUIZ GUSTAVO MOREIRA SANTANA</t>
  </si>
  <si>
    <t>SEOP</t>
  </si>
  <si>
    <t>MAYSA DE MESQUITA PINHEIRO</t>
  </si>
  <si>
    <t>01/03/205</t>
  </si>
  <si>
    <t>LAURA BALDUINO SILVA</t>
  </si>
  <si>
    <t>WITALLO BAIRON DE SOUZA ARAUJO</t>
  </si>
  <si>
    <t>DTI</t>
  </si>
  <si>
    <t>BRUNO VIEIRA CORREIA</t>
  </si>
  <si>
    <t>FABRICIO OLIVEIRA DE FREITAS</t>
  </si>
  <si>
    <t>VANIA RODRIGUES CEZA MOREIRA</t>
  </si>
  <si>
    <t>MARIANA AMIM KATAR VERÊDA</t>
  </si>
  <si>
    <t>FARMÁCIA</t>
  </si>
  <si>
    <t>ISLEY HONORATO DA SILVA COSTA</t>
  </si>
  <si>
    <t>EDINEIDE ALTO ROCHA</t>
  </si>
  <si>
    <t>ANDERSON OLIVEIRA DE MATOS</t>
  </si>
  <si>
    <t>TEC EM SEGURANÇA DE TRABA.</t>
  </si>
  <si>
    <t>DIEGO CARVALHO RIBEIRO</t>
  </si>
  <si>
    <t>LANNA CARMEM VAZ DE ARAÚJO</t>
  </si>
  <si>
    <t>PEDRO BRUNO</t>
  </si>
  <si>
    <t>PAULO SERGIO MENEZES DE SOUZA</t>
  </si>
  <si>
    <t>SEAD</t>
  </si>
  <si>
    <t>ANA PAULA COSMO SOARES</t>
  </si>
  <si>
    <t>EMURB</t>
  </si>
  <si>
    <t>ANA GABRIELLE DE MELO MEDEIROS</t>
  </si>
  <si>
    <t>DIREITO</t>
  </si>
  <si>
    <t>SEDHIPA</t>
  </si>
  <si>
    <t>JARDEL DA SILVA FREIRE</t>
  </si>
  <si>
    <t>NADIR CHAVES DA COSTA MAIA</t>
  </si>
  <si>
    <t>KATIANA DA SILVA SANTOS</t>
  </si>
  <si>
    <t>RAQUEL DI MANON BATISTA DA COSTA</t>
  </si>
  <si>
    <t>DIREIRO</t>
  </si>
  <si>
    <t>SEDIHPA</t>
  </si>
  <si>
    <t>LUIZ NEVES DO NASCIMENTO JUNIOR</t>
  </si>
  <si>
    <t>IVERANDA MACEDO ALVES</t>
  </si>
  <si>
    <t>THALIIYNE ARAUJO BORGES</t>
  </si>
  <si>
    <t>RODRIGO FERREIRA DE OLIVEIRA</t>
  </si>
  <si>
    <t>BIOLOGICA</t>
  </si>
  <si>
    <t>PETROS BARRETO DA SILVA</t>
  </si>
  <si>
    <t>TEC.DE SEGURANÇA DE DADOS</t>
  </si>
  <si>
    <t>KEITIELLY SILVA DA ROCHA</t>
  </si>
  <si>
    <t>COMTES</t>
  </si>
  <si>
    <t>PEDRO NEY PINHEIRO BRAGA</t>
  </si>
  <si>
    <t>PSICOLOGIA</t>
  </si>
  <si>
    <t>EVILEN MENEZES DE ALMEIDA</t>
  </si>
  <si>
    <t>THAYS FERNANDA CUNHA LIMA</t>
  </si>
  <si>
    <t>ADRIANA MARIA DE SOUZA PINTO</t>
  </si>
  <si>
    <t>SEMAM</t>
  </si>
  <si>
    <t>ALEX BRUNO CASTRO RIBEIRO</t>
  </si>
  <si>
    <t>ANDREIA BRAGA DA COSTA</t>
  </si>
  <si>
    <t>ANTONIA SANTOS FREITAS</t>
  </si>
  <si>
    <t>EDUCAÇÃO FÍSICA</t>
  </si>
  <si>
    <t>SEMEL</t>
  </si>
  <si>
    <t>BRUNO GUSTAVO DOS SANTOS</t>
  </si>
  <si>
    <t>EVANDRO CAVALCANTE DE ARAÚJO JUNIOR</t>
  </si>
  <si>
    <t>DTIG</t>
  </si>
  <si>
    <t>JARDEL MENEZES PACHERRES</t>
  </si>
  <si>
    <t>LAURA LAISE DA CUNHA CAVALCANTE</t>
  </si>
  <si>
    <t>LUIS FELIPE DE ASSIS MEDEIROS</t>
  </si>
  <si>
    <t>REBECA AIREZ QUEIROZ</t>
  </si>
  <si>
    <t>REBEKA BARBOSA DA SILVA</t>
  </si>
  <si>
    <t>SANDRA MARIA OLIVEIRA DE SOUZA</t>
  </si>
  <si>
    <t>GESTÃO HOSPITALAR</t>
  </si>
  <si>
    <t>SEBASTIÃO FERNANDO ALVES DE SOUZA</t>
  </si>
  <si>
    <t>SUZANA RIBEIRO BRANDÃO</t>
  </si>
  <si>
    <t>SEFIN</t>
  </si>
  <si>
    <t>ISABELLE BREGENSE DO NASCIMENTO</t>
  </si>
  <si>
    <t>DAVI KENNEDY DE ALMEIDA FEITOSA</t>
  </si>
  <si>
    <t>ÉLICA DE OLIVEIRA BARBOSA</t>
  </si>
  <si>
    <t>MARIA AMÉLIA GOMES DA COSTA</t>
  </si>
  <si>
    <t>RIVALDO CARDOSO</t>
  </si>
  <si>
    <t>WLADIMIR MACHADO DE BARROS</t>
  </si>
  <si>
    <t>LUCILENE VIEIRA DE LIMA</t>
  </si>
  <si>
    <t>SEADPIR</t>
  </si>
  <si>
    <t>MAIKOM SALES AMORIM</t>
  </si>
  <si>
    <t>ENGENHARIA FLORESTAL</t>
  </si>
  <si>
    <t>PAULA ROSANI DE MORA</t>
  </si>
  <si>
    <t>GESTÃO PÚBLICA</t>
  </si>
  <si>
    <t>VITORIA DE AARUDA SOUZA</t>
  </si>
  <si>
    <t>GESTÃO RH</t>
  </si>
  <si>
    <t>24/11/2015</t>
  </si>
  <si>
    <t>novembro</t>
  </si>
  <si>
    <t>ANA KASSIA MOTA DE LIMA</t>
  </si>
  <si>
    <t>ARLY SOUZA BATISTA</t>
  </si>
  <si>
    <t>CAUA LINO GUIMARÃES LOPES</t>
  </si>
  <si>
    <t>ENGENHARIA ELETRICA</t>
  </si>
  <si>
    <t>CICERO RAMIRO MAGALHÃES TORRES</t>
  </si>
  <si>
    <t>LUIZ FELIPE FERREIRA DE ANDRADE</t>
  </si>
  <si>
    <t xml:space="preserve"> SAÚDE COLETIVA</t>
  </si>
  <si>
    <t>NATHALYA DOS SANTOS CAMPOS</t>
  </si>
  <si>
    <t>RAQUEL ANDRADE DOS SANTOS</t>
  </si>
  <si>
    <t>01/11//2015</t>
  </si>
  <si>
    <t>ROSELY SOLOYNA SANTOS MACEDO</t>
  </si>
  <si>
    <t>THAMIRES RABELO SANTANA</t>
  </si>
  <si>
    <t>02/092014</t>
  </si>
  <si>
    <t>Contrato Nº 042/2014   -   PREFEITURA DE RIO BRANCO</t>
  </si>
  <si>
    <r>
      <rPr>
        <b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>=SITUAÇÃO NO MÊS = {</t>
    </r>
    <r>
      <rPr>
        <b/>
        <sz val="11"/>
        <rFont val="Calibri"/>
        <family val="2"/>
        <scheme val="minor"/>
      </rPr>
      <t xml:space="preserve"> 1</t>
    </r>
    <r>
      <rPr>
        <sz val="11"/>
        <rFont val="Calibri"/>
        <family val="2"/>
        <scheme val="minor"/>
      </rPr>
      <t xml:space="preserve">- Ativo regular  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-Contrato novo  </t>
    </r>
    <r>
      <rPr>
        <b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-Recesso remunerado  </t>
    </r>
    <r>
      <rPr>
        <b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-Contrato encerrado}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</si>
</sst>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  <numFmt numFmtId="169" formatCode="000"/>
    <numFmt numFmtId="170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7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7" applyFont="1" applyFill="1" applyBorder="1" applyAlignment="1">
      <alignment horizontal="center" vertical="center"/>
    </xf>
    <xf numFmtId="167" fontId="5" fillId="0" borderId="1" xfId="5" applyNumberFormat="1" applyFont="1" applyFill="1" applyBorder="1" applyAlignment="1">
      <alignment horizontal="right" vertical="center"/>
    </xf>
    <xf numFmtId="164" fontId="5" fillId="0" borderId="1" xfId="6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>
      <alignment horizontal="center" vertical="center"/>
    </xf>
    <xf numFmtId="168" fontId="5" fillId="0" borderId="1" xfId="4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5" fillId="0" borderId="1" xfId="5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4" fontId="4" fillId="0" borderId="1" xfId="7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9" fontId="4" fillId="0" borderId="1" xfId="5" applyNumberFormat="1" applyFont="1" applyFill="1" applyBorder="1" applyAlignment="1">
      <alignment horizontal="left" vertical="center"/>
    </xf>
    <xf numFmtId="49" fontId="4" fillId="0" borderId="1" xfId="5" applyNumberFormat="1" applyFont="1" applyFill="1" applyBorder="1" applyAlignment="1">
      <alignment horizontal="left" vertical="center"/>
    </xf>
    <xf numFmtId="0" fontId="4" fillId="0" borderId="17" xfId="2" applyFont="1" applyFill="1" applyBorder="1" applyAlignment="1">
      <alignment horizontal="left" vertical="center"/>
    </xf>
    <xf numFmtId="0" fontId="4" fillId="0" borderId="10" xfId="2" applyFont="1" applyFill="1" applyBorder="1" applyAlignment="1">
      <alignment horizontal="left" vertical="center"/>
    </xf>
    <xf numFmtId="0" fontId="5" fillId="0" borderId="10" xfId="5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44" fontId="4" fillId="0" borderId="10" xfId="7" applyFont="1" applyFill="1" applyBorder="1" applyAlignment="1">
      <alignment horizontal="center" vertical="center"/>
    </xf>
    <xf numFmtId="167" fontId="5" fillId="0" borderId="10" xfId="5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44" fontId="5" fillId="0" borderId="1" xfId="7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4" fontId="5" fillId="0" borderId="1" xfId="7" applyNumberFormat="1" applyFont="1" applyFill="1" applyBorder="1" applyAlignment="1">
      <alignment vertical="center"/>
    </xf>
    <xf numFmtId="168" fontId="5" fillId="0" borderId="1" xfId="7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8" fontId="5" fillId="0" borderId="1" xfId="7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3" fontId="5" fillId="0" borderId="4" xfId="6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3" xfId="6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168" fontId="5" fillId="0" borderId="1" xfId="6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85728</xdr:colOff>
      <xdr:row>0</xdr:row>
      <xdr:rowOff>0</xdr:rowOff>
    </xdr:from>
    <xdr:to>
      <xdr:col>2</xdr:col>
      <xdr:colOff>1285875</xdr:colOff>
      <xdr:row>0</xdr:row>
      <xdr:rowOff>902559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8" y="0"/>
          <a:ext cx="4514847" cy="90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zoomScaleNormal="100" workbookViewId="0">
      <selection activeCell="I146" sqref="I146"/>
    </sheetView>
  </sheetViews>
  <sheetFormatPr defaultRowHeight="15" x14ac:dyDescent="0.25"/>
  <cols>
    <col min="1" max="1" width="5.42578125" style="94" customWidth="1"/>
    <col min="2" max="2" width="44.28515625" style="1" customWidth="1"/>
    <col min="3" max="3" width="30.5703125" style="91" customWidth="1"/>
    <col min="4" max="4" width="14.7109375" style="91" customWidth="1"/>
    <col min="5" max="5" width="4" style="1" customWidth="1"/>
    <col min="6" max="6" width="11" style="1" customWidth="1"/>
    <col min="7" max="7" width="12.42578125" style="1" customWidth="1"/>
    <col min="8" max="8" width="15.42578125" style="1" customWidth="1"/>
    <col min="9" max="9" width="14.42578125" style="1" customWidth="1"/>
    <col min="10" max="10" width="11.85546875" style="1" customWidth="1"/>
    <col min="11" max="11" width="14.140625" style="1" customWidth="1"/>
    <col min="12" max="12" width="4.7109375" style="1" customWidth="1"/>
    <col min="13" max="13" width="11.85546875" style="1" customWidth="1"/>
    <col min="14" max="14" width="10.85546875" style="1" customWidth="1"/>
    <col min="15" max="15" width="13.7109375" style="1" customWidth="1"/>
    <col min="16" max="16384" width="9.140625" style="1"/>
  </cols>
  <sheetData>
    <row r="1" spans="1:15" ht="71.25" customHeight="1" x14ac:dyDescent="0.25">
      <c r="A1" s="59" t="s">
        <v>22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.75" customHeight="1" x14ac:dyDescent="0.25">
      <c r="A2" s="5" t="s">
        <v>117</v>
      </c>
      <c r="B2" s="2"/>
      <c r="C2" s="6"/>
      <c r="D2" s="7" t="s">
        <v>118</v>
      </c>
      <c r="E2" s="8"/>
      <c r="F2" s="9" t="s">
        <v>25</v>
      </c>
      <c r="G2" s="10" t="s">
        <v>119</v>
      </c>
      <c r="H2" s="11" t="s">
        <v>21</v>
      </c>
      <c r="I2" s="11" t="s">
        <v>24</v>
      </c>
      <c r="J2" s="12" t="s">
        <v>26</v>
      </c>
      <c r="K2" s="12"/>
      <c r="L2" s="12"/>
      <c r="M2" s="12"/>
      <c r="N2" s="12"/>
      <c r="O2" s="12"/>
    </row>
    <row r="3" spans="1:15" ht="15.75" customHeight="1" x14ac:dyDescent="0.25">
      <c r="A3" s="13" t="s">
        <v>224</v>
      </c>
      <c r="B3" s="14"/>
      <c r="C3" s="15"/>
      <c r="D3" s="16" t="s">
        <v>209</v>
      </c>
      <c r="E3" s="17"/>
      <c r="F3" s="18" t="s">
        <v>123</v>
      </c>
      <c r="G3" s="19" t="s">
        <v>210</v>
      </c>
      <c r="H3" s="20">
        <v>19</v>
      </c>
      <c r="I3" s="21">
        <v>4.8</v>
      </c>
      <c r="J3" s="22" t="s">
        <v>23</v>
      </c>
      <c r="K3" s="22"/>
      <c r="L3" s="22"/>
      <c r="M3" s="22"/>
      <c r="N3" s="22"/>
      <c r="O3" s="22"/>
    </row>
    <row r="4" spans="1:15" x14ac:dyDescent="0.25">
      <c r="A4" s="9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ht="14.45" customHeight="1" x14ac:dyDescent="0.25">
      <c r="A5" s="25" t="s">
        <v>29</v>
      </c>
      <c r="B5" s="22" t="s">
        <v>0</v>
      </c>
      <c r="C5" s="26" t="s">
        <v>33</v>
      </c>
      <c r="D5" s="3"/>
      <c r="E5" s="3"/>
      <c r="F5" s="3"/>
      <c r="G5" s="4"/>
      <c r="H5" s="27" t="s">
        <v>38</v>
      </c>
      <c r="I5" s="28"/>
      <c r="J5" s="28"/>
      <c r="K5" s="29"/>
      <c r="L5" s="22" t="s">
        <v>34</v>
      </c>
      <c r="M5" s="22"/>
      <c r="N5" s="22"/>
      <c r="O5" s="22" t="s">
        <v>39</v>
      </c>
    </row>
    <row r="6" spans="1:15" ht="46.9" customHeight="1" x14ac:dyDescent="0.25">
      <c r="A6" s="30"/>
      <c r="B6" s="22"/>
      <c r="C6" s="31" t="s">
        <v>42</v>
      </c>
      <c r="D6" s="31" t="s">
        <v>115</v>
      </c>
      <c r="E6" s="31" t="s">
        <v>120</v>
      </c>
      <c r="F6" s="31" t="s">
        <v>19</v>
      </c>
      <c r="G6" s="31" t="s">
        <v>20</v>
      </c>
      <c r="H6" s="31" t="s">
        <v>32</v>
      </c>
      <c r="I6" s="31" t="s">
        <v>28</v>
      </c>
      <c r="J6" s="31" t="s">
        <v>116</v>
      </c>
      <c r="K6" s="32" t="s">
        <v>31</v>
      </c>
      <c r="L6" s="33" t="s">
        <v>27</v>
      </c>
      <c r="M6" s="31" t="s">
        <v>36</v>
      </c>
      <c r="N6" s="31" t="s">
        <v>35</v>
      </c>
      <c r="O6" s="22"/>
    </row>
    <row r="7" spans="1:15" x14ac:dyDescent="0.25">
      <c r="A7" s="34">
        <v>1</v>
      </c>
      <c r="B7" s="35" t="s">
        <v>175</v>
      </c>
      <c r="C7" s="35" t="s">
        <v>172</v>
      </c>
      <c r="D7" s="35" t="s">
        <v>176</v>
      </c>
      <c r="E7" s="31">
        <v>1</v>
      </c>
      <c r="F7" s="36">
        <v>42219</v>
      </c>
      <c r="G7" s="36">
        <v>42585</v>
      </c>
      <c r="H7" s="37">
        <v>630</v>
      </c>
      <c r="I7" s="37">
        <f>H$3*I$3</f>
        <v>91.2</v>
      </c>
      <c r="J7" s="37">
        <v>0</v>
      </c>
      <c r="K7" s="38">
        <f t="shared" ref="K7:K71" si="0">SUM(H7:J7)</f>
        <v>721.2</v>
      </c>
      <c r="L7" s="39">
        <v>0</v>
      </c>
      <c r="M7" s="40">
        <f>(H7/30)*L7</f>
        <v>0</v>
      </c>
      <c r="N7" s="40">
        <v>0</v>
      </c>
      <c r="O7" s="41">
        <f>K7-SUM(M7:N7)</f>
        <v>721.2</v>
      </c>
    </row>
    <row r="8" spans="1:15" x14ac:dyDescent="0.25">
      <c r="A8" s="42">
        <v>2</v>
      </c>
      <c r="B8" s="43" t="s">
        <v>177</v>
      </c>
      <c r="C8" s="43" t="s">
        <v>82</v>
      </c>
      <c r="D8" s="43" t="s">
        <v>150</v>
      </c>
      <c r="E8" s="44">
        <v>1</v>
      </c>
      <c r="F8" s="45">
        <v>42226</v>
      </c>
      <c r="G8" s="45">
        <v>42592</v>
      </c>
      <c r="H8" s="37">
        <v>630</v>
      </c>
      <c r="I8" s="37">
        <f t="shared" ref="I8:I73" si="1">H$3*I$3</f>
        <v>91.2</v>
      </c>
      <c r="J8" s="37">
        <v>0</v>
      </c>
      <c r="K8" s="38">
        <f t="shared" si="0"/>
        <v>721.2</v>
      </c>
      <c r="L8" s="39">
        <v>0</v>
      </c>
      <c r="M8" s="40">
        <f t="shared" ref="M8:M70" si="2">(H8/30)*L8</f>
        <v>0</v>
      </c>
      <c r="N8" s="40">
        <v>0</v>
      </c>
      <c r="O8" s="41">
        <f t="shared" ref="O8:O71" si="3">K8-SUM(M8:N8)</f>
        <v>721.2</v>
      </c>
    </row>
    <row r="9" spans="1:15" x14ac:dyDescent="0.25">
      <c r="A9" s="42">
        <v>3</v>
      </c>
      <c r="B9" s="35" t="s">
        <v>92</v>
      </c>
      <c r="C9" s="35" t="s">
        <v>83</v>
      </c>
      <c r="D9" s="89" t="s">
        <v>12</v>
      </c>
      <c r="E9" s="44">
        <v>1</v>
      </c>
      <c r="F9" s="45">
        <v>42233</v>
      </c>
      <c r="G9" s="45">
        <f t="shared" ref="G9:G37" si="4">F9+365</f>
        <v>42598</v>
      </c>
      <c r="H9" s="37">
        <v>630</v>
      </c>
      <c r="I9" s="37">
        <f t="shared" si="1"/>
        <v>91.2</v>
      </c>
      <c r="J9" s="37">
        <v>0</v>
      </c>
      <c r="K9" s="38">
        <f t="shared" si="0"/>
        <v>721.2</v>
      </c>
      <c r="L9" s="39">
        <v>0</v>
      </c>
      <c r="M9" s="40">
        <f t="shared" si="2"/>
        <v>0</v>
      </c>
      <c r="N9" s="40">
        <v>0</v>
      </c>
      <c r="O9" s="41">
        <f t="shared" si="3"/>
        <v>721.2</v>
      </c>
    </row>
    <row r="10" spans="1:15" x14ac:dyDescent="0.25">
      <c r="A10" s="34">
        <v>4</v>
      </c>
      <c r="B10" s="43" t="s">
        <v>69</v>
      </c>
      <c r="C10" s="43" t="s">
        <v>85</v>
      </c>
      <c r="D10" s="89" t="s">
        <v>12</v>
      </c>
      <c r="E10" s="44">
        <v>1</v>
      </c>
      <c r="F10" s="45" t="s">
        <v>68</v>
      </c>
      <c r="G10" s="45">
        <v>42607</v>
      </c>
      <c r="H10" s="46">
        <v>630</v>
      </c>
      <c r="I10" s="37">
        <f t="shared" si="1"/>
        <v>91.2</v>
      </c>
      <c r="J10" s="37">
        <v>0</v>
      </c>
      <c r="K10" s="38">
        <f t="shared" si="0"/>
        <v>721.2</v>
      </c>
      <c r="L10" s="39">
        <v>0</v>
      </c>
      <c r="M10" s="40">
        <f t="shared" si="2"/>
        <v>0</v>
      </c>
      <c r="N10" s="40">
        <v>0</v>
      </c>
      <c r="O10" s="41">
        <f t="shared" si="3"/>
        <v>721.2</v>
      </c>
    </row>
    <row r="11" spans="1:15" x14ac:dyDescent="0.25">
      <c r="A11" s="34">
        <v>5</v>
      </c>
      <c r="B11" s="47" t="s">
        <v>90</v>
      </c>
      <c r="C11" s="43" t="s">
        <v>79</v>
      </c>
      <c r="D11" s="43" t="s">
        <v>1</v>
      </c>
      <c r="E11" s="44" t="s">
        <v>121</v>
      </c>
      <c r="F11" s="36">
        <v>41883</v>
      </c>
      <c r="G11" s="45">
        <v>42369</v>
      </c>
      <c r="H11" s="37">
        <v>418</v>
      </c>
      <c r="I11" s="37">
        <f t="shared" si="1"/>
        <v>91.2</v>
      </c>
      <c r="J11" s="37">
        <v>0</v>
      </c>
      <c r="K11" s="38">
        <f t="shared" si="0"/>
        <v>509.2</v>
      </c>
      <c r="L11" s="39">
        <v>0</v>
      </c>
      <c r="M11" s="40">
        <f t="shared" si="2"/>
        <v>0</v>
      </c>
      <c r="N11" s="40">
        <v>0</v>
      </c>
      <c r="O11" s="41">
        <f t="shared" si="3"/>
        <v>509.2</v>
      </c>
    </row>
    <row r="12" spans="1:15" x14ac:dyDescent="0.25">
      <c r="A12" s="42">
        <v>6</v>
      </c>
      <c r="B12" s="47" t="s">
        <v>122</v>
      </c>
      <c r="C12" s="43" t="s">
        <v>79</v>
      </c>
      <c r="D12" s="43" t="s">
        <v>1</v>
      </c>
      <c r="E12" s="44">
        <v>1</v>
      </c>
      <c r="F12" s="36">
        <v>41883</v>
      </c>
      <c r="G12" s="45">
        <v>42369</v>
      </c>
      <c r="H12" s="37">
        <v>418</v>
      </c>
      <c r="I12" s="37">
        <f t="shared" si="1"/>
        <v>91.2</v>
      </c>
      <c r="J12" s="37">
        <v>0</v>
      </c>
      <c r="K12" s="38">
        <f t="shared" si="0"/>
        <v>509.2</v>
      </c>
      <c r="L12" s="39">
        <v>0</v>
      </c>
      <c r="M12" s="40">
        <f t="shared" si="2"/>
        <v>0</v>
      </c>
      <c r="N12" s="40">
        <v>0</v>
      </c>
      <c r="O12" s="41">
        <f t="shared" si="3"/>
        <v>509.2</v>
      </c>
    </row>
    <row r="13" spans="1:15" x14ac:dyDescent="0.25">
      <c r="A13" s="42">
        <v>7</v>
      </c>
      <c r="B13" s="47" t="s">
        <v>211</v>
      </c>
      <c r="C13" s="43" t="s">
        <v>83</v>
      </c>
      <c r="D13" s="43" t="s">
        <v>12</v>
      </c>
      <c r="E13" s="44">
        <v>2</v>
      </c>
      <c r="F13" s="36">
        <v>42278</v>
      </c>
      <c r="G13" s="45">
        <v>42644</v>
      </c>
      <c r="H13" s="37">
        <v>630</v>
      </c>
      <c r="I13" s="37">
        <v>91.2</v>
      </c>
      <c r="J13" s="37">
        <v>0</v>
      </c>
      <c r="K13" s="38">
        <f t="shared" ref="K13" si="5">SUM(H13:J13)</f>
        <v>721.2</v>
      </c>
      <c r="L13" s="39">
        <v>0</v>
      </c>
      <c r="M13" s="40">
        <f t="shared" si="2"/>
        <v>0</v>
      </c>
      <c r="N13" s="40">
        <v>0</v>
      </c>
      <c r="O13" s="41">
        <f t="shared" ref="O13" si="6">K13-SUM(M13:N13)</f>
        <v>721.2</v>
      </c>
    </row>
    <row r="14" spans="1:15" x14ac:dyDescent="0.25">
      <c r="A14" s="42">
        <v>8</v>
      </c>
      <c r="B14" s="47" t="s">
        <v>144</v>
      </c>
      <c r="C14" s="43" t="s">
        <v>145</v>
      </c>
      <c r="D14" s="43" t="s">
        <v>1</v>
      </c>
      <c r="E14" s="44">
        <v>1</v>
      </c>
      <c r="F14" s="45">
        <v>42125</v>
      </c>
      <c r="G14" s="45">
        <v>42491</v>
      </c>
      <c r="H14" s="37">
        <v>630</v>
      </c>
      <c r="I14" s="37">
        <f t="shared" si="1"/>
        <v>91.2</v>
      </c>
      <c r="J14" s="37">
        <v>0</v>
      </c>
      <c r="K14" s="38">
        <f t="shared" si="0"/>
        <v>721.2</v>
      </c>
      <c r="L14" s="39">
        <v>0</v>
      </c>
      <c r="M14" s="40">
        <f t="shared" si="2"/>
        <v>0</v>
      </c>
      <c r="N14" s="40">
        <v>0</v>
      </c>
      <c r="O14" s="41">
        <f t="shared" si="3"/>
        <v>721.2</v>
      </c>
    </row>
    <row r="15" spans="1:15" x14ac:dyDescent="0.25">
      <c r="A15" s="42">
        <v>9</v>
      </c>
      <c r="B15" s="48" t="s">
        <v>66</v>
      </c>
      <c r="C15" s="89" t="s">
        <v>86</v>
      </c>
      <c r="D15" s="89" t="s">
        <v>12</v>
      </c>
      <c r="E15" s="44">
        <v>1</v>
      </c>
      <c r="F15" s="45">
        <v>42233</v>
      </c>
      <c r="G15" s="45">
        <v>42599</v>
      </c>
      <c r="H15" s="46">
        <v>630</v>
      </c>
      <c r="I15" s="37">
        <f t="shared" si="1"/>
        <v>91.2</v>
      </c>
      <c r="J15" s="37">
        <v>0</v>
      </c>
      <c r="K15" s="38">
        <f t="shared" si="0"/>
        <v>721.2</v>
      </c>
      <c r="L15" s="39">
        <v>0</v>
      </c>
      <c r="M15" s="40">
        <f t="shared" si="2"/>
        <v>0</v>
      </c>
      <c r="N15" s="40">
        <v>0</v>
      </c>
      <c r="O15" s="41">
        <f t="shared" si="3"/>
        <v>721.2</v>
      </c>
    </row>
    <row r="16" spans="1:15" x14ac:dyDescent="0.25">
      <c r="A16" s="34">
        <v>10</v>
      </c>
      <c r="B16" s="48" t="s">
        <v>178</v>
      </c>
      <c r="C16" s="89" t="s">
        <v>82</v>
      </c>
      <c r="D16" s="89" t="s">
        <v>12</v>
      </c>
      <c r="E16" s="44">
        <v>1</v>
      </c>
      <c r="F16" s="45">
        <v>42219</v>
      </c>
      <c r="G16" s="45">
        <v>42585</v>
      </c>
      <c r="H16" s="46">
        <v>630</v>
      </c>
      <c r="I16" s="37">
        <f t="shared" si="1"/>
        <v>91.2</v>
      </c>
      <c r="J16" s="37">
        <v>0</v>
      </c>
      <c r="K16" s="38">
        <f t="shared" si="0"/>
        <v>721.2</v>
      </c>
      <c r="L16" s="39">
        <v>0</v>
      </c>
      <c r="M16" s="40">
        <f t="shared" si="2"/>
        <v>0</v>
      </c>
      <c r="N16" s="40">
        <v>0</v>
      </c>
      <c r="O16" s="41">
        <f t="shared" si="3"/>
        <v>721.2</v>
      </c>
    </row>
    <row r="17" spans="1:15" x14ac:dyDescent="0.25">
      <c r="A17" s="34">
        <v>11</v>
      </c>
      <c r="B17" s="48" t="s">
        <v>125</v>
      </c>
      <c r="C17" s="89" t="s">
        <v>86</v>
      </c>
      <c r="D17" s="89" t="s">
        <v>12</v>
      </c>
      <c r="E17" s="44">
        <v>1</v>
      </c>
      <c r="F17" s="45">
        <v>42095</v>
      </c>
      <c r="G17" s="45">
        <v>42461</v>
      </c>
      <c r="H17" s="46">
        <v>630</v>
      </c>
      <c r="I17" s="37">
        <f t="shared" si="1"/>
        <v>91.2</v>
      </c>
      <c r="J17" s="37">
        <v>0</v>
      </c>
      <c r="K17" s="38">
        <f t="shared" si="0"/>
        <v>721.2</v>
      </c>
      <c r="L17" s="39">
        <v>0</v>
      </c>
      <c r="M17" s="40">
        <f t="shared" si="2"/>
        <v>0</v>
      </c>
      <c r="N17" s="40">
        <v>0</v>
      </c>
      <c r="O17" s="41">
        <f t="shared" si="3"/>
        <v>721.2</v>
      </c>
    </row>
    <row r="18" spans="1:15" x14ac:dyDescent="0.25">
      <c r="A18" s="42">
        <v>12</v>
      </c>
      <c r="B18" s="48" t="s">
        <v>151</v>
      </c>
      <c r="C18" s="89" t="s">
        <v>145</v>
      </c>
      <c r="D18" s="89" t="s">
        <v>152</v>
      </c>
      <c r="E18" s="44">
        <v>1</v>
      </c>
      <c r="F18" s="45">
        <v>42095</v>
      </c>
      <c r="G18" s="45">
        <v>42461</v>
      </c>
      <c r="H18" s="46">
        <v>630</v>
      </c>
      <c r="I18" s="37">
        <f t="shared" si="1"/>
        <v>91.2</v>
      </c>
      <c r="J18" s="37">
        <v>0</v>
      </c>
      <c r="K18" s="38">
        <f t="shared" si="0"/>
        <v>721.2</v>
      </c>
      <c r="L18" s="39">
        <v>0</v>
      </c>
      <c r="M18" s="40">
        <f t="shared" si="2"/>
        <v>0</v>
      </c>
      <c r="N18" s="40">
        <v>0</v>
      </c>
      <c r="O18" s="41">
        <f t="shared" si="3"/>
        <v>721.2</v>
      </c>
    </row>
    <row r="19" spans="1:15" x14ac:dyDescent="0.25">
      <c r="A19" s="42">
        <v>13</v>
      </c>
      <c r="B19" s="48" t="s">
        <v>153</v>
      </c>
      <c r="C19" s="89" t="s">
        <v>154</v>
      </c>
      <c r="D19" s="89" t="s">
        <v>155</v>
      </c>
      <c r="E19" s="44">
        <v>1</v>
      </c>
      <c r="F19" s="45">
        <v>42156</v>
      </c>
      <c r="G19" s="45">
        <v>42522</v>
      </c>
      <c r="H19" s="46">
        <v>630</v>
      </c>
      <c r="I19" s="37">
        <f t="shared" si="1"/>
        <v>91.2</v>
      </c>
      <c r="J19" s="37">
        <v>0</v>
      </c>
      <c r="K19" s="38">
        <f t="shared" si="0"/>
        <v>721.2</v>
      </c>
      <c r="L19" s="39">
        <v>0</v>
      </c>
      <c r="M19" s="40">
        <f t="shared" si="2"/>
        <v>0</v>
      </c>
      <c r="N19" s="40">
        <v>0</v>
      </c>
      <c r="O19" s="41">
        <f t="shared" si="3"/>
        <v>721.2</v>
      </c>
    </row>
    <row r="20" spans="1:15" x14ac:dyDescent="0.25">
      <c r="A20" s="42">
        <v>14</v>
      </c>
      <c r="B20" s="48" t="s">
        <v>105</v>
      </c>
      <c r="C20" s="89" t="s">
        <v>84</v>
      </c>
      <c r="D20" s="89" t="s">
        <v>12</v>
      </c>
      <c r="E20" s="44" t="s">
        <v>121</v>
      </c>
      <c r="F20" s="45">
        <v>42248</v>
      </c>
      <c r="G20" s="45">
        <v>42614</v>
      </c>
      <c r="H20" s="46">
        <v>630</v>
      </c>
      <c r="I20" s="37">
        <f t="shared" si="1"/>
        <v>91.2</v>
      </c>
      <c r="J20" s="37">
        <v>0</v>
      </c>
      <c r="K20" s="38">
        <f t="shared" si="0"/>
        <v>721.2</v>
      </c>
      <c r="L20" s="39">
        <v>0</v>
      </c>
      <c r="M20" s="40">
        <f t="shared" si="2"/>
        <v>0</v>
      </c>
      <c r="N20" s="40">
        <v>0</v>
      </c>
      <c r="O20" s="41">
        <f t="shared" si="3"/>
        <v>721.2</v>
      </c>
    </row>
    <row r="21" spans="1:15" x14ac:dyDescent="0.25">
      <c r="A21" s="34">
        <v>15</v>
      </c>
      <c r="B21" s="49" t="s">
        <v>16</v>
      </c>
      <c r="C21" s="50" t="s">
        <v>74</v>
      </c>
      <c r="D21" s="50" t="s">
        <v>14</v>
      </c>
      <c r="E21" s="44" t="s">
        <v>121</v>
      </c>
      <c r="F21" s="45">
        <v>41821</v>
      </c>
      <c r="G21" s="45">
        <v>42552</v>
      </c>
      <c r="H21" s="37">
        <v>630</v>
      </c>
      <c r="I21" s="37">
        <f t="shared" si="1"/>
        <v>91.2</v>
      </c>
      <c r="J21" s="37">
        <v>0</v>
      </c>
      <c r="K21" s="38">
        <f t="shared" si="0"/>
        <v>721.2</v>
      </c>
      <c r="L21" s="39">
        <v>0</v>
      </c>
      <c r="M21" s="40">
        <f t="shared" si="2"/>
        <v>0</v>
      </c>
      <c r="N21" s="40">
        <v>0</v>
      </c>
      <c r="O21" s="41">
        <f t="shared" si="3"/>
        <v>721.2</v>
      </c>
    </row>
    <row r="22" spans="1:15" x14ac:dyDescent="0.25">
      <c r="A22" s="42">
        <v>16</v>
      </c>
      <c r="B22" s="43" t="s">
        <v>179</v>
      </c>
      <c r="C22" s="43" t="s">
        <v>180</v>
      </c>
      <c r="D22" s="43" t="s">
        <v>181</v>
      </c>
      <c r="E22" s="44">
        <v>1</v>
      </c>
      <c r="F22" s="45">
        <v>42219</v>
      </c>
      <c r="G22" s="45">
        <v>42585</v>
      </c>
      <c r="H22" s="37">
        <v>630</v>
      </c>
      <c r="I22" s="37">
        <f t="shared" si="1"/>
        <v>91.2</v>
      </c>
      <c r="J22" s="37">
        <v>0</v>
      </c>
      <c r="K22" s="38">
        <f t="shared" si="0"/>
        <v>721.2</v>
      </c>
      <c r="L22" s="39">
        <v>0</v>
      </c>
      <c r="M22" s="40">
        <f t="shared" si="2"/>
        <v>0</v>
      </c>
      <c r="N22" s="40">
        <v>0</v>
      </c>
      <c r="O22" s="41">
        <f t="shared" si="3"/>
        <v>721.2</v>
      </c>
    </row>
    <row r="23" spans="1:15" x14ac:dyDescent="0.25">
      <c r="A23" s="42">
        <v>17</v>
      </c>
      <c r="B23" s="43" t="s">
        <v>54</v>
      </c>
      <c r="C23" s="43" t="s">
        <v>82</v>
      </c>
      <c r="D23" s="43" t="s">
        <v>1</v>
      </c>
      <c r="E23" s="44">
        <v>1</v>
      </c>
      <c r="F23" s="45">
        <v>42233</v>
      </c>
      <c r="G23" s="45">
        <f t="shared" si="4"/>
        <v>42598</v>
      </c>
      <c r="H23" s="37">
        <v>630</v>
      </c>
      <c r="I23" s="37">
        <f t="shared" si="1"/>
        <v>91.2</v>
      </c>
      <c r="J23" s="37">
        <v>0</v>
      </c>
      <c r="K23" s="38">
        <f t="shared" si="0"/>
        <v>721.2</v>
      </c>
      <c r="L23" s="39">
        <v>0</v>
      </c>
      <c r="M23" s="40">
        <f t="shared" si="2"/>
        <v>0</v>
      </c>
      <c r="N23" s="40">
        <v>0</v>
      </c>
      <c r="O23" s="41">
        <f t="shared" si="3"/>
        <v>721.2</v>
      </c>
    </row>
    <row r="24" spans="1:15" x14ac:dyDescent="0.25">
      <c r="A24" s="42">
        <v>18</v>
      </c>
      <c r="B24" s="43" t="s">
        <v>49</v>
      </c>
      <c r="C24" s="43" t="s">
        <v>79</v>
      </c>
      <c r="D24" s="43" t="s">
        <v>1</v>
      </c>
      <c r="E24" s="44" t="s">
        <v>121</v>
      </c>
      <c r="F24" s="45">
        <v>41852</v>
      </c>
      <c r="G24" s="45">
        <v>42583</v>
      </c>
      <c r="H24" s="37">
        <v>418</v>
      </c>
      <c r="I24" s="37">
        <f t="shared" si="1"/>
        <v>91.2</v>
      </c>
      <c r="J24" s="37">
        <v>0</v>
      </c>
      <c r="K24" s="38">
        <f t="shared" si="0"/>
        <v>509.2</v>
      </c>
      <c r="L24" s="39">
        <v>0</v>
      </c>
      <c r="M24" s="40">
        <f t="shared" si="2"/>
        <v>0</v>
      </c>
      <c r="N24" s="40">
        <v>0</v>
      </c>
      <c r="O24" s="41">
        <f t="shared" si="3"/>
        <v>509.2</v>
      </c>
    </row>
    <row r="25" spans="1:15" x14ac:dyDescent="0.25">
      <c r="A25" s="34">
        <v>19</v>
      </c>
      <c r="B25" s="43" t="s">
        <v>212</v>
      </c>
      <c r="C25" s="43" t="s">
        <v>77</v>
      </c>
      <c r="D25" s="43" t="s">
        <v>1</v>
      </c>
      <c r="E25" s="44">
        <v>2</v>
      </c>
      <c r="F25" s="45">
        <v>42278</v>
      </c>
      <c r="G25" s="45">
        <v>42644</v>
      </c>
      <c r="H25" s="37">
        <v>630</v>
      </c>
      <c r="I25" s="37">
        <v>91.2</v>
      </c>
      <c r="J25" s="37">
        <v>0</v>
      </c>
      <c r="K25" s="38">
        <f t="shared" ref="K25" si="7">SUM(H25:J25)</f>
        <v>721.2</v>
      </c>
      <c r="L25" s="39">
        <v>0</v>
      </c>
      <c r="M25" s="40">
        <f t="shared" si="2"/>
        <v>0</v>
      </c>
      <c r="N25" s="40">
        <v>0</v>
      </c>
      <c r="O25" s="41">
        <f t="shared" ref="O25" si="8">K25-SUM(M25:N25)</f>
        <v>721.2</v>
      </c>
    </row>
    <row r="26" spans="1:15" x14ac:dyDescent="0.25">
      <c r="A26" s="34">
        <v>20</v>
      </c>
      <c r="B26" s="43" t="s">
        <v>182</v>
      </c>
      <c r="C26" s="43" t="s">
        <v>86</v>
      </c>
      <c r="D26" s="43" t="s">
        <v>1</v>
      </c>
      <c r="E26" s="44">
        <v>1</v>
      </c>
      <c r="F26" s="45">
        <v>42219</v>
      </c>
      <c r="G26" s="45">
        <v>42585</v>
      </c>
      <c r="H26" s="37">
        <v>630</v>
      </c>
      <c r="I26" s="37">
        <f t="shared" si="1"/>
        <v>91.2</v>
      </c>
      <c r="J26" s="37">
        <v>0</v>
      </c>
      <c r="K26" s="38">
        <f t="shared" si="0"/>
        <v>721.2</v>
      </c>
      <c r="L26" s="39">
        <v>0</v>
      </c>
      <c r="M26" s="40">
        <f t="shared" si="2"/>
        <v>0</v>
      </c>
      <c r="N26" s="40">
        <v>0</v>
      </c>
      <c r="O26" s="41">
        <f t="shared" si="3"/>
        <v>721.2</v>
      </c>
    </row>
    <row r="27" spans="1:15" x14ac:dyDescent="0.25">
      <c r="A27" s="34">
        <v>21</v>
      </c>
      <c r="B27" s="43" t="s">
        <v>137</v>
      </c>
      <c r="C27" s="43" t="s">
        <v>126</v>
      </c>
      <c r="D27" s="43" t="s">
        <v>1</v>
      </c>
      <c r="E27" s="44">
        <v>1</v>
      </c>
      <c r="F27" s="45">
        <v>42095</v>
      </c>
      <c r="G27" s="45">
        <v>42369</v>
      </c>
      <c r="H27" s="37">
        <v>418</v>
      </c>
      <c r="I27" s="37">
        <f t="shared" si="1"/>
        <v>91.2</v>
      </c>
      <c r="J27" s="37">
        <v>0</v>
      </c>
      <c r="K27" s="38">
        <f t="shared" si="0"/>
        <v>509.2</v>
      </c>
      <c r="L27" s="39">
        <v>0</v>
      </c>
      <c r="M27" s="40">
        <f t="shared" si="2"/>
        <v>0</v>
      </c>
      <c r="N27" s="40">
        <v>0</v>
      </c>
      <c r="O27" s="41">
        <f t="shared" si="3"/>
        <v>509.2</v>
      </c>
    </row>
    <row r="28" spans="1:15" x14ac:dyDescent="0.25">
      <c r="A28" s="34">
        <v>22</v>
      </c>
      <c r="B28" s="43" t="s">
        <v>213</v>
      </c>
      <c r="C28" s="43" t="s">
        <v>214</v>
      </c>
      <c r="D28" s="43" t="s">
        <v>131</v>
      </c>
      <c r="E28" s="44">
        <v>2</v>
      </c>
      <c r="F28" s="45">
        <v>42309</v>
      </c>
      <c r="G28" s="45">
        <v>42675</v>
      </c>
      <c r="H28" s="37">
        <v>630</v>
      </c>
      <c r="I28" s="37">
        <v>91.2</v>
      </c>
      <c r="J28" s="37">
        <v>0</v>
      </c>
      <c r="K28" s="38">
        <f t="shared" ref="K28" si="9">SUM(H28:J28)</f>
        <v>721.2</v>
      </c>
      <c r="L28" s="39">
        <v>0</v>
      </c>
      <c r="M28" s="40">
        <f t="shared" si="2"/>
        <v>0</v>
      </c>
      <c r="N28" s="40">
        <v>0</v>
      </c>
      <c r="O28" s="41">
        <f t="shared" ref="O28" si="10">K28-SUM(M28:N28)</f>
        <v>721.2</v>
      </c>
    </row>
    <row r="29" spans="1:15" x14ac:dyDescent="0.25">
      <c r="A29" s="34">
        <v>23</v>
      </c>
      <c r="B29" s="43" t="s">
        <v>215</v>
      </c>
      <c r="C29" s="43" t="s">
        <v>129</v>
      </c>
      <c r="D29" s="43" t="s">
        <v>12</v>
      </c>
      <c r="E29" s="44">
        <v>2</v>
      </c>
      <c r="F29" s="45">
        <v>42311</v>
      </c>
      <c r="G29" s="45">
        <v>42677</v>
      </c>
      <c r="H29" s="37">
        <v>630</v>
      </c>
      <c r="I29" s="37">
        <v>91.2</v>
      </c>
      <c r="J29" s="37">
        <v>0</v>
      </c>
      <c r="K29" s="38">
        <f t="shared" ref="K29" si="11">SUM(H29:J29)</f>
        <v>721.2</v>
      </c>
      <c r="L29" s="39">
        <v>0</v>
      </c>
      <c r="M29" s="40">
        <f t="shared" si="2"/>
        <v>0</v>
      </c>
      <c r="N29" s="40">
        <v>0</v>
      </c>
      <c r="O29" s="41">
        <f t="shared" ref="O29" si="12">K29-SUM(M29:N29)</f>
        <v>721.2</v>
      </c>
    </row>
    <row r="30" spans="1:15" x14ac:dyDescent="0.25">
      <c r="A30" s="42">
        <v>24</v>
      </c>
      <c r="B30" s="48" t="s">
        <v>60</v>
      </c>
      <c r="C30" s="89" t="s">
        <v>76</v>
      </c>
      <c r="D30" s="43" t="s">
        <v>13</v>
      </c>
      <c r="E30" s="44" t="s">
        <v>121</v>
      </c>
      <c r="F30" s="45" t="s">
        <v>53</v>
      </c>
      <c r="G30" s="45">
        <v>42587</v>
      </c>
      <c r="H30" s="37">
        <v>630</v>
      </c>
      <c r="I30" s="37">
        <f t="shared" si="1"/>
        <v>91.2</v>
      </c>
      <c r="J30" s="37">
        <v>0</v>
      </c>
      <c r="K30" s="38">
        <f t="shared" si="0"/>
        <v>721.2</v>
      </c>
      <c r="L30" s="39">
        <v>0</v>
      </c>
      <c r="M30" s="40">
        <f t="shared" si="2"/>
        <v>0</v>
      </c>
      <c r="N30" s="40">
        <v>0</v>
      </c>
      <c r="O30" s="41">
        <f t="shared" si="3"/>
        <v>721.2</v>
      </c>
    </row>
    <row r="31" spans="1:15" x14ac:dyDescent="0.25">
      <c r="A31" s="42">
        <v>25</v>
      </c>
      <c r="B31" s="48" t="s">
        <v>61</v>
      </c>
      <c r="C31" s="89" t="s">
        <v>83</v>
      </c>
      <c r="D31" s="89" t="s">
        <v>12</v>
      </c>
      <c r="E31" s="44" t="s">
        <v>121</v>
      </c>
      <c r="F31" s="45">
        <v>42233</v>
      </c>
      <c r="G31" s="45">
        <v>42599</v>
      </c>
      <c r="H31" s="46">
        <v>630</v>
      </c>
      <c r="I31" s="37">
        <f t="shared" si="1"/>
        <v>91.2</v>
      </c>
      <c r="J31" s="37">
        <v>0</v>
      </c>
      <c r="K31" s="38">
        <f t="shared" si="0"/>
        <v>721.2</v>
      </c>
      <c r="L31" s="39">
        <v>0</v>
      </c>
      <c r="M31" s="40">
        <f t="shared" si="2"/>
        <v>0</v>
      </c>
      <c r="N31" s="40">
        <v>0</v>
      </c>
      <c r="O31" s="41">
        <f t="shared" si="3"/>
        <v>721.2</v>
      </c>
    </row>
    <row r="32" spans="1:15" x14ac:dyDescent="0.25">
      <c r="A32" s="42">
        <v>26</v>
      </c>
      <c r="B32" s="48" t="s">
        <v>106</v>
      </c>
      <c r="C32" s="89" t="s">
        <v>86</v>
      </c>
      <c r="D32" s="89" t="s">
        <v>12</v>
      </c>
      <c r="E32" s="44">
        <v>1</v>
      </c>
      <c r="F32" s="45">
        <v>42248</v>
      </c>
      <c r="G32" s="45">
        <v>42614</v>
      </c>
      <c r="H32" s="46">
        <v>630</v>
      </c>
      <c r="I32" s="37">
        <f t="shared" si="1"/>
        <v>91.2</v>
      </c>
      <c r="J32" s="37">
        <v>0</v>
      </c>
      <c r="K32" s="38">
        <f t="shared" si="0"/>
        <v>721.2</v>
      </c>
      <c r="L32" s="39">
        <v>0</v>
      </c>
      <c r="M32" s="40">
        <f t="shared" si="2"/>
        <v>0</v>
      </c>
      <c r="N32" s="40">
        <v>0</v>
      </c>
      <c r="O32" s="41">
        <f t="shared" si="3"/>
        <v>721.2</v>
      </c>
    </row>
    <row r="33" spans="1:15" x14ac:dyDescent="0.25">
      <c r="A33" s="34">
        <v>27</v>
      </c>
      <c r="B33" s="48" t="s">
        <v>196</v>
      </c>
      <c r="C33" s="89" t="s">
        <v>83</v>
      </c>
      <c r="D33" s="89" t="s">
        <v>12</v>
      </c>
      <c r="E33" s="44">
        <v>1</v>
      </c>
      <c r="F33" s="45">
        <v>42248</v>
      </c>
      <c r="G33" s="45">
        <v>42614</v>
      </c>
      <c r="H33" s="46">
        <v>630</v>
      </c>
      <c r="I33" s="37">
        <f t="shared" si="1"/>
        <v>91.2</v>
      </c>
      <c r="J33" s="37">
        <v>0</v>
      </c>
      <c r="K33" s="38">
        <f t="shared" si="0"/>
        <v>721.2</v>
      </c>
      <c r="L33" s="39">
        <v>0</v>
      </c>
      <c r="M33" s="40">
        <f t="shared" si="2"/>
        <v>0</v>
      </c>
      <c r="N33" s="40">
        <v>0</v>
      </c>
      <c r="O33" s="41">
        <f t="shared" si="3"/>
        <v>721.2</v>
      </c>
    </row>
    <row r="34" spans="1:15" x14ac:dyDescent="0.25">
      <c r="A34" s="34">
        <v>28</v>
      </c>
      <c r="B34" s="48" t="s">
        <v>107</v>
      </c>
      <c r="C34" s="89" t="s">
        <v>86</v>
      </c>
      <c r="D34" s="89" t="s">
        <v>12</v>
      </c>
      <c r="E34" s="44">
        <v>1</v>
      </c>
      <c r="F34" s="45">
        <v>42278</v>
      </c>
      <c r="G34" s="45">
        <v>42644</v>
      </c>
      <c r="H34" s="46">
        <v>630</v>
      </c>
      <c r="I34" s="37">
        <f t="shared" si="1"/>
        <v>91.2</v>
      </c>
      <c r="J34" s="37">
        <v>0</v>
      </c>
      <c r="K34" s="38">
        <f t="shared" si="0"/>
        <v>721.2</v>
      </c>
      <c r="L34" s="39">
        <v>0</v>
      </c>
      <c r="M34" s="40">
        <f t="shared" si="2"/>
        <v>0</v>
      </c>
      <c r="N34" s="40">
        <v>0</v>
      </c>
      <c r="O34" s="41">
        <f t="shared" si="3"/>
        <v>721.2</v>
      </c>
    </row>
    <row r="35" spans="1:15" x14ac:dyDescent="0.25">
      <c r="A35" s="42">
        <v>29</v>
      </c>
      <c r="B35" s="43" t="s">
        <v>9</v>
      </c>
      <c r="C35" s="43" t="s">
        <v>79</v>
      </c>
      <c r="D35" s="43" t="s">
        <v>1</v>
      </c>
      <c r="E35" s="44">
        <v>4</v>
      </c>
      <c r="F35" s="45">
        <v>41821</v>
      </c>
      <c r="G35" s="45">
        <v>42614</v>
      </c>
      <c r="H35" s="37">
        <v>418</v>
      </c>
      <c r="I35" s="37">
        <f t="shared" si="1"/>
        <v>91.2</v>
      </c>
      <c r="J35" s="37">
        <v>0</v>
      </c>
      <c r="K35" s="38">
        <f t="shared" si="0"/>
        <v>509.2</v>
      </c>
      <c r="L35" s="39">
        <v>0</v>
      </c>
      <c r="M35" s="40">
        <f t="shared" si="2"/>
        <v>0</v>
      </c>
      <c r="N35" s="40">
        <v>0</v>
      </c>
      <c r="O35" s="41">
        <f t="shared" si="3"/>
        <v>509.2</v>
      </c>
    </row>
    <row r="36" spans="1:15" x14ac:dyDescent="0.25">
      <c r="A36" s="42">
        <v>30</v>
      </c>
      <c r="B36" s="43" t="s">
        <v>146</v>
      </c>
      <c r="C36" s="43" t="s">
        <v>74</v>
      </c>
      <c r="D36" s="43" t="s">
        <v>131</v>
      </c>
      <c r="E36" s="44">
        <v>1</v>
      </c>
      <c r="F36" s="36">
        <v>42095</v>
      </c>
      <c r="G36" s="45">
        <v>42461</v>
      </c>
      <c r="H36" s="37">
        <v>630</v>
      </c>
      <c r="I36" s="37">
        <f t="shared" si="1"/>
        <v>91.2</v>
      </c>
      <c r="J36" s="37">
        <v>0</v>
      </c>
      <c r="K36" s="38">
        <f t="shared" si="0"/>
        <v>721.2</v>
      </c>
      <c r="L36" s="39">
        <v>0</v>
      </c>
      <c r="M36" s="40">
        <f t="shared" si="2"/>
        <v>0</v>
      </c>
      <c r="N36" s="40">
        <v>0</v>
      </c>
      <c r="O36" s="41">
        <f t="shared" si="3"/>
        <v>721.2</v>
      </c>
    </row>
    <row r="37" spans="1:15" x14ac:dyDescent="0.25">
      <c r="A37" s="42">
        <v>31</v>
      </c>
      <c r="B37" s="48" t="s">
        <v>67</v>
      </c>
      <c r="C37" s="89" t="s">
        <v>86</v>
      </c>
      <c r="D37" s="89" t="s">
        <v>12</v>
      </c>
      <c r="E37" s="44" t="s">
        <v>121</v>
      </c>
      <c r="F37" s="45">
        <v>42248</v>
      </c>
      <c r="G37" s="45">
        <f t="shared" si="4"/>
        <v>42613</v>
      </c>
      <c r="H37" s="46">
        <v>630</v>
      </c>
      <c r="I37" s="37">
        <f t="shared" si="1"/>
        <v>91.2</v>
      </c>
      <c r="J37" s="37">
        <v>0</v>
      </c>
      <c r="K37" s="38">
        <f t="shared" si="0"/>
        <v>721.2</v>
      </c>
      <c r="L37" s="39">
        <v>0</v>
      </c>
      <c r="M37" s="40">
        <f t="shared" si="2"/>
        <v>0</v>
      </c>
      <c r="N37" s="40">
        <v>0</v>
      </c>
      <c r="O37" s="41">
        <f t="shared" si="3"/>
        <v>721.2</v>
      </c>
    </row>
    <row r="38" spans="1:15" x14ac:dyDescent="0.25">
      <c r="A38" s="34">
        <v>32</v>
      </c>
      <c r="B38" s="47" t="s">
        <v>73</v>
      </c>
      <c r="C38" s="89" t="s">
        <v>74</v>
      </c>
      <c r="D38" s="89" t="s">
        <v>70</v>
      </c>
      <c r="E38" s="44" t="s">
        <v>121</v>
      </c>
      <c r="F38" s="36">
        <v>41863</v>
      </c>
      <c r="G38" s="45">
        <v>42594</v>
      </c>
      <c r="H38" s="37">
        <v>630</v>
      </c>
      <c r="I38" s="37">
        <f t="shared" si="1"/>
        <v>91.2</v>
      </c>
      <c r="J38" s="37">
        <v>0</v>
      </c>
      <c r="K38" s="38">
        <f t="shared" si="0"/>
        <v>721.2</v>
      </c>
      <c r="L38" s="39">
        <v>0</v>
      </c>
      <c r="M38" s="40">
        <f t="shared" si="2"/>
        <v>0</v>
      </c>
      <c r="N38" s="40">
        <v>0</v>
      </c>
      <c r="O38" s="41">
        <f t="shared" si="3"/>
        <v>721.2</v>
      </c>
    </row>
    <row r="39" spans="1:15" x14ac:dyDescent="0.25">
      <c r="A39" s="34">
        <v>33</v>
      </c>
      <c r="B39" s="47" t="s">
        <v>100</v>
      </c>
      <c r="C39" s="43" t="s">
        <v>79</v>
      </c>
      <c r="D39" s="43" t="s">
        <v>1</v>
      </c>
      <c r="E39" s="44" t="s">
        <v>121</v>
      </c>
      <c r="F39" s="36">
        <v>41883</v>
      </c>
      <c r="G39" s="45">
        <v>42614</v>
      </c>
      <c r="H39" s="37">
        <v>418</v>
      </c>
      <c r="I39" s="37">
        <f t="shared" si="1"/>
        <v>91.2</v>
      </c>
      <c r="J39" s="37">
        <v>0</v>
      </c>
      <c r="K39" s="38">
        <f t="shared" si="0"/>
        <v>509.2</v>
      </c>
      <c r="L39" s="39">
        <v>0</v>
      </c>
      <c r="M39" s="40">
        <f t="shared" si="2"/>
        <v>0</v>
      </c>
      <c r="N39" s="40">
        <v>0</v>
      </c>
      <c r="O39" s="41">
        <f t="shared" si="3"/>
        <v>509.2</v>
      </c>
    </row>
    <row r="40" spans="1:15" x14ac:dyDescent="0.25">
      <c r="A40" s="42">
        <v>34</v>
      </c>
      <c r="B40" s="47" t="s">
        <v>197</v>
      </c>
      <c r="C40" s="43" t="s">
        <v>84</v>
      </c>
      <c r="D40" s="43" t="s">
        <v>12</v>
      </c>
      <c r="E40" s="44">
        <v>1</v>
      </c>
      <c r="F40" s="36">
        <v>42248</v>
      </c>
      <c r="G40" s="45">
        <v>42614</v>
      </c>
      <c r="H40" s="37">
        <v>630</v>
      </c>
      <c r="I40" s="37">
        <f t="shared" si="1"/>
        <v>91.2</v>
      </c>
      <c r="J40" s="37">
        <v>0</v>
      </c>
      <c r="K40" s="38">
        <f t="shared" si="0"/>
        <v>721.2</v>
      </c>
      <c r="L40" s="39">
        <v>0</v>
      </c>
      <c r="M40" s="40">
        <f t="shared" si="2"/>
        <v>0</v>
      </c>
      <c r="N40" s="40">
        <v>0</v>
      </c>
      <c r="O40" s="41">
        <f t="shared" si="3"/>
        <v>721.2</v>
      </c>
    </row>
    <row r="41" spans="1:15" x14ac:dyDescent="0.25">
      <c r="A41" s="42">
        <v>35</v>
      </c>
      <c r="B41" s="43" t="s">
        <v>7</v>
      </c>
      <c r="C41" s="43" t="s">
        <v>81</v>
      </c>
      <c r="D41" s="43" t="s">
        <v>1</v>
      </c>
      <c r="E41" s="44" t="s">
        <v>121</v>
      </c>
      <c r="F41" s="45">
        <v>41821</v>
      </c>
      <c r="G41" s="45">
        <v>42552</v>
      </c>
      <c r="H41" s="37">
        <v>630</v>
      </c>
      <c r="I41" s="37">
        <f t="shared" si="1"/>
        <v>91.2</v>
      </c>
      <c r="J41" s="37">
        <v>0</v>
      </c>
      <c r="K41" s="38">
        <f t="shared" si="0"/>
        <v>721.2</v>
      </c>
      <c r="L41" s="39">
        <v>0</v>
      </c>
      <c r="M41" s="40">
        <f t="shared" si="2"/>
        <v>0</v>
      </c>
      <c r="N41" s="40">
        <v>0</v>
      </c>
      <c r="O41" s="41">
        <f t="shared" si="3"/>
        <v>721.2</v>
      </c>
    </row>
    <row r="42" spans="1:15" x14ac:dyDescent="0.25">
      <c r="A42" s="42">
        <v>36</v>
      </c>
      <c r="B42" s="43" t="s">
        <v>183</v>
      </c>
      <c r="C42" s="43" t="s">
        <v>78</v>
      </c>
      <c r="D42" s="43" t="s">
        <v>184</v>
      </c>
      <c r="E42" s="44">
        <v>1</v>
      </c>
      <c r="F42" s="45">
        <v>42226</v>
      </c>
      <c r="G42" s="45">
        <v>42592</v>
      </c>
      <c r="H42" s="37">
        <v>630</v>
      </c>
      <c r="I42" s="37">
        <f t="shared" si="1"/>
        <v>91.2</v>
      </c>
      <c r="J42" s="37">
        <v>0</v>
      </c>
      <c r="K42" s="38">
        <f t="shared" si="0"/>
        <v>721.2</v>
      </c>
      <c r="L42" s="39">
        <v>0</v>
      </c>
      <c r="M42" s="40">
        <f t="shared" si="2"/>
        <v>0</v>
      </c>
      <c r="N42" s="40">
        <v>0</v>
      </c>
      <c r="O42" s="41">
        <f t="shared" si="3"/>
        <v>721.2</v>
      </c>
    </row>
    <row r="43" spans="1:15" x14ac:dyDescent="0.25">
      <c r="A43" s="34">
        <v>37</v>
      </c>
      <c r="B43" s="47" t="s">
        <v>93</v>
      </c>
      <c r="C43" s="89" t="s">
        <v>74</v>
      </c>
      <c r="D43" s="89" t="s">
        <v>70</v>
      </c>
      <c r="E43" s="44" t="s">
        <v>121</v>
      </c>
      <c r="F43" s="36">
        <v>41869</v>
      </c>
      <c r="G43" s="45">
        <v>42600</v>
      </c>
      <c r="H43" s="37">
        <v>630</v>
      </c>
      <c r="I43" s="37">
        <f t="shared" si="1"/>
        <v>91.2</v>
      </c>
      <c r="J43" s="37">
        <v>0</v>
      </c>
      <c r="K43" s="38">
        <f t="shared" si="0"/>
        <v>721.2</v>
      </c>
      <c r="L43" s="39">
        <v>0</v>
      </c>
      <c r="M43" s="40">
        <f t="shared" si="2"/>
        <v>0</v>
      </c>
      <c r="N43" s="40">
        <v>0</v>
      </c>
      <c r="O43" s="41">
        <f t="shared" si="3"/>
        <v>721.2</v>
      </c>
    </row>
    <row r="44" spans="1:15" x14ac:dyDescent="0.25">
      <c r="A44" s="34">
        <v>38</v>
      </c>
      <c r="B44" s="47" t="s">
        <v>173</v>
      </c>
      <c r="C44" s="89" t="s">
        <v>74</v>
      </c>
      <c r="D44" s="89" t="s">
        <v>131</v>
      </c>
      <c r="E44" s="44">
        <v>1</v>
      </c>
      <c r="F44" s="36">
        <v>42172</v>
      </c>
      <c r="G44" s="45">
        <v>42538</v>
      </c>
      <c r="H44" s="37">
        <v>630</v>
      </c>
      <c r="I44" s="37">
        <f t="shared" si="1"/>
        <v>91.2</v>
      </c>
      <c r="J44" s="37">
        <v>0</v>
      </c>
      <c r="K44" s="38">
        <f t="shared" si="0"/>
        <v>721.2</v>
      </c>
      <c r="L44" s="39">
        <v>0</v>
      </c>
      <c r="M44" s="40">
        <f t="shared" si="2"/>
        <v>0</v>
      </c>
      <c r="N44" s="40">
        <v>0</v>
      </c>
      <c r="O44" s="41">
        <f t="shared" si="3"/>
        <v>721.2</v>
      </c>
    </row>
    <row r="45" spans="1:15" x14ac:dyDescent="0.25">
      <c r="A45" s="42">
        <v>39</v>
      </c>
      <c r="B45" s="47" t="s">
        <v>143</v>
      </c>
      <c r="C45" s="89" t="s">
        <v>82</v>
      </c>
      <c r="D45" s="89" t="s">
        <v>12</v>
      </c>
      <c r="E45" s="44">
        <v>1</v>
      </c>
      <c r="F45" s="36">
        <v>42095</v>
      </c>
      <c r="G45" s="45">
        <v>42461</v>
      </c>
      <c r="H45" s="37">
        <v>630</v>
      </c>
      <c r="I45" s="37">
        <f t="shared" si="1"/>
        <v>91.2</v>
      </c>
      <c r="J45" s="37">
        <v>0</v>
      </c>
      <c r="K45" s="38">
        <f t="shared" si="0"/>
        <v>721.2</v>
      </c>
      <c r="L45" s="39">
        <v>0</v>
      </c>
      <c r="M45" s="40">
        <f t="shared" si="2"/>
        <v>0</v>
      </c>
      <c r="N45" s="40">
        <v>0</v>
      </c>
      <c r="O45" s="41">
        <f t="shared" si="3"/>
        <v>721.2</v>
      </c>
    </row>
    <row r="46" spans="1:15" x14ac:dyDescent="0.25">
      <c r="A46" s="42">
        <v>40</v>
      </c>
      <c r="B46" s="43" t="s">
        <v>44</v>
      </c>
      <c r="C46" s="43" t="s">
        <v>79</v>
      </c>
      <c r="D46" s="43" t="s">
        <v>1</v>
      </c>
      <c r="E46" s="44" t="s">
        <v>121</v>
      </c>
      <c r="F46" s="45" t="s">
        <v>43</v>
      </c>
      <c r="G46" s="45">
        <v>42583</v>
      </c>
      <c r="H46" s="37">
        <v>418</v>
      </c>
      <c r="I46" s="37">
        <f t="shared" si="1"/>
        <v>91.2</v>
      </c>
      <c r="J46" s="37">
        <v>0</v>
      </c>
      <c r="K46" s="38">
        <f t="shared" si="0"/>
        <v>509.2</v>
      </c>
      <c r="L46" s="39">
        <v>0</v>
      </c>
      <c r="M46" s="40">
        <f t="shared" si="2"/>
        <v>0</v>
      </c>
      <c r="N46" s="40">
        <v>0</v>
      </c>
      <c r="O46" s="41">
        <f t="shared" si="3"/>
        <v>509.2</v>
      </c>
    </row>
    <row r="47" spans="1:15" x14ac:dyDescent="0.25">
      <c r="A47" s="42">
        <v>41</v>
      </c>
      <c r="B47" s="47" t="s">
        <v>88</v>
      </c>
      <c r="C47" s="89" t="s">
        <v>82</v>
      </c>
      <c r="D47" s="89" t="s">
        <v>89</v>
      </c>
      <c r="E47" s="44">
        <v>4</v>
      </c>
      <c r="F47" s="45" t="s">
        <v>72</v>
      </c>
      <c r="G47" s="45">
        <v>42338</v>
      </c>
      <c r="H47" s="37">
        <v>630</v>
      </c>
      <c r="I47" s="37">
        <f t="shared" si="1"/>
        <v>91.2</v>
      </c>
      <c r="J47" s="37">
        <v>0</v>
      </c>
      <c r="K47" s="38">
        <f t="shared" si="0"/>
        <v>721.2</v>
      </c>
      <c r="L47" s="39">
        <v>0</v>
      </c>
      <c r="M47" s="40">
        <f t="shared" si="2"/>
        <v>0</v>
      </c>
      <c r="N47" s="40">
        <v>0</v>
      </c>
      <c r="O47" s="41">
        <f t="shared" si="3"/>
        <v>721.2</v>
      </c>
    </row>
    <row r="48" spans="1:15" x14ac:dyDescent="0.25">
      <c r="A48" s="34">
        <v>42</v>
      </c>
      <c r="B48" s="35" t="s">
        <v>40</v>
      </c>
      <c r="C48" s="35" t="s">
        <v>86</v>
      </c>
      <c r="D48" s="89" t="s">
        <v>12</v>
      </c>
      <c r="E48" s="44">
        <v>4</v>
      </c>
      <c r="F48" s="45">
        <v>41855</v>
      </c>
      <c r="G48" s="45">
        <v>42338</v>
      </c>
      <c r="H48" s="37">
        <v>630</v>
      </c>
      <c r="I48" s="37">
        <f t="shared" si="1"/>
        <v>91.2</v>
      </c>
      <c r="J48" s="37">
        <v>0</v>
      </c>
      <c r="K48" s="38">
        <f t="shared" si="0"/>
        <v>721.2</v>
      </c>
      <c r="L48" s="39">
        <v>0</v>
      </c>
      <c r="M48" s="40">
        <f t="shared" si="2"/>
        <v>0</v>
      </c>
      <c r="N48" s="40">
        <v>0</v>
      </c>
      <c r="O48" s="41">
        <f t="shared" si="3"/>
        <v>721.2</v>
      </c>
    </row>
    <row r="49" spans="1:15" x14ac:dyDescent="0.25">
      <c r="A49" s="34">
        <v>43</v>
      </c>
      <c r="B49" s="35" t="s">
        <v>138</v>
      </c>
      <c r="C49" s="35" t="s">
        <v>85</v>
      </c>
      <c r="D49" s="89" t="s">
        <v>12</v>
      </c>
      <c r="E49" s="44">
        <v>1</v>
      </c>
      <c r="F49" s="45">
        <v>42136</v>
      </c>
      <c r="G49" s="45">
        <v>42502</v>
      </c>
      <c r="H49" s="37">
        <v>630</v>
      </c>
      <c r="I49" s="37">
        <f t="shared" si="1"/>
        <v>91.2</v>
      </c>
      <c r="J49" s="37">
        <v>0</v>
      </c>
      <c r="K49" s="38">
        <f t="shared" si="0"/>
        <v>721.2</v>
      </c>
      <c r="L49" s="39">
        <v>0</v>
      </c>
      <c r="M49" s="40">
        <f t="shared" si="2"/>
        <v>0</v>
      </c>
      <c r="N49" s="40">
        <v>0</v>
      </c>
      <c r="O49" s="41">
        <f t="shared" si="3"/>
        <v>721.2</v>
      </c>
    </row>
    <row r="50" spans="1:15" x14ac:dyDescent="0.25">
      <c r="A50" s="42">
        <v>44</v>
      </c>
      <c r="B50" s="47" t="s">
        <v>94</v>
      </c>
      <c r="C50" s="89" t="s">
        <v>74</v>
      </c>
      <c r="D50" s="89" t="s">
        <v>70</v>
      </c>
      <c r="E50" s="44">
        <v>1</v>
      </c>
      <c r="F50" s="36">
        <v>41855</v>
      </c>
      <c r="G50" s="45">
        <v>42586</v>
      </c>
      <c r="H50" s="37">
        <v>630</v>
      </c>
      <c r="I50" s="37">
        <f t="shared" si="1"/>
        <v>91.2</v>
      </c>
      <c r="J50" s="37">
        <v>0</v>
      </c>
      <c r="K50" s="38">
        <f t="shared" si="0"/>
        <v>721.2</v>
      </c>
      <c r="L50" s="39">
        <v>0</v>
      </c>
      <c r="M50" s="40">
        <f t="shared" si="2"/>
        <v>0</v>
      </c>
      <c r="N50" s="40">
        <v>0</v>
      </c>
      <c r="O50" s="41">
        <f t="shared" si="3"/>
        <v>721.2</v>
      </c>
    </row>
    <row r="51" spans="1:15" x14ac:dyDescent="0.25">
      <c r="A51" s="42">
        <v>45</v>
      </c>
      <c r="B51" s="47" t="s">
        <v>99</v>
      </c>
      <c r="C51" s="89" t="s">
        <v>79</v>
      </c>
      <c r="D51" s="89" t="s">
        <v>98</v>
      </c>
      <c r="E51" s="44">
        <v>4</v>
      </c>
      <c r="F51" s="45" t="s">
        <v>87</v>
      </c>
      <c r="G51" s="45">
        <v>42338</v>
      </c>
      <c r="H51" s="37">
        <v>418</v>
      </c>
      <c r="I51" s="37">
        <f t="shared" si="1"/>
        <v>91.2</v>
      </c>
      <c r="J51" s="37">
        <v>0</v>
      </c>
      <c r="K51" s="38">
        <f t="shared" si="0"/>
        <v>509.2</v>
      </c>
      <c r="L51" s="39">
        <v>0</v>
      </c>
      <c r="M51" s="40">
        <f t="shared" si="2"/>
        <v>0</v>
      </c>
      <c r="N51" s="40">
        <v>0</v>
      </c>
      <c r="O51" s="41">
        <f t="shared" si="3"/>
        <v>509.2</v>
      </c>
    </row>
    <row r="52" spans="1:15" x14ac:dyDescent="0.25">
      <c r="A52" s="42">
        <v>46</v>
      </c>
      <c r="B52" s="47" t="s">
        <v>127</v>
      </c>
      <c r="C52" s="89" t="s">
        <v>126</v>
      </c>
      <c r="D52" s="89" t="s">
        <v>1</v>
      </c>
      <c r="E52" s="44">
        <v>1</v>
      </c>
      <c r="F52" s="45">
        <v>42064</v>
      </c>
      <c r="G52" s="45">
        <v>42369</v>
      </c>
      <c r="H52" s="37">
        <v>418</v>
      </c>
      <c r="I52" s="37">
        <f t="shared" si="1"/>
        <v>91.2</v>
      </c>
      <c r="J52" s="37">
        <v>0</v>
      </c>
      <c r="K52" s="38">
        <f t="shared" si="0"/>
        <v>509.2</v>
      </c>
      <c r="L52" s="39">
        <v>0</v>
      </c>
      <c r="M52" s="40">
        <f t="shared" si="2"/>
        <v>0</v>
      </c>
      <c r="N52" s="40">
        <v>0</v>
      </c>
      <c r="O52" s="41">
        <f t="shared" si="3"/>
        <v>509.2</v>
      </c>
    </row>
    <row r="53" spans="1:15" x14ac:dyDescent="0.25">
      <c r="A53" s="42">
        <v>48</v>
      </c>
      <c r="B53" s="43" t="s">
        <v>51</v>
      </c>
      <c r="C53" s="43" t="s">
        <v>79</v>
      </c>
      <c r="D53" s="43" t="s">
        <v>1</v>
      </c>
      <c r="E53" s="44">
        <v>1</v>
      </c>
      <c r="F53" s="45" t="s">
        <v>3</v>
      </c>
      <c r="G53" s="45">
        <v>42369</v>
      </c>
      <c r="H53" s="37">
        <v>418</v>
      </c>
      <c r="I53" s="37">
        <f t="shared" si="1"/>
        <v>91.2</v>
      </c>
      <c r="J53" s="37">
        <v>0</v>
      </c>
      <c r="K53" s="38">
        <f t="shared" si="0"/>
        <v>509.2</v>
      </c>
      <c r="L53" s="39">
        <v>0</v>
      </c>
      <c r="M53" s="40">
        <f t="shared" si="2"/>
        <v>0</v>
      </c>
      <c r="N53" s="40">
        <v>0</v>
      </c>
      <c r="O53" s="41">
        <f t="shared" si="3"/>
        <v>509.2</v>
      </c>
    </row>
    <row r="54" spans="1:15" x14ac:dyDescent="0.25">
      <c r="A54" s="42">
        <v>49</v>
      </c>
      <c r="B54" s="43" t="s">
        <v>10</v>
      </c>
      <c r="C54" s="43" t="s">
        <v>80</v>
      </c>
      <c r="D54" s="43" t="s">
        <v>1</v>
      </c>
      <c r="E54" s="44" t="s">
        <v>121</v>
      </c>
      <c r="F54" s="45">
        <v>41821</v>
      </c>
      <c r="G54" s="45">
        <v>42369</v>
      </c>
      <c r="H54" s="37">
        <v>630</v>
      </c>
      <c r="I54" s="37">
        <f t="shared" si="1"/>
        <v>91.2</v>
      </c>
      <c r="J54" s="37">
        <v>0</v>
      </c>
      <c r="K54" s="38">
        <f t="shared" si="0"/>
        <v>721.2</v>
      </c>
      <c r="L54" s="39">
        <v>0</v>
      </c>
      <c r="M54" s="40">
        <f t="shared" si="2"/>
        <v>0</v>
      </c>
      <c r="N54" s="40">
        <v>0</v>
      </c>
      <c r="O54" s="41">
        <f t="shared" si="3"/>
        <v>721.2</v>
      </c>
    </row>
    <row r="55" spans="1:15" x14ac:dyDescent="0.25">
      <c r="A55" s="42">
        <v>50</v>
      </c>
      <c r="B55" s="43" t="s">
        <v>195</v>
      </c>
      <c r="C55" s="43" t="s">
        <v>79</v>
      </c>
      <c r="D55" s="43" t="s">
        <v>1</v>
      </c>
      <c r="E55" s="44">
        <v>1</v>
      </c>
      <c r="F55" s="45">
        <v>42125</v>
      </c>
      <c r="G55" s="45">
        <v>42369</v>
      </c>
      <c r="H55" s="37">
        <v>418</v>
      </c>
      <c r="I55" s="37">
        <f t="shared" si="1"/>
        <v>91.2</v>
      </c>
      <c r="J55" s="37">
        <v>0</v>
      </c>
      <c r="K55" s="38">
        <f t="shared" si="0"/>
        <v>509.2</v>
      </c>
      <c r="L55" s="39">
        <v>0</v>
      </c>
      <c r="M55" s="40">
        <f t="shared" si="2"/>
        <v>0</v>
      </c>
      <c r="N55" s="40">
        <v>0</v>
      </c>
      <c r="O55" s="41">
        <f t="shared" si="3"/>
        <v>509.2</v>
      </c>
    </row>
    <row r="56" spans="1:15" x14ac:dyDescent="0.25">
      <c r="A56" s="34">
        <v>51</v>
      </c>
      <c r="B56" s="43" t="s">
        <v>142</v>
      </c>
      <c r="C56" s="43" t="s">
        <v>77</v>
      </c>
      <c r="D56" s="43" t="s">
        <v>1</v>
      </c>
      <c r="E56" s="44">
        <v>1</v>
      </c>
      <c r="F56" s="45">
        <v>42128</v>
      </c>
      <c r="G56" s="45">
        <v>42494</v>
      </c>
      <c r="H56" s="37">
        <v>630</v>
      </c>
      <c r="I56" s="37">
        <f t="shared" si="1"/>
        <v>91.2</v>
      </c>
      <c r="J56" s="37">
        <v>0</v>
      </c>
      <c r="K56" s="38">
        <f t="shared" si="0"/>
        <v>721.2</v>
      </c>
      <c r="L56" s="39">
        <v>0</v>
      </c>
      <c r="M56" s="40">
        <f t="shared" si="2"/>
        <v>0</v>
      </c>
      <c r="N56" s="40">
        <v>0</v>
      </c>
      <c r="O56" s="41">
        <f t="shared" si="3"/>
        <v>721.2</v>
      </c>
    </row>
    <row r="57" spans="1:15" x14ac:dyDescent="0.25">
      <c r="A57" s="34">
        <v>52</v>
      </c>
      <c r="B57" s="43" t="s">
        <v>11</v>
      </c>
      <c r="C57" s="43" t="s">
        <v>79</v>
      </c>
      <c r="D57" s="43" t="s">
        <v>1</v>
      </c>
      <c r="E57" s="44" t="s">
        <v>121</v>
      </c>
      <c r="F57" s="45">
        <v>41821</v>
      </c>
      <c r="G57" s="45">
        <v>42369</v>
      </c>
      <c r="H57" s="37">
        <v>418</v>
      </c>
      <c r="I57" s="37">
        <f t="shared" si="1"/>
        <v>91.2</v>
      </c>
      <c r="J57" s="37">
        <v>0</v>
      </c>
      <c r="K57" s="38">
        <f t="shared" si="0"/>
        <v>509.2</v>
      </c>
      <c r="L57" s="39">
        <v>0</v>
      </c>
      <c r="M57" s="40">
        <f t="shared" si="2"/>
        <v>0</v>
      </c>
      <c r="N57" s="40">
        <v>0</v>
      </c>
      <c r="O57" s="41">
        <f t="shared" si="3"/>
        <v>509.2</v>
      </c>
    </row>
    <row r="58" spans="1:15" x14ac:dyDescent="0.25">
      <c r="A58" s="42">
        <v>53</v>
      </c>
      <c r="B58" s="43" t="s">
        <v>163</v>
      </c>
      <c r="C58" s="43" t="s">
        <v>75</v>
      </c>
      <c r="D58" s="43" t="s">
        <v>13</v>
      </c>
      <c r="E58" s="44">
        <v>1</v>
      </c>
      <c r="F58" s="45">
        <v>42186</v>
      </c>
      <c r="G58" s="45">
        <v>42552</v>
      </c>
      <c r="H58" s="37">
        <v>630</v>
      </c>
      <c r="I58" s="37">
        <f t="shared" si="1"/>
        <v>91.2</v>
      </c>
      <c r="J58" s="37">
        <v>0</v>
      </c>
      <c r="K58" s="38">
        <f t="shared" si="0"/>
        <v>721.2</v>
      </c>
      <c r="L58" s="39">
        <v>0</v>
      </c>
      <c r="M58" s="40">
        <f t="shared" si="2"/>
        <v>0</v>
      </c>
      <c r="N58" s="40">
        <v>0</v>
      </c>
      <c r="O58" s="41">
        <f t="shared" si="3"/>
        <v>721.2</v>
      </c>
    </row>
    <row r="59" spans="1:15" x14ac:dyDescent="0.25">
      <c r="A59" s="42">
        <v>54</v>
      </c>
      <c r="B59" s="43" t="s">
        <v>185</v>
      </c>
      <c r="C59" s="43" t="s">
        <v>126</v>
      </c>
      <c r="D59" s="43" t="s">
        <v>1</v>
      </c>
      <c r="E59" s="44">
        <v>1</v>
      </c>
      <c r="F59" s="45">
        <v>42219</v>
      </c>
      <c r="G59" s="45">
        <v>42585</v>
      </c>
      <c r="H59" s="37">
        <v>418</v>
      </c>
      <c r="I59" s="37">
        <f t="shared" si="1"/>
        <v>91.2</v>
      </c>
      <c r="J59" s="37">
        <v>0</v>
      </c>
      <c r="K59" s="38">
        <f t="shared" si="0"/>
        <v>509.2</v>
      </c>
      <c r="L59" s="39">
        <v>0</v>
      </c>
      <c r="M59" s="40">
        <f t="shared" si="2"/>
        <v>0</v>
      </c>
      <c r="N59" s="40">
        <v>0</v>
      </c>
      <c r="O59" s="41">
        <f t="shared" si="3"/>
        <v>509.2</v>
      </c>
    </row>
    <row r="60" spans="1:15" x14ac:dyDescent="0.25">
      <c r="A60" s="42">
        <v>55</v>
      </c>
      <c r="B60" s="43" t="s">
        <v>128</v>
      </c>
      <c r="C60" s="43" t="s">
        <v>129</v>
      </c>
      <c r="D60" s="43" t="s">
        <v>1</v>
      </c>
      <c r="E60" s="44">
        <v>1</v>
      </c>
      <c r="F60" s="45">
        <v>42095</v>
      </c>
      <c r="G60" s="45">
        <v>42461</v>
      </c>
      <c r="H60" s="37">
        <v>630</v>
      </c>
      <c r="I60" s="37">
        <f t="shared" si="1"/>
        <v>91.2</v>
      </c>
      <c r="J60" s="37">
        <v>0</v>
      </c>
      <c r="K60" s="38">
        <f t="shared" si="0"/>
        <v>721.2</v>
      </c>
      <c r="L60" s="39">
        <v>0</v>
      </c>
      <c r="M60" s="40">
        <f t="shared" si="2"/>
        <v>0</v>
      </c>
      <c r="N60" s="40">
        <v>0</v>
      </c>
      <c r="O60" s="41">
        <f t="shared" si="3"/>
        <v>721.2</v>
      </c>
    </row>
    <row r="61" spans="1:15" x14ac:dyDescent="0.25">
      <c r="A61" s="34">
        <v>56</v>
      </c>
      <c r="B61" s="48" t="s">
        <v>62</v>
      </c>
      <c r="C61" s="89" t="s">
        <v>85</v>
      </c>
      <c r="D61" s="89" t="s">
        <v>12</v>
      </c>
      <c r="E61" s="44">
        <v>1</v>
      </c>
      <c r="F61" s="45">
        <v>41841</v>
      </c>
      <c r="G61" s="45">
        <v>42572</v>
      </c>
      <c r="H61" s="46">
        <v>630</v>
      </c>
      <c r="I61" s="37">
        <f t="shared" si="1"/>
        <v>91.2</v>
      </c>
      <c r="J61" s="37">
        <v>0</v>
      </c>
      <c r="K61" s="38">
        <f t="shared" si="0"/>
        <v>721.2</v>
      </c>
      <c r="L61" s="39">
        <v>0</v>
      </c>
      <c r="M61" s="40">
        <f t="shared" si="2"/>
        <v>0</v>
      </c>
      <c r="N61" s="40">
        <v>0</v>
      </c>
      <c r="O61" s="41">
        <f t="shared" si="3"/>
        <v>721.2</v>
      </c>
    </row>
    <row r="62" spans="1:15" x14ac:dyDescent="0.25">
      <c r="A62" s="34">
        <v>57</v>
      </c>
      <c r="B62" s="43" t="s">
        <v>52</v>
      </c>
      <c r="C62" s="43" t="s">
        <v>79</v>
      </c>
      <c r="D62" s="43" t="s">
        <v>1</v>
      </c>
      <c r="E62" s="44" t="s">
        <v>121</v>
      </c>
      <c r="F62" s="45" t="s">
        <v>3</v>
      </c>
      <c r="G62" s="45">
        <v>42552</v>
      </c>
      <c r="H62" s="37">
        <v>418</v>
      </c>
      <c r="I62" s="37">
        <f t="shared" si="1"/>
        <v>91.2</v>
      </c>
      <c r="J62" s="37">
        <v>0</v>
      </c>
      <c r="K62" s="38">
        <f t="shared" si="0"/>
        <v>509.2</v>
      </c>
      <c r="L62" s="39">
        <v>0</v>
      </c>
      <c r="M62" s="40">
        <f t="shared" si="2"/>
        <v>0</v>
      </c>
      <c r="N62" s="40">
        <v>0</v>
      </c>
      <c r="O62" s="41">
        <f t="shared" si="3"/>
        <v>509.2</v>
      </c>
    </row>
    <row r="63" spans="1:15" x14ac:dyDescent="0.25">
      <c r="A63" s="42">
        <v>58</v>
      </c>
      <c r="B63" s="50" t="s">
        <v>97</v>
      </c>
      <c r="C63" s="50" t="s">
        <v>101</v>
      </c>
      <c r="D63" s="50" t="s">
        <v>14</v>
      </c>
      <c r="E63" s="44" t="s">
        <v>121</v>
      </c>
      <c r="F63" s="45" t="s">
        <v>102</v>
      </c>
      <c r="G63" s="45">
        <v>42644</v>
      </c>
      <c r="H63" s="37">
        <v>630</v>
      </c>
      <c r="I63" s="37">
        <f t="shared" si="1"/>
        <v>91.2</v>
      </c>
      <c r="J63" s="37">
        <v>0</v>
      </c>
      <c r="K63" s="38">
        <f t="shared" si="0"/>
        <v>721.2</v>
      </c>
      <c r="L63" s="39">
        <v>0</v>
      </c>
      <c r="M63" s="40">
        <f t="shared" si="2"/>
        <v>0</v>
      </c>
      <c r="N63" s="40">
        <v>0</v>
      </c>
      <c r="O63" s="41">
        <f t="shared" si="3"/>
        <v>721.2</v>
      </c>
    </row>
    <row r="64" spans="1:15" x14ac:dyDescent="0.25">
      <c r="A64" s="42">
        <v>59</v>
      </c>
      <c r="B64" s="43" t="s">
        <v>6</v>
      </c>
      <c r="C64" s="43" t="s">
        <v>78</v>
      </c>
      <c r="D64" s="43" t="s">
        <v>2</v>
      </c>
      <c r="E64" s="44">
        <v>1</v>
      </c>
      <c r="F64" s="45" t="s">
        <v>124</v>
      </c>
      <c r="G64" s="45">
        <v>42369</v>
      </c>
      <c r="H64" s="37">
        <v>630</v>
      </c>
      <c r="I64" s="37">
        <f t="shared" si="1"/>
        <v>91.2</v>
      </c>
      <c r="J64" s="37">
        <v>0</v>
      </c>
      <c r="K64" s="38">
        <f t="shared" si="0"/>
        <v>721.2</v>
      </c>
      <c r="L64" s="39">
        <v>0</v>
      </c>
      <c r="M64" s="40">
        <f t="shared" si="2"/>
        <v>0</v>
      </c>
      <c r="N64" s="40">
        <v>0</v>
      </c>
      <c r="O64" s="41">
        <f t="shared" ref="O64" si="13">K64-SUM(M64:N64)</f>
        <v>721.2</v>
      </c>
    </row>
    <row r="65" spans="1:15" x14ac:dyDescent="0.25">
      <c r="A65" s="42">
        <v>60</v>
      </c>
      <c r="B65" s="43" t="s">
        <v>156</v>
      </c>
      <c r="C65" s="43" t="s">
        <v>78</v>
      </c>
      <c r="D65" s="43" t="s">
        <v>136</v>
      </c>
      <c r="E65" s="44">
        <v>1</v>
      </c>
      <c r="F65" s="45">
        <v>42192</v>
      </c>
      <c r="G65" s="45">
        <v>42558</v>
      </c>
      <c r="H65" s="37">
        <v>630</v>
      </c>
      <c r="I65" s="37">
        <f t="shared" si="1"/>
        <v>91.2</v>
      </c>
      <c r="J65" s="37">
        <v>0</v>
      </c>
      <c r="K65" s="38">
        <f t="shared" si="0"/>
        <v>721.2</v>
      </c>
      <c r="L65" s="39">
        <v>0</v>
      </c>
      <c r="M65" s="40">
        <f t="shared" si="2"/>
        <v>0</v>
      </c>
      <c r="N65" s="40">
        <v>0</v>
      </c>
      <c r="O65" s="41">
        <f t="shared" si="3"/>
        <v>721.2</v>
      </c>
    </row>
    <row r="66" spans="1:15" x14ac:dyDescent="0.25">
      <c r="A66" s="34">
        <v>61</v>
      </c>
      <c r="B66" s="43" t="s">
        <v>50</v>
      </c>
      <c r="C66" s="43" t="s">
        <v>80</v>
      </c>
      <c r="D66" s="43" t="s">
        <v>1</v>
      </c>
      <c r="E66" s="44" t="s">
        <v>121</v>
      </c>
      <c r="F66" s="45" t="s">
        <v>43</v>
      </c>
      <c r="G66" s="45">
        <v>42369</v>
      </c>
      <c r="H66" s="37">
        <v>630</v>
      </c>
      <c r="I66" s="37">
        <f t="shared" si="1"/>
        <v>91.2</v>
      </c>
      <c r="J66" s="37">
        <v>0</v>
      </c>
      <c r="K66" s="38">
        <f t="shared" si="0"/>
        <v>721.2</v>
      </c>
      <c r="L66" s="39">
        <v>0</v>
      </c>
      <c r="M66" s="40">
        <f t="shared" si="2"/>
        <v>0</v>
      </c>
      <c r="N66" s="40">
        <v>0</v>
      </c>
      <c r="O66" s="41">
        <f t="shared" si="3"/>
        <v>721.2</v>
      </c>
    </row>
    <row r="67" spans="1:15" x14ac:dyDescent="0.25">
      <c r="A67" s="34">
        <v>62</v>
      </c>
      <c r="B67" s="48" t="s">
        <v>41</v>
      </c>
      <c r="C67" s="89" t="s">
        <v>74</v>
      </c>
      <c r="D67" s="89" t="s">
        <v>18</v>
      </c>
      <c r="E67" s="44" t="s">
        <v>121</v>
      </c>
      <c r="F67" s="45">
        <v>41821</v>
      </c>
      <c r="G67" s="45">
        <v>42552</v>
      </c>
      <c r="H67" s="37">
        <v>630</v>
      </c>
      <c r="I67" s="37">
        <f t="shared" si="1"/>
        <v>91.2</v>
      </c>
      <c r="J67" s="37">
        <v>0</v>
      </c>
      <c r="K67" s="38">
        <f t="shared" si="0"/>
        <v>721.2</v>
      </c>
      <c r="L67" s="39">
        <v>0</v>
      </c>
      <c r="M67" s="40">
        <f t="shared" si="2"/>
        <v>0</v>
      </c>
      <c r="N67" s="40">
        <v>0</v>
      </c>
      <c r="O67" s="41">
        <f t="shared" si="3"/>
        <v>721.2</v>
      </c>
    </row>
    <row r="68" spans="1:15" x14ac:dyDescent="0.25">
      <c r="A68" s="42">
        <v>63</v>
      </c>
      <c r="B68" s="48" t="s">
        <v>158</v>
      </c>
      <c r="C68" s="89" t="s">
        <v>82</v>
      </c>
      <c r="D68" s="89" t="s">
        <v>12</v>
      </c>
      <c r="E68" s="44">
        <v>1</v>
      </c>
      <c r="F68" s="45">
        <v>42156</v>
      </c>
      <c r="G68" s="45">
        <v>42522</v>
      </c>
      <c r="H68" s="37">
        <v>630</v>
      </c>
      <c r="I68" s="37">
        <f t="shared" si="1"/>
        <v>91.2</v>
      </c>
      <c r="J68" s="37">
        <v>0</v>
      </c>
      <c r="K68" s="38">
        <f t="shared" si="0"/>
        <v>721.2</v>
      </c>
      <c r="L68" s="39">
        <v>0</v>
      </c>
      <c r="M68" s="40">
        <f t="shared" si="2"/>
        <v>0</v>
      </c>
      <c r="N68" s="40">
        <v>0</v>
      </c>
      <c r="O68" s="41">
        <f t="shared" si="3"/>
        <v>721.2</v>
      </c>
    </row>
    <row r="69" spans="1:15" x14ac:dyDescent="0.25">
      <c r="A69" s="42">
        <v>64</v>
      </c>
      <c r="B69" s="43" t="s">
        <v>8</v>
      </c>
      <c r="C69" s="43" t="s">
        <v>82</v>
      </c>
      <c r="D69" s="43" t="s">
        <v>1</v>
      </c>
      <c r="E69" s="44" t="s">
        <v>121</v>
      </c>
      <c r="F69" s="45">
        <v>42233</v>
      </c>
      <c r="G69" s="45">
        <v>42598</v>
      </c>
      <c r="H69" s="37">
        <v>630</v>
      </c>
      <c r="I69" s="37">
        <f t="shared" si="1"/>
        <v>91.2</v>
      </c>
      <c r="J69" s="37">
        <v>0</v>
      </c>
      <c r="K69" s="38">
        <f t="shared" si="0"/>
        <v>721.2</v>
      </c>
      <c r="L69" s="39">
        <v>0</v>
      </c>
      <c r="M69" s="40">
        <f t="shared" si="2"/>
        <v>0</v>
      </c>
      <c r="N69" s="40">
        <v>0</v>
      </c>
      <c r="O69" s="41">
        <f t="shared" si="3"/>
        <v>721.2</v>
      </c>
    </row>
    <row r="70" spans="1:15" x14ac:dyDescent="0.25">
      <c r="A70" s="42">
        <v>65</v>
      </c>
      <c r="B70" s="43" t="s">
        <v>169</v>
      </c>
      <c r="C70" s="43" t="s">
        <v>82</v>
      </c>
      <c r="D70" s="43" t="s">
        <v>170</v>
      </c>
      <c r="E70" s="44">
        <v>1</v>
      </c>
      <c r="F70" s="45">
        <v>42191</v>
      </c>
      <c r="G70" s="45">
        <v>42557</v>
      </c>
      <c r="H70" s="37">
        <v>630</v>
      </c>
      <c r="I70" s="37">
        <f t="shared" si="1"/>
        <v>91.2</v>
      </c>
      <c r="J70" s="37">
        <v>0</v>
      </c>
      <c r="K70" s="38">
        <f t="shared" si="0"/>
        <v>721.2</v>
      </c>
      <c r="L70" s="39">
        <v>0</v>
      </c>
      <c r="M70" s="40">
        <f t="shared" si="2"/>
        <v>0</v>
      </c>
      <c r="N70" s="40">
        <v>0</v>
      </c>
      <c r="O70" s="41">
        <f t="shared" si="3"/>
        <v>721.2</v>
      </c>
    </row>
    <row r="71" spans="1:15" x14ac:dyDescent="0.25">
      <c r="A71" s="34">
        <v>66</v>
      </c>
      <c r="B71" s="43" t="s">
        <v>134</v>
      </c>
      <c r="C71" s="43" t="s">
        <v>84</v>
      </c>
      <c r="D71" s="43" t="s">
        <v>12</v>
      </c>
      <c r="E71" s="44">
        <v>1</v>
      </c>
      <c r="F71" s="45">
        <v>42064</v>
      </c>
      <c r="G71" s="45">
        <v>42430</v>
      </c>
      <c r="H71" s="37">
        <v>630</v>
      </c>
      <c r="I71" s="37">
        <f t="shared" si="1"/>
        <v>91.2</v>
      </c>
      <c r="J71" s="37">
        <v>0</v>
      </c>
      <c r="K71" s="38">
        <f t="shared" si="0"/>
        <v>721.2</v>
      </c>
      <c r="L71" s="39">
        <v>0</v>
      </c>
      <c r="M71" s="40">
        <f t="shared" ref="M71:M126" si="14">(H71/30)*L71</f>
        <v>0</v>
      </c>
      <c r="N71" s="40">
        <v>0</v>
      </c>
      <c r="O71" s="41">
        <f t="shared" si="3"/>
        <v>721.2</v>
      </c>
    </row>
    <row r="72" spans="1:15" x14ac:dyDescent="0.25">
      <c r="A72" s="34">
        <v>67</v>
      </c>
      <c r="B72" s="43" t="s">
        <v>186</v>
      </c>
      <c r="C72" s="43" t="s">
        <v>83</v>
      </c>
      <c r="D72" s="43" t="s">
        <v>12</v>
      </c>
      <c r="E72" s="44">
        <v>1</v>
      </c>
      <c r="F72" s="45">
        <v>42219</v>
      </c>
      <c r="G72" s="45">
        <v>42585</v>
      </c>
      <c r="H72" s="37">
        <v>630</v>
      </c>
      <c r="I72" s="37">
        <f t="shared" si="1"/>
        <v>91.2</v>
      </c>
      <c r="J72" s="37">
        <v>0</v>
      </c>
      <c r="K72" s="38">
        <f t="shared" ref="K72:K126" si="15">SUM(H72:J72)</f>
        <v>721.2</v>
      </c>
      <c r="L72" s="39">
        <v>0</v>
      </c>
      <c r="M72" s="40">
        <f t="shared" si="14"/>
        <v>0</v>
      </c>
      <c r="N72" s="40">
        <v>0</v>
      </c>
      <c r="O72" s="41">
        <f t="shared" ref="O72:O126" si="16">K72-SUM(M72:N72)</f>
        <v>721.2</v>
      </c>
    </row>
    <row r="73" spans="1:15" x14ac:dyDescent="0.25">
      <c r="A73" s="42">
        <v>68</v>
      </c>
      <c r="B73" s="43" t="s">
        <v>147</v>
      </c>
      <c r="C73" s="43" t="s">
        <v>74</v>
      </c>
      <c r="D73" s="43" t="s">
        <v>131</v>
      </c>
      <c r="E73" s="44">
        <v>1</v>
      </c>
      <c r="F73" s="45">
        <v>42095</v>
      </c>
      <c r="G73" s="45">
        <v>42369</v>
      </c>
      <c r="H73" s="37">
        <v>630</v>
      </c>
      <c r="I73" s="37">
        <f t="shared" si="1"/>
        <v>91.2</v>
      </c>
      <c r="J73" s="37">
        <v>0</v>
      </c>
      <c r="K73" s="38">
        <f t="shared" si="15"/>
        <v>721.2</v>
      </c>
      <c r="L73" s="39">
        <v>0</v>
      </c>
      <c r="M73" s="40">
        <f t="shared" si="14"/>
        <v>0</v>
      </c>
      <c r="N73" s="40">
        <v>0</v>
      </c>
      <c r="O73" s="41">
        <f t="shared" si="16"/>
        <v>721.2</v>
      </c>
    </row>
    <row r="74" spans="1:15" x14ac:dyDescent="0.25">
      <c r="A74" s="42">
        <v>69</v>
      </c>
      <c r="B74" s="47" t="s">
        <v>71</v>
      </c>
      <c r="C74" s="89" t="s">
        <v>77</v>
      </c>
      <c r="D74" s="89" t="s">
        <v>70</v>
      </c>
      <c r="E74" s="44" t="s">
        <v>121</v>
      </c>
      <c r="F74" s="36">
        <v>41855</v>
      </c>
      <c r="G74" s="45">
        <v>42586</v>
      </c>
      <c r="H74" s="37">
        <v>630</v>
      </c>
      <c r="I74" s="37">
        <f t="shared" ref="I74:I126" si="17">H$3*I$3</f>
        <v>91.2</v>
      </c>
      <c r="J74" s="37">
        <v>0</v>
      </c>
      <c r="K74" s="38">
        <f t="shared" si="15"/>
        <v>721.2</v>
      </c>
      <c r="L74" s="39">
        <v>0</v>
      </c>
      <c r="M74" s="40">
        <f t="shared" si="14"/>
        <v>0</v>
      </c>
      <c r="N74" s="40">
        <v>0</v>
      </c>
      <c r="O74" s="41">
        <f t="shared" si="16"/>
        <v>721.2</v>
      </c>
    </row>
    <row r="75" spans="1:15" x14ac:dyDescent="0.25">
      <c r="A75" s="42">
        <v>70</v>
      </c>
      <c r="B75" s="47" t="s">
        <v>201</v>
      </c>
      <c r="C75" s="89" t="s">
        <v>101</v>
      </c>
      <c r="D75" s="89" t="s">
        <v>202</v>
      </c>
      <c r="E75" s="44">
        <v>1</v>
      </c>
      <c r="F75" s="36">
        <v>42278</v>
      </c>
      <c r="G75" s="45">
        <v>42644</v>
      </c>
      <c r="H75" s="37">
        <v>630</v>
      </c>
      <c r="I75" s="37">
        <f t="shared" ref="I75" si="18">H$3*I$3</f>
        <v>91.2</v>
      </c>
      <c r="J75" s="37">
        <v>0</v>
      </c>
      <c r="K75" s="38">
        <f t="shared" ref="K75" si="19">SUM(H75:J75)</f>
        <v>721.2</v>
      </c>
      <c r="L75" s="39">
        <v>0</v>
      </c>
      <c r="M75" s="40">
        <f t="shared" si="14"/>
        <v>0</v>
      </c>
      <c r="N75" s="40">
        <v>0</v>
      </c>
      <c r="O75" s="41">
        <f t="shared" ref="O75" si="20">K75-SUM(M75:N75)</f>
        <v>721.2</v>
      </c>
    </row>
    <row r="76" spans="1:15" x14ac:dyDescent="0.25">
      <c r="A76" s="42">
        <v>71</v>
      </c>
      <c r="B76" s="47" t="s">
        <v>187</v>
      </c>
      <c r="C76" s="89" t="s">
        <v>78</v>
      </c>
      <c r="D76" s="89" t="s">
        <v>2</v>
      </c>
      <c r="E76" s="44">
        <v>1</v>
      </c>
      <c r="F76" s="36">
        <v>42219</v>
      </c>
      <c r="G76" s="45">
        <v>42585</v>
      </c>
      <c r="H76" s="37">
        <v>630</v>
      </c>
      <c r="I76" s="37">
        <f t="shared" si="17"/>
        <v>91.2</v>
      </c>
      <c r="J76" s="37">
        <v>0</v>
      </c>
      <c r="K76" s="38">
        <f t="shared" si="15"/>
        <v>721.2</v>
      </c>
      <c r="L76" s="39">
        <v>0</v>
      </c>
      <c r="M76" s="40">
        <f t="shared" si="14"/>
        <v>0</v>
      </c>
      <c r="N76" s="40">
        <v>0</v>
      </c>
      <c r="O76" s="41">
        <f t="shared" si="16"/>
        <v>721.2</v>
      </c>
    </row>
    <row r="77" spans="1:15" x14ac:dyDescent="0.25">
      <c r="A77" s="42">
        <v>72</v>
      </c>
      <c r="B77" s="47" t="s">
        <v>216</v>
      </c>
      <c r="C77" s="89" t="s">
        <v>217</v>
      </c>
      <c r="D77" s="89" t="s">
        <v>12</v>
      </c>
      <c r="E77" s="44">
        <v>2</v>
      </c>
      <c r="F77" s="36">
        <v>42278</v>
      </c>
      <c r="G77" s="45">
        <v>42644</v>
      </c>
      <c r="H77" s="37">
        <v>630</v>
      </c>
      <c r="I77" s="37">
        <f t="shared" ref="I77" si="21">H$3*I$3</f>
        <v>91.2</v>
      </c>
      <c r="J77" s="37">
        <v>0</v>
      </c>
      <c r="K77" s="38">
        <f t="shared" ref="K77" si="22">SUM(H77:J77)</f>
        <v>721.2</v>
      </c>
      <c r="L77" s="39">
        <v>0</v>
      </c>
      <c r="M77" s="40">
        <f t="shared" si="14"/>
        <v>0</v>
      </c>
      <c r="N77" s="40">
        <v>0</v>
      </c>
      <c r="O77" s="41">
        <f t="shared" ref="O77" si="23">K77-SUM(M77:N77)</f>
        <v>721.2</v>
      </c>
    </row>
    <row r="78" spans="1:15" x14ac:dyDescent="0.25">
      <c r="A78" s="34">
        <v>73</v>
      </c>
      <c r="B78" s="51" t="s">
        <v>5</v>
      </c>
      <c r="C78" s="52" t="s">
        <v>78</v>
      </c>
      <c r="D78" s="52" t="s">
        <v>2</v>
      </c>
      <c r="E78" s="53">
        <v>1</v>
      </c>
      <c r="F78" s="54">
        <v>41821</v>
      </c>
      <c r="G78" s="54">
        <v>42552</v>
      </c>
      <c r="H78" s="55">
        <v>630</v>
      </c>
      <c r="I78" s="55">
        <f t="shared" si="17"/>
        <v>91.2</v>
      </c>
      <c r="J78" s="55">
        <v>0</v>
      </c>
      <c r="K78" s="56">
        <f t="shared" si="15"/>
        <v>721.2</v>
      </c>
      <c r="L78" s="39">
        <v>0</v>
      </c>
      <c r="M78" s="40">
        <f t="shared" si="14"/>
        <v>0</v>
      </c>
      <c r="N78" s="40">
        <v>0</v>
      </c>
      <c r="O78" s="41">
        <f t="shared" si="16"/>
        <v>721.2</v>
      </c>
    </row>
    <row r="79" spans="1:15" x14ac:dyDescent="0.25">
      <c r="A79" s="34">
        <v>74</v>
      </c>
      <c r="B79" s="43" t="s">
        <v>45</v>
      </c>
      <c r="C79" s="43" t="s">
        <v>79</v>
      </c>
      <c r="D79" s="43" t="s">
        <v>1</v>
      </c>
      <c r="E79" s="44" t="s">
        <v>121</v>
      </c>
      <c r="F79" s="45" t="s">
        <v>43</v>
      </c>
      <c r="G79" s="45">
        <v>42369</v>
      </c>
      <c r="H79" s="37">
        <v>418</v>
      </c>
      <c r="I79" s="37">
        <f t="shared" si="17"/>
        <v>91.2</v>
      </c>
      <c r="J79" s="37">
        <v>0</v>
      </c>
      <c r="K79" s="38">
        <f t="shared" si="15"/>
        <v>509.2</v>
      </c>
      <c r="L79" s="39">
        <v>0</v>
      </c>
      <c r="M79" s="40">
        <f t="shared" si="14"/>
        <v>0</v>
      </c>
      <c r="N79" s="40">
        <v>0</v>
      </c>
      <c r="O79" s="41">
        <f t="shared" si="16"/>
        <v>509.2</v>
      </c>
    </row>
    <row r="80" spans="1:15" x14ac:dyDescent="0.25">
      <c r="A80" s="42">
        <v>75</v>
      </c>
      <c r="B80" s="43" t="s">
        <v>130</v>
      </c>
      <c r="C80" s="43" t="s">
        <v>96</v>
      </c>
      <c r="D80" s="43" t="s">
        <v>131</v>
      </c>
      <c r="E80" s="44">
        <v>1</v>
      </c>
      <c r="F80" s="45">
        <v>42064</v>
      </c>
      <c r="G80" s="45">
        <v>42430</v>
      </c>
      <c r="H80" s="37">
        <v>630</v>
      </c>
      <c r="I80" s="37">
        <f t="shared" si="17"/>
        <v>91.2</v>
      </c>
      <c r="J80" s="37">
        <v>0</v>
      </c>
      <c r="K80" s="38">
        <f t="shared" si="15"/>
        <v>721.2</v>
      </c>
      <c r="L80" s="39">
        <v>0</v>
      </c>
      <c r="M80" s="40">
        <f t="shared" si="14"/>
        <v>0</v>
      </c>
      <c r="N80" s="40">
        <v>0</v>
      </c>
      <c r="O80" s="41">
        <f t="shared" si="16"/>
        <v>721.2</v>
      </c>
    </row>
    <row r="81" spans="1:15" x14ac:dyDescent="0.25">
      <c r="A81" s="42">
        <v>76</v>
      </c>
      <c r="B81" s="43" t="s">
        <v>162</v>
      </c>
      <c r="C81" s="43" t="s">
        <v>79</v>
      </c>
      <c r="D81" s="43" t="s">
        <v>1</v>
      </c>
      <c r="E81" s="44">
        <v>1</v>
      </c>
      <c r="F81" s="45">
        <v>42186</v>
      </c>
      <c r="G81" s="45">
        <v>42369</v>
      </c>
      <c r="H81" s="37">
        <v>418</v>
      </c>
      <c r="I81" s="37">
        <f t="shared" si="17"/>
        <v>91.2</v>
      </c>
      <c r="J81" s="37">
        <v>0</v>
      </c>
      <c r="K81" s="38">
        <f t="shared" si="15"/>
        <v>509.2</v>
      </c>
      <c r="L81" s="39">
        <v>0</v>
      </c>
      <c r="M81" s="40">
        <f t="shared" si="14"/>
        <v>0</v>
      </c>
      <c r="N81" s="40">
        <v>0</v>
      </c>
      <c r="O81" s="41">
        <f t="shared" si="16"/>
        <v>509.2</v>
      </c>
    </row>
    <row r="82" spans="1:15" x14ac:dyDescent="0.25">
      <c r="A82" s="42">
        <v>77</v>
      </c>
      <c r="B82" s="43" t="s">
        <v>46</v>
      </c>
      <c r="C82" s="43" t="s">
        <v>79</v>
      </c>
      <c r="D82" s="43" t="s">
        <v>1</v>
      </c>
      <c r="E82" s="44" t="s">
        <v>121</v>
      </c>
      <c r="F82" s="45" t="s">
        <v>43</v>
      </c>
      <c r="G82" s="45">
        <v>42583</v>
      </c>
      <c r="H82" s="37">
        <v>418</v>
      </c>
      <c r="I82" s="37">
        <f t="shared" si="17"/>
        <v>91.2</v>
      </c>
      <c r="J82" s="37">
        <v>0</v>
      </c>
      <c r="K82" s="38">
        <f t="shared" si="15"/>
        <v>509.2</v>
      </c>
      <c r="L82" s="39">
        <v>0</v>
      </c>
      <c r="M82" s="40">
        <f t="shared" si="14"/>
        <v>0</v>
      </c>
      <c r="N82" s="40">
        <v>0</v>
      </c>
      <c r="O82" s="41">
        <f t="shared" si="16"/>
        <v>509.2</v>
      </c>
    </row>
    <row r="83" spans="1:15" x14ac:dyDescent="0.25">
      <c r="A83" s="34">
        <v>78</v>
      </c>
      <c r="B83" s="43" t="s">
        <v>203</v>
      </c>
      <c r="C83" s="43" t="s">
        <v>204</v>
      </c>
      <c r="D83" s="43" t="s">
        <v>13</v>
      </c>
      <c r="E83" s="44">
        <v>1</v>
      </c>
      <c r="F83" s="45">
        <v>42278</v>
      </c>
      <c r="G83" s="45">
        <v>42644</v>
      </c>
      <c r="H83" s="37">
        <v>630</v>
      </c>
      <c r="I83" s="37">
        <f t="shared" ref="I83" si="24">H$3*I$3</f>
        <v>91.2</v>
      </c>
      <c r="J83" s="37">
        <v>0</v>
      </c>
      <c r="K83" s="38">
        <f t="shared" ref="K83" si="25">SUM(H83:J83)</f>
        <v>721.2</v>
      </c>
      <c r="L83" s="39">
        <v>0</v>
      </c>
      <c r="M83" s="40">
        <f t="shared" si="14"/>
        <v>0</v>
      </c>
      <c r="N83" s="40">
        <v>0</v>
      </c>
      <c r="O83" s="41">
        <f t="shared" ref="O83" si="26">K83-SUM(M83:N83)</f>
        <v>721.2</v>
      </c>
    </row>
    <row r="84" spans="1:15" x14ac:dyDescent="0.25">
      <c r="A84" s="34">
        <v>79</v>
      </c>
      <c r="B84" s="43" t="s">
        <v>198</v>
      </c>
      <c r="C84" s="43" t="s">
        <v>80</v>
      </c>
      <c r="D84" s="43" t="s">
        <v>13</v>
      </c>
      <c r="E84" s="44">
        <v>1</v>
      </c>
      <c r="F84" s="45">
        <v>42248</v>
      </c>
      <c r="G84" s="45">
        <v>42614</v>
      </c>
      <c r="H84" s="37">
        <v>630</v>
      </c>
      <c r="I84" s="37">
        <f t="shared" si="17"/>
        <v>91.2</v>
      </c>
      <c r="J84" s="37">
        <v>0</v>
      </c>
      <c r="K84" s="38">
        <f t="shared" si="15"/>
        <v>721.2</v>
      </c>
      <c r="L84" s="39">
        <v>0</v>
      </c>
      <c r="M84" s="40">
        <f t="shared" si="14"/>
        <v>0</v>
      </c>
      <c r="N84" s="40">
        <v>0</v>
      </c>
      <c r="O84" s="41">
        <f t="shared" si="16"/>
        <v>721.2</v>
      </c>
    </row>
    <row r="85" spans="1:15" x14ac:dyDescent="0.25">
      <c r="A85" s="34">
        <v>80</v>
      </c>
      <c r="B85" s="48" t="s">
        <v>63</v>
      </c>
      <c r="C85" s="89" t="s">
        <v>84</v>
      </c>
      <c r="D85" s="89" t="s">
        <v>12</v>
      </c>
      <c r="E85" s="44">
        <v>1</v>
      </c>
      <c r="F85" s="45">
        <v>41872</v>
      </c>
      <c r="G85" s="45">
        <v>42603</v>
      </c>
      <c r="H85" s="46">
        <v>630</v>
      </c>
      <c r="I85" s="37">
        <f t="shared" si="17"/>
        <v>91.2</v>
      </c>
      <c r="J85" s="37">
        <v>0</v>
      </c>
      <c r="K85" s="38">
        <f t="shared" si="15"/>
        <v>721.2</v>
      </c>
      <c r="L85" s="39">
        <v>0</v>
      </c>
      <c r="M85" s="40">
        <f t="shared" si="14"/>
        <v>0</v>
      </c>
      <c r="N85" s="40">
        <v>0</v>
      </c>
      <c r="O85" s="41">
        <f t="shared" si="16"/>
        <v>721.2</v>
      </c>
    </row>
    <row r="86" spans="1:15" x14ac:dyDescent="0.25">
      <c r="A86" s="42">
        <v>81</v>
      </c>
      <c r="B86" s="43" t="s">
        <v>140</v>
      </c>
      <c r="C86" s="43" t="s">
        <v>141</v>
      </c>
      <c r="D86" s="89" t="s">
        <v>12</v>
      </c>
      <c r="E86" s="44">
        <v>1</v>
      </c>
      <c r="F86" s="45">
        <v>42128</v>
      </c>
      <c r="G86" s="45">
        <v>42494</v>
      </c>
      <c r="H86" s="37">
        <v>630</v>
      </c>
      <c r="I86" s="37">
        <f t="shared" si="17"/>
        <v>91.2</v>
      </c>
      <c r="J86" s="37">
        <v>0</v>
      </c>
      <c r="K86" s="38">
        <f t="shared" si="15"/>
        <v>721.2</v>
      </c>
      <c r="L86" s="39">
        <v>0</v>
      </c>
      <c r="M86" s="40">
        <f t="shared" si="14"/>
        <v>0</v>
      </c>
      <c r="N86" s="40">
        <v>0</v>
      </c>
      <c r="O86" s="41">
        <f t="shared" si="16"/>
        <v>721.2</v>
      </c>
    </row>
    <row r="87" spans="1:15" x14ac:dyDescent="0.25">
      <c r="A87" s="42">
        <v>82</v>
      </c>
      <c r="B87" s="43" t="s">
        <v>17</v>
      </c>
      <c r="C87" s="43" t="s">
        <v>86</v>
      </c>
      <c r="D87" s="89" t="s">
        <v>12</v>
      </c>
      <c r="E87" s="44" t="s">
        <v>121</v>
      </c>
      <c r="F87" s="45">
        <v>42186</v>
      </c>
      <c r="G87" s="45">
        <v>42552</v>
      </c>
      <c r="H87" s="37">
        <v>630</v>
      </c>
      <c r="I87" s="37">
        <f t="shared" si="17"/>
        <v>91.2</v>
      </c>
      <c r="J87" s="37">
        <v>0</v>
      </c>
      <c r="K87" s="38">
        <f t="shared" si="15"/>
        <v>721.2</v>
      </c>
      <c r="L87" s="39">
        <v>0</v>
      </c>
      <c r="M87" s="40">
        <f t="shared" si="14"/>
        <v>0</v>
      </c>
      <c r="N87" s="40">
        <v>0</v>
      </c>
      <c r="O87" s="41">
        <f t="shared" si="16"/>
        <v>721.2</v>
      </c>
    </row>
    <row r="88" spans="1:15" x14ac:dyDescent="0.25">
      <c r="A88" s="42">
        <v>83</v>
      </c>
      <c r="B88" s="43" t="s">
        <v>132</v>
      </c>
      <c r="C88" s="43" t="s">
        <v>74</v>
      </c>
      <c r="D88" s="89" t="s">
        <v>131</v>
      </c>
      <c r="E88" s="44">
        <v>1</v>
      </c>
      <c r="F88" s="45" t="s">
        <v>133</v>
      </c>
      <c r="G88" s="45">
        <v>42430</v>
      </c>
      <c r="H88" s="37">
        <v>630</v>
      </c>
      <c r="I88" s="37">
        <f t="shared" si="17"/>
        <v>91.2</v>
      </c>
      <c r="J88" s="37">
        <v>0</v>
      </c>
      <c r="K88" s="38">
        <f t="shared" si="15"/>
        <v>721.2</v>
      </c>
      <c r="L88" s="39">
        <v>0</v>
      </c>
      <c r="M88" s="40">
        <f t="shared" si="14"/>
        <v>0</v>
      </c>
      <c r="N88" s="40">
        <v>0</v>
      </c>
      <c r="O88" s="41">
        <f t="shared" si="16"/>
        <v>721.2</v>
      </c>
    </row>
    <row r="89" spans="1:15" x14ac:dyDescent="0.25">
      <c r="A89" s="34">
        <v>84</v>
      </c>
      <c r="B89" s="43" t="s">
        <v>58</v>
      </c>
      <c r="C89" s="43" t="s">
        <v>75</v>
      </c>
      <c r="D89" s="43" t="s">
        <v>13</v>
      </c>
      <c r="E89" s="44" t="s">
        <v>121</v>
      </c>
      <c r="F89" s="45" t="s">
        <v>53</v>
      </c>
      <c r="G89" s="45">
        <v>42587</v>
      </c>
      <c r="H89" s="37">
        <v>630</v>
      </c>
      <c r="I89" s="37">
        <f t="shared" si="17"/>
        <v>91.2</v>
      </c>
      <c r="J89" s="37">
        <v>0</v>
      </c>
      <c r="K89" s="38">
        <f t="shared" si="15"/>
        <v>721.2</v>
      </c>
      <c r="L89" s="39">
        <v>0</v>
      </c>
      <c r="M89" s="40">
        <f t="shared" si="14"/>
        <v>0</v>
      </c>
      <c r="N89" s="40">
        <v>0</v>
      </c>
      <c r="O89" s="41">
        <f t="shared" si="16"/>
        <v>721.2</v>
      </c>
    </row>
    <row r="90" spans="1:15" x14ac:dyDescent="0.25">
      <c r="A90" s="34">
        <v>85</v>
      </c>
      <c r="B90" s="48" t="s">
        <v>64</v>
      </c>
      <c r="C90" s="89" t="s">
        <v>84</v>
      </c>
      <c r="D90" s="89" t="s">
        <v>12</v>
      </c>
      <c r="E90" s="44">
        <v>1</v>
      </c>
      <c r="F90" s="45">
        <v>41841</v>
      </c>
      <c r="G90" s="45">
        <v>42572</v>
      </c>
      <c r="H90" s="46">
        <v>630</v>
      </c>
      <c r="I90" s="37">
        <f t="shared" si="17"/>
        <v>91.2</v>
      </c>
      <c r="J90" s="37">
        <v>0</v>
      </c>
      <c r="K90" s="38">
        <f t="shared" si="15"/>
        <v>721.2</v>
      </c>
      <c r="L90" s="39">
        <v>0</v>
      </c>
      <c r="M90" s="40">
        <f t="shared" si="14"/>
        <v>0</v>
      </c>
      <c r="N90" s="40">
        <v>0</v>
      </c>
      <c r="O90" s="41">
        <f t="shared" si="16"/>
        <v>721.2</v>
      </c>
    </row>
    <row r="91" spans="1:15" x14ac:dyDescent="0.25">
      <c r="A91" s="42">
        <v>86</v>
      </c>
      <c r="B91" s="57" t="s">
        <v>157</v>
      </c>
      <c r="C91" s="95" t="s">
        <v>80</v>
      </c>
      <c r="D91" s="89" t="s">
        <v>13</v>
      </c>
      <c r="E91" s="44">
        <v>1</v>
      </c>
      <c r="F91" s="45">
        <v>42186</v>
      </c>
      <c r="G91" s="45">
        <v>42552</v>
      </c>
      <c r="H91" s="46">
        <v>630</v>
      </c>
      <c r="I91" s="37">
        <f t="shared" si="17"/>
        <v>91.2</v>
      </c>
      <c r="J91" s="37">
        <v>0</v>
      </c>
      <c r="K91" s="38">
        <f t="shared" si="15"/>
        <v>721.2</v>
      </c>
      <c r="L91" s="39">
        <v>0</v>
      </c>
      <c r="M91" s="40">
        <f t="shared" si="14"/>
        <v>0</v>
      </c>
      <c r="N91" s="40">
        <v>0</v>
      </c>
      <c r="O91" s="41">
        <f t="shared" si="16"/>
        <v>721.2</v>
      </c>
    </row>
    <row r="92" spans="1:15" x14ac:dyDescent="0.25">
      <c r="A92" s="42">
        <v>87</v>
      </c>
      <c r="B92" s="57" t="s">
        <v>218</v>
      </c>
      <c r="C92" s="95" t="s">
        <v>154</v>
      </c>
      <c r="D92" s="89" t="s">
        <v>1</v>
      </c>
      <c r="E92" s="44">
        <v>2</v>
      </c>
      <c r="F92" s="45">
        <v>42311</v>
      </c>
      <c r="G92" s="45">
        <v>42677</v>
      </c>
      <c r="H92" s="46">
        <v>630</v>
      </c>
      <c r="I92" s="37">
        <f t="shared" ref="I92" si="27">H$3*I$3</f>
        <v>91.2</v>
      </c>
      <c r="J92" s="37">
        <v>0</v>
      </c>
      <c r="K92" s="38">
        <f t="shared" ref="K92" si="28">SUM(H92:J92)</f>
        <v>721.2</v>
      </c>
      <c r="L92" s="39">
        <v>0</v>
      </c>
      <c r="M92" s="40">
        <f t="shared" si="14"/>
        <v>0</v>
      </c>
      <c r="N92" s="40">
        <v>0</v>
      </c>
      <c r="O92" s="41">
        <f t="shared" ref="O92" si="29">K92-SUM(M92:N92)</f>
        <v>721.2</v>
      </c>
    </row>
    <row r="93" spans="1:15" x14ac:dyDescent="0.25">
      <c r="A93" s="42">
        <v>88</v>
      </c>
      <c r="B93" s="57" t="s">
        <v>205</v>
      </c>
      <c r="C93" s="95" t="s">
        <v>206</v>
      </c>
      <c r="D93" s="89"/>
      <c r="E93" s="44">
        <v>1</v>
      </c>
      <c r="F93" s="45">
        <v>42278</v>
      </c>
      <c r="G93" s="45">
        <v>42644</v>
      </c>
      <c r="H93" s="37">
        <v>630</v>
      </c>
      <c r="I93" s="37">
        <f t="shared" si="17"/>
        <v>91.2</v>
      </c>
      <c r="J93" s="37">
        <v>0</v>
      </c>
      <c r="K93" s="38">
        <f t="shared" si="15"/>
        <v>721.2</v>
      </c>
      <c r="L93" s="39">
        <v>0</v>
      </c>
      <c r="M93" s="40">
        <f t="shared" si="14"/>
        <v>0</v>
      </c>
      <c r="N93" s="40">
        <v>0</v>
      </c>
      <c r="O93" s="41">
        <f t="shared" si="16"/>
        <v>721.2</v>
      </c>
    </row>
    <row r="94" spans="1:15" x14ac:dyDescent="0.25">
      <c r="A94" s="42">
        <v>89</v>
      </c>
      <c r="B94" s="58" t="s">
        <v>149</v>
      </c>
      <c r="C94" s="58" t="s">
        <v>78</v>
      </c>
      <c r="D94" s="43" t="s">
        <v>150</v>
      </c>
      <c r="E94" s="44">
        <v>1</v>
      </c>
      <c r="F94" s="45">
        <v>42107</v>
      </c>
      <c r="G94" s="45">
        <v>42473</v>
      </c>
      <c r="H94" s="46">
        <v>630</v>
      </c>
      <c r="I94" s="37">
        <f t="shared" si="17"/>
        <v>91.2</v>
      </c>
      <c r="J94" s="37">
        <v>0</v>
      </c>
      <c r="K94" s="38">
        <f t="shared" si="15"/>
        <v>721.2</v>
      </c>
      <c r="L94" s="39">
        <v>0</v>
      </c>
      <c r="M94" s="40">
        <f t="shared" si="14"/>
        <v>0</v>
      </c>
      <c r="N94" s="40">
        <v>0</v>
      </c>
      <c r="O94" s="41">
        <f t="shared" si="16"/>
        <v>721.2</v>
      </c>
    </row>
    <row r="95" spans="1:15" x14ac:dyDescent="0.25">
      <c r="A95" s="42">
        <v>90</v>
      </c>
      <c r="B95" s="58" t="s">
        <v>148</v>
      </c>
      <c r="C95" s="58" t="s">
        <v>74</v>
      </c>
      <c r="D95" s="43" t="s">
        <v>131</v>
      </c>
      <c r="E95" s="44">
        <v>1</v>
      </c>
      <c r="F95" s="45">
        <v>42095</v>
      </c>
      <c r="G95" s="45">
        <v>42461</v>
      </c>
      <c r="H95" s="37">
        <v>630</v>
      </c>
      <c r="I95" s="37">
        <f t="shared" si="17"/>
        <v>91.2</v>
      </c>
      <c r="J95" s="37">
        <v>0</v>
      </c>
      <c r="K95" s="38">
        <f t="shared" si="15"/>
        <v>721.2</v>
      </c>
      <c r="L95" s="39">
        <v>0</v>
      </c>
      <c r="M95" s="40">
        <f t="shared" si="14"/>
        <v>0</v>
      </c>
      <c r="N95" s="40">
        <v>0</v>
      </c>
      <c r="O95" s="41">
        <f t="shared" si="16"/>
        <v>721.2</v>
      </c>
    </row>
    <row r="96" spans="1:15" x14ac:dyDescent="0.25">
      <c r="A96" s="34">
        <v>91</v>
      </c>
      <c r="B96" s="58" t="s">
        <v>171</v>
      </c>
      <c r="C96" s="58" t="s">
        <v>172</v>
      </c>
      <c r="D96" s="43" t="s">
        <v>12</v>
      </c>
      <c r="E96" s="44">
        <v>1</v>
      </c>
      <c r="F96" s="45">
        <v>42198</v>
      </c>
      <c r="G96" s="45">
        <v>42564</v>
      </c>
      <c r="H96" s="37">
        <v>630</v>
      </c>
      <c r="I96" s="37">
        <f t="shared" si="17"/>
        <v>91.2</v>
      </c>
      <c r="J96" s="37">
        <v>0</v>
      </c>
      <c r="K96" s="38">
        <f t="shared" si="15"/>
        <v>721.2</v>
      </c>
      <c r="L96" s="39">
        <v>0</v>
      </c>
      <c r="M96" s="40">
        <f t="shared" si="14"/>
        <v>0</v>
      </c>
      <c r="N96" s="40">
        <v>0</v>
      </c>
      <c r="O96" s="41">
        <f t="shared" si="16"/>
        <v>721.2</v>
      </c>
    </row>
    <row r="97" spans="1:15" x14ac:dyDescent="0.25">
      <c r="A97" s="34">
        <v>92</v>
      </c>
      <c r="B97" s="58" t="s">
        <v>167</v>
      </c>
      <c r="C97" s="58" t="s">
        <v>168</v>
      </c>
      <c r="D97" s="43" t="s">
        <v>136</v>
      </c>
      <c r="E97" s="44">
        <v>1</v>
      </c>
      <c r="F97" s="45">
        <v>42156</v>
      </c>
      <c r="G97" s="45">
        <v>42522</v>
      </c>
      <c r="H97" s="37">
        <v>630</v>
      </c>
      <c r="I97" s="37">
        <f t="shared" si="17"/>
        <v>91.2</v>
      </c>
      <c r="J97" s="37">
        <v>0</v>
      </c>
      <c r="K97" s="38">
        <f t="shared" si="15"/>
        <v>721.2</v>
      </c>
      <c r="L97" s="39">
        <v>0</v>
      </c>
      <c r="M97" s="40">
        <f t="shared" si="14"/>
        <v>0</v>
      </c>
      <c r="N97" s="40">
        <v>0</v>
      </c>
      <c r="O97" s="41">
        <f t="shared" si="16"/>
        <v>721.2</v>
      </c>
    </row>
    <row r="98" spans="1:15" x14ac:dyDescent="0.25">
      <c r="A98" s="42">
        <v>93</v>
      </c>
      <c r="B98" s="58" t="s">
        <v>103</v>
      </c>
      <c r="C98" s="58" t="s">
        <v>104</v>
      </c>
      <c r="D98" s="43" t="s">
        <v>13</v>
      </c>
      <c r="E98" s="44" t="s">
        <v>121</v>
      </c>
      <c r="F98" s="45" t="s">
        <v>102</v>
      </c>
      <c r="G98" s="45">
        <v>42644</v>
      </c>
      <c r="H98" s="37">
        <v>630</v>
      </c>
      <c r="I98" s="37">
        <f t="shared" si="17"/>
        <v>91.2</v>
      </c>
      <c r="J98" s="37">
        <v>0</v>
      </c>
      <c r="K98" s="38">
        <f t="shared" si="15"/>
        <v>721.2</v>
      </c>
      <c r="L98" s="39">
        <v>0</v>
      </c>
      <c r="M98" s="40">
        <f t="shared" si="14"/>
        <v>0</v>
      </c>
      <c r="N98" s="40">
        <v>0</v>
      </c>
      <c r="O98" s="41">
        <f t="shared" si="16"/>
        <v>721.2</v>
      </c>
    </row>
    <row r="99" spans="1:15" x14ac:dyDescent="0.25">
      <c r="A99" s="42">
        <v>94</v>
      </c>
      <c r="B99" s="58" t="s">
        <v>159</v>
      </c>
      <c r="C99" s="58" t="s">
        <v>160</v>
      </c>
      <c r="D99" s="43" t="s">
        <v>161</v>
      </c>
      <c r="E99" s="44">
        <v>1</v>
      </c>
      <c r="F99" s="45">
        <v>42186</v>
      </c>
      <c r="G99" s="45">
        <v>42552</v>
      </c>
      <c r="H99" s="37">
        <v>630</v>
      </c>
      <c r="I99" s="37">
        <f t="shared" si="17"/>
        <v>91.2</v>
      </c>
      <c r="J99" s="37">
        <v>0</v>
      </c>
      <c r="K99" s="38">
        <f t="shared" si="15"/>
        <v>721.2</v>
      </c>
      <c r="L99" s="39">
        <v>0</v>
      </c>
      <c r="M99" s="40">
        <f t="shared" si="14"/>
        <v>0</v>
      </c>
      <c r="N99" s="40">
        <v>0</v>
      </c>
      <c r="O99" s="41">
        <f t="shared" si="16"/>
        <v>721.2</v>
      </c>
    </row>
    <row r="100" spans="1:15" x14ac:dyDescent="0.25">
      <c r="A100" s="42">
        <v>95</v>
      </c>
      <c r="B100" s="58" t="s">
        <v>219</v>
      </c>
      <c r="C100" s="58" t="s">
        <v>80</v>
      </c>
      <c r="D100" s="43" t="s">
        <v>1</v>
      </c>
      <c r="E100" s="44">
        <v>2</v>
      </c>
      <c r="F100" s="45" t="s">
        <v>220</v>
      </c>
      <c r="G100" s="45">
        <v>42675</v>
      </c>
      <c r="H100" s="37">
        <v>630</v>
      </c>
      <c r="I100" s="37">
        <f t="shared" ref="I100" si="30">H$3*I$3</f>
        <v>91.2</v>
      </c>
      <c r="J100" s="37">
        <v>0</v>
      </c>
      <c r="K100" s="38">
        <f t="shared" ref="K100" si="31">SUM(H100:J100)</f>
        <v>721.2</v>
      </c>
      <c r="L100" s="39">
        <v>0</v>
      </c>
      <c r="M100" s="40">
        <f t="shared" si="14"/>
        <v>0</v>
      </c>
      <c r="N100" s="40">
        <v>0</v>
      </c>
      <c r="O100" s="41">
        <f t="shared" ref="O100" si="32">K100-SUM(M100:N100)</f>
        <v>721.2</v>
      </c>
    </row>
    <row r="101" spans="1:15" x14ac:dyDescent="0.25">
      <c r="A101" s="42">
        <v>96</v>
      </c>
      <c r="B101" s="58" t="s">
        <v>47</v>
      </c>
      <c r="C101" s="58" t="s">
        <v>79</v>
      </c>
      <c r="D101" s="43" t="s">
        <v>1</v>
      </c>
      <c r="E101" s="44" t="s">
        <v>121</v>
      </c>
      <c r="F101" s="45" t="s">
        <v>43</v>
      </c>
      <c r="G101" s="45">
        <v>42369</v>
      </c>
      <c r="H101" s="37">
        <v>418</v>
      </c>
      <c r="I101" s="37">
        <f t="shared" si="17"/>
        <v>91.2</v>
      </c>
      <c r="J101" s="37">
        <v>0</v>
      </c>
      <c r="K101" s="38">
        <f t="shared" si="15"/>
        <v>509.2</v>
      </c>
      <c r="L101" s="39">
        <v>0</v>
      </c>
      <c r="M101" s="40">
        <f t="shared" si="14"/>
        <v>0</v>
      </c>
      <c r="N101" s="40">
        <v>0</v>
      </c>
      <c r="O101" s="41">
        <f t="shared" si="16"/>
        <v>509.2</v>
      </c>
    </row>
    <row r="102" spans="1:15" x14ac:dyDescent="0.25">
      <c r="A102" s="34">
        <v>97</v>
      </c>
      <c r="B102" s="58" t="s">
        <v>188</v>
      </c>
      <c r="C102" s="58" t="s">
        <v>85</v>
      </c>
      <c r="D102" s="43" t="s">
        <v>12</v>
      </c>
      <c r="E102" s="44">
        <v>1</v>
      </c>
      <c r="F102" s="45">
        <v>42219</v>
      </c>
      <c r="G102" s="45">
        <v>42585</v>
      </c>
      <c r="H102" s="37">
        <v>630</v>
      </c>
      <c r="I102" s="37">
        <f t="shared" si="17"/>
        <v>91.2</v>
      </c>
      <c r="J102" s="37">
        <v>0</v>
      </c>
      <c r="K102" s="38">
        <f t="shared" si="15"/>
        <v>721.2</v>
      </c>
      <c r="L102" s="39">
        <v>0</v>
      </c>
      <c r="M102" s="40">
        <f t="shared" si="14"/>
        <v>0</v>
      </c>
      <c r="N102" s="40">
        <v>0</v>
      </c>
      <c r="O102" s="41">
        <f t="shared" si="16"/>
        <v>721.2</v>
      </c>
    </row>
    <row r="103" spans="1:15" x14ac:dyDescent="0.25">
      <c r="A103" s="34">
        <v>98</v>
      </c>
      <c r="B103" s="58" t="s">
        <v>189</v>
      </c>
      <c r="C103" s="58" t="s">
        <v>79</v>
      </c>
      <c r="D103" s="43" t="s">
        <v>1</v>
      </c>
      <c r="E103" s="44">
        <v>1</v>
      </c>
      <c r="F103" s="45">
        <v>42219</v>
      </c>
      <c r="G103" s="45">
        <v>42585</v>
      </c>
      <c r="H103" s="37">
        <v>418</v>
      </c>
      <c r="I103" s="37">
        <f t="shared" si="17"/>
        <v>91.2</v>
      </c>
      <c r="J103" s="37">
        <v>0</v>
      </c>
      <c r="K103" s="38">
        <f t="shared" si="15"/>
        <v>509.2</v>
      </c>
      <c r="L103" s="39">
        <v>0</v>
      </c>
      <c r="M103" s="40">
        <f t="shared" si="14"/>
        <v>0</v>
      </c>
      <c r="N103" s="40">
        <v>0</v>
      </c>
      <c r="O103" s="41">
        <f t="shared" ref="O103" si="33">K103-SUM(M103:N103)</f>
        <v>509.2</v>
      </c>
    </row>
    <row r="104" spans="1:15" x14ac:dyDescent="0.25">
      <c r="A104" s="42">
        <v>99</v>
      </c>
      <c r="B104" s="58" t="s">
        <v>199</v>
      </c>
      <c r="C104" s="58" t="s">
        <v>180</v>
      </c>
      <c r="D104" s="43" t="s">
        <v>1</v>
      </c>
      <c r="E104" s="44">
        <v>1</v>
      </c>
      <c r="F104" s="45">
        <v>42248</v>
      </c>
      <c r="G104" s="45">
        <v>42614</v>
      </c>
      <c r="H104" s="37">
        <v>630</v>
      </c>
      <c r="I104" s="37">
        <f t="shared" si="17"/>
        <v>91.2</v>
      </c>
      <c r="J104" s="37">
        <v>0</v>
      </c>
      <c r="K104" s="38">
        <f t="shared" si="15"/>
        <v>721.2</v>
      </c>
      <c r="L104" s="39">
        <v>0</v>
      </c>
      <c r="M104" s="40">
        <f t="shared" si="14"/>
        <v>0</v>
      </c>
      <c r="N104" s="40">
        <v>0</v>
      </c>
      <c r="O104" s="41">
        <f t="shared" si="16"/>
        <v>721.2</v>
      </c>
    </row>
    <row r="105" spans="1:15" x14ac:dyDescent="0.25">
      <c r="A105" s="42">
        <v>101</v>
      </c>
      <c r="B105" s="47" t="s">
        <v>95</v>
      </c>
      <c r="C105" s="89" t="s">
        <v>96</v>
      </c>
      <c r="D105" s="89" t="s">
        <v>70</v>
      </c>
      <c r="E105" s="44">
        <v>4</v>
      </c>
      <c r="F105" s="45" t="s">
        <v>43</v>
      </c>
      <c r="G105" s="45">
        <v>42338</v>
      </c>
      <c r="H105" s="37">
        <v>630</v>
      </c>
      <c r="I105" s="37">
        <f t="shared" si="17"/>
        <v>91.2</v>
      </c>
      <c r="J105" s="37">
        <v>0</v>
      </c>
      <c r="K105" s="38">
        <f t="shared" si="15"/>
        <v>721.2</v>
      </c>
      <c r="L105" s="39">
        <v>0</v>
      </c>
      <c r="M105" s="40">
        <f t="shared" si="14"/>
        <v>0</v>
      </c>
      <c r="N105" s="40">
        <v>0</v>
      </c>
      <c r="O105" s="41">
        <f t="shared" si="16"/>
        <v>721.2</v>
      </c>
    </row>
    <row r="106" spans="1:15" x14ac:dyDescent="0.25">
      <c r="A106" s="34">
        <v>102</v>
      </c>
      <c r="B106" s="47" t="s">
        <v>165</v>
      </c>
      <c r="C106" s="89" t="s">
        <v>166</v>
      </c>
      <c r="D106" s="89" t="s">
        <v>13</v>
      </c>
      <c r="E106" s="44">
        <v>1</v>
      </c>
      <c r="F106" s="45">
        <v>42191</v>
      </c>
      <c r="G106" s="45">
        <v>42557</v>
      </c>
      <c r="H106" s="46">
        <v>630</v>
      </c>
      <c r="I106" s="37">
        <f t="shared" si="17"/>
        <v>91.2</v>
      </c>
      <c r="J106" s="37">
        <v>0</v>
      </c>
      <c r="K106" s="38">
        <f t="shared" si="15"/>
        <v>721.2</v>
      </c>
      <c r="L106" s="39">
        <v>0</v>
      </c>
      <c r="M106" s="40">
        <f t="shared" si="14"/>
        <v>0</v>
      </c>
      <c r="N106" s="40">
        <v>0</v>
      </c>
      <c r="O106" s="41">
        <f t="shared" si="16"/>
        <v>721.2</v>
      </c>
    </row>
    <row r="107" spans="1:15" x14ac:dyDescent="0.25">
      <c r="A107" s="34">
        <v>103</v>
      </c>
      <c r="B107" s="47" t="s">
        <v>221</v>
      </c>
      <c r="C107" s="89" t="s">
        <v>80</v>
      </c>
      <c r="D107" s="89" t="s">
        <v>1</v>
      </c>
      <c r="E107" s="44">
        <v>2</v>
      </c>
      <c r="F107" s="45">
        <v>42311</v>
      </c>
      <c r="G107" s="45">
        <v>42677</v>
      </c>
      <c r="H107" s="46">
        <v>630</v>
      </c>
      <c r="I107" s="37">
        <f t="shared" ref="I107" si="34">H$3*I$3</f>
        <v>91.2</v>
      </c>
      <c r="J107" s="37">
        <v>0</v>
      </c>
      <c r="K107" s="38">
        <f t="shared" ref="K107" si="35">SUM(H107:J107)</f>
        <v>721.2</v>
      </c>
      <c r="L107" s="39">
        <v>0</v>
      </c>
      <c r="M107" s="40">
        <f t="shared" si="14"/>
        <v>0</v>
      </c>
      <c r="N107" s="40">
        <v>0</v>
      </c>
      <c r="O107" s="41">
        <f t="shared" ref="O107" si="36">K107-SUM(M107:N107)</f>
        <v>721.2</v>
      </c>
    </row>
    <row r="108" spans="1:15" x14ac:dyDescent="0.25">
      <c r="A108" s="34">
        <v>104</v>
      </c>
      <c r="B108" s="48" t="s">
        <v>65</v>
      </c>
      <c r="C108" s="89" t="s">
        <v>86</v>
      </c>
      <c r="D108" s="89" t="s">
        <v>12</v>
      </c>
      <c r="E108" s="44">
        <v>1</v>
      </c>
      <c r="F108" s="45">
        <v>41841</v>
      </c>
      <c r="G108" s="45">
        <v>42572</v>
      </c>
      <c r="H108" s="46">
        <v>630</v>
      </c>
      <c r="I108" s="37">
        <f t="shared" si="17"/>
        <v>91.2</v>
      </c>
      <c r="J108" s="37">
        <v>0</v>
      </c>
      <c r="K108" s="38">
        <f t="shared" si="15"/>
        <v>721.2</v>
      </c>
      <c r="L108" s="39">
        <v>0</v>
      </c>
      <c r="M108" s="40">
        <f t="shared" si="14"/>
        <v>0</v>
      </c>
      <c r="N108" s="40">
        <v>0</v>
      </c>
      <c r="O108" s="41">
        <f t="shared" si="16"/>
        <v>721.2</v>
      </c>
    </row>
    <row r="109" spans="1:15" x14ac:dyDescent="0.25">
      <c r="A109" s="42">
        <v>105</v>
      </c>
      <c r="B109" s="48" t="s">
        <v>55</v>
      </c>
      <c r="C109" s="43" t="s">
        <v>78</v>
      </c>
      <c r="D109" s="43" t="s">
        <v>2</v>
      </c>
      <c r="E109" s="44" t="s">
        <v>121</v>
      </c>
      <c r="F109" s="45">
        <v>41855</v>
      </c>
      <c r="G109" s="45">
        <v>42586</v>
      </c>
      <c r="H109" s="46">
        <v>630</v>
      </c>
      <c r="I109" s="37">
        <f t="shared" si="17"/>
        <v>91.2</v>
      </c>
      <c r="J109" s="37">
        <v>0</v>
      </c>
      <c r="K109" s="38">
        <f t="shared" si="15"/>
        <v>721.2</v>
      </c>
      <c r="L109" s="39">
        <v>0</v>
      </c>
      <c r="M109" s="40">
        <f t="shared" si="14"/>
        <v>0</v>
      </c>
      <c r="N109" s="40">
        <v>0</v>
      </c>
      <c r="O109" s="41">
        <f t="shared" si="16"/>
        <v>721.2</v>
      </c>
    </row>
    <row r="110" spans="1:15" x14ac:dyDescent="0.25">
      <c r="A110" s="42">
        <v>106</v>
      </c>
      <c r="B110" s="48" t="s">
        <v>190</v>
      </c>
      <c r="C110" s="43" t="s">
        <v>191</v>
      </c>
      <c r="D110" s="43" t="s">
        <v>12</v>
      </c>
      <c r="E110" s="44">
        <v>1</v>
      </c>
      <c r="F110" s="45">
        <v>42219</v>
      </c>
      <c r="G110" s="45">
        <v>42585</v>
      </c>
      <c r="H110" s="46">
        <v>630</v>
      </c>
      <c r="I110" s="37">
        <f t="shared" si="17"/>
        <v>91.2</v>
      </c>
      <c r="J110" s="37">
        <v>0</v>
      </c>
      <c r="K110" s="38">
        <f t="shared" si="15"/>
        <v>721.2</v>
      </c>
      <c r="L110" s="39">
        <v>0</v>
      </c>
      <c r="M110" s="40">
        <f t="shared" si="14"/>
        <v>0</v>
      </c>
      <c r="N110" s="40">
        <v>0</v>
      </c>
      <c r="O110" s="41">
        <f t="shared" si="16"/>
        <v>721.2</v>
      </c>
    </row>
    <row r="111" spans="1:15" x14ac:dyDescent="0.25">
      <c r="A111" s="42">
        <v>107</v>
      </c>
      <c r="B111" s="48" t="s">
        <v>192</v>
      </c>
      <c r="C111" s="43" t="s">
        <v>76</v>
      </c>
      <c r="D111" s="43" t="s">
        <v>1</v>
      </c>
      <c r="E111" s="44">
        <v>1</v>
      </c>
      <c r="F111" s="45">
        <v>42219</v>
      </c>
      <c r="G111" s="45">
        <v>42585</v>
      </c>
      <c r="H111" s="46">
        <v>630</v>
      </c>
      <c r="I111" s="37">
        <f t="shared" si="17"/>
        <v>91.2</v>
      </c>
      <c r="J111" s="37">
        <v>0</v>
      </c>
      <c r="K111" s="38">
        <f t="shared" si="15"/>
        <v>721.2</v>
      </c>
      <c r="L111" s="39">
        <v>0</v>
      </c>
      <c r="M111" s="40">
        <f t="shared" si="14"/>
        <v>0</v>
      </c>
      <c r="N111" s="40">
        <v>0</v>
      </c>
      <c r="O111" s="41">
        <f t="shared" si="16"/>
        <v>721.2</v>
      </c>
    </row>
    <row r="112" spans="1:15" x14ac:dyDescent="0.25">
      <c r="A112" s="34">
        <v>108</v>
      </c>
      <c r="B112" s="35" t="s">
        <v>193</v>
      </c>
      <c r="C112" s="35" t="s">
        <v>154</v>
      </c>
      <c r="D112" s="89" t="s">
        <v>194</v>
      </c>
      <c r="E112" s="44">
        <v>1</v>
      </c>
      <c r="F112" s="45">
        <v>42219</v>
      </c>
      <c r="G112" s="45">
        <v>42585</v>
      </c>
      <c r="H112" s="37">
        <v>630</v>
      </c>
      <c r="I112" s="37">
        <f t="shared" si="17"/>
        <v>91.2</v>
      </c>
      <c r="J112" s="37">
        <v>0</v>
      </c>
      <c r="K112" s="38">
        <f t="shared" si="15"/>
        <v>721.2</v>
      </c>
      <c r="L112" s="39">
        <v>0</v>
      </c>
      <c r="M112" s="40">
        <f t="shared" si="14"/>
        <v>0</v>
      </c>
      <c r="N112" s="40">
        <v>0</v>
      </c>
      <c r="O112" s="41">
        <f t="shared" si="16"/>
        <v>721.2</v>
      </c>
    </row>
    <row r="113" spans="1:15" x14ac:dyDescent="0.25">
      <c r="A113" s="34">
        <v>109</v>
      </c>
      <c r="B113" s="43" t="s">
        <v>4</v>
      </c>
      <c r="C113" s="43" t="s">
        <v>78</v>
      </c>
      <c r="D113" s="43" t="s">
        <v>2</v>
      </c>
      <c r="E113" s="44" t="s">
        <v>121</v>
      </c>
      <c r="F113" s="45">
        <v>41821</v>
      </c>
      <c r="G113" s="45">
        <v>42552</v>
      </c>
      <c r="H113" s="37">
        <v>630</v>
      </c>
      <c r="I113" s="37">
        <f t="shared" si="17"/>
        <v>91.2</v>
      </c>
      <c r="J113" s="37">
        <v>0</v>
      </c>
      <c r="K113" s="38">
        <f t="shared" si="15"/>
        <v>721.2</v>
      </c>
      <c r="L113" s="39">
        <v>0</v>
      </c>
      <c r="M113" s="40">
        <f t="shared" si="14"/>
        <v>0</v>
      </c>
      <c r="N113" s="40">
        <v>0</v>
      </c>
      <c r="O113" s="41">
        <f t="shared" si="16"/>
        <v>721.2</v>
      </c>
    </row>
    <row r="114" spans="1:15" x14ac:dyDescent="0.25">
      <c r="A114" s="42">
        <v>110</v>
      </c>
      <c r="B114" s="47" t="s">
        <v>91</v>
      </c>
      <c r="C114" s="35" t="s">
        <v>83</v>
      </c>
      <c r="D114" s="89" t="s">
        <v>12</v>
      </c>
      <c r="E114" s="44">
        <v>1</v>
      </c>
      <c r="F114" s="45" t="s">
        <v>223</v>
      </c>
      <c r="G114" s="45">
        <v>42615</v>
      </c>
      <c r="H114" s="37">
        <v>630</v>
      </c>
      <c r="I114" s="37">
        <f t="shared" si="17"/>
        <v>91.2</v>
      </c>
      <c r="J114" s="37">
        <v>0</v>
      </c>
      <c r="K114" s="38">
        <f t="shared" si="15"/>
        <v>721.2</v>
      </c>
      <c r="L114" s="39">
        <v>0</v>
      </c>
      <c r="M114" s="40">
        <f t="shared" si="14"/>
        <v>0</v>
      </c>
      <c r="N114" s="40">
        <v>0</v>
      </c>
      <c r="O114" s="41">
        <f t="shared" si="16"/>
        <v>721.2</v>
      </c>
    </row>
    <row r="115" spans="1:15" x14ac:dyDescent="0.25">
      <c r="A115" s="42">
        <v>111</v>
      </c>
      <c r="B115" s="47" t="s">
        <v>164</v>
      </c>
      <c r="C115" s="35" t="s">
        <v>75</v>
      </c>
      <c r="D115" s="89" t="s">
        <v>13</v>
      </c>
      <c r="E115" s="44">
        <v>1</v>
      </c>
      <c r="F115" s="45">
        <v>42191</v>
      </c>
      <c r="G115" s="45">
        <v>42557</v>
      </c>
      <c r="H115" s="46">
        <v>630</v>
      </c>
      <c r="I115" s="37">
        <f t="shared" si="17"/>
        <v>91.2</v>
      </c>
      <c r="J115" s="37">
        <v>0</v>
      </c>
      <c r="K115" s="38">
        <f t="shared" si="15"/>
        <v>721.2</v>
      </c>
      <c r="L115" s="39">
        <v>0</v>
      </c>
      <c r="M115" s="40">
        <f t="shared" si="14"/>
        <v>0</v>
      </c>
      <c r="N115" s="40">
        <v>0</v>
      </c>
      <c r="O115" s="41">
        <f t="shared" si="16"/>
        <v>721.2</v>
      </c>
    </row>
    <row r="116" spans="1:15" x14ac:dyDescent="0.25">
      <c r="A116" s="42">
        <v>112</v>
      </c>
      <c r="B116" s="47" t="s">
        <v>174</v>
      </c>
      <c r="C116" s="35" t="s">
        <v>172</v>
      </c>
      <c r="D116" s="89" t="s">
        <v>12</v>
      </c>
      <c r="E116" s="44">
        <v>1</v>
      </c>
      <c r="F116" s="45">
        <v>42163</v>
      </c>
      <c r="G116" s="45">
        <v>42529</v>
      </c>
      <c r="H116" s="46">
        <v>630</v>
      </c>
      <c r="I116" s="37">
        <f t="shared" si="17"/>
        <v>91.2</v>
      </c>
      <c r="J116" s="37">
        <v>0</v>
      </c>
      <c r="K116" s="38">
        <f t="shared" si="15"/>
        <v>721.2</v>
      </c>
      <c r="L116" s="39">
        <v>0</v>
      </c>
      <c r="M116" s="40">
        <f t="shared" si="14"/>
        <v>0</v>
      </c>
      <c r="N116" s="40">
        <v>0</v>
      </c>
      <c r="O116" s="41">
        <f t="shared" si="16"/>
        <v>721.2</v>
      </c>
    </row>
    <row r="117" spans="1:15" x14ac:dyDescent="0.25">
      <c r="A117" s="34">
        <v>113</v>
      </c>
      <c r="B117" s="47" t="s">
        <v>222</v>
      </c>
      <c r="C117" s="35" t="s">
        <v>126</v>
      </c>
      <c r="D117" s="89" t="s">
        <v>1</v>
      </c>
      <c r="E117" s="44">
        <v>2</v>
      </c>
      <c r="F117" s="45">
        <v>42309</v>
      </c>
      <c r="G117" s="45">
        <v>42675</v>
      </c>
      <c r="H117" s="37">
        <v>418</v>
      </c>
      <c r="I117" s="37">
        <f t="shared" ref="I117" si="37">H$3*I$3</f>
        <v>91.2</v>
      </c>
      <c r="J117" s="37">
        <v>0</v>
      </c>
      <c r="K117" s="38">
        <f t="shared" ref="K117" si="38">SUM(H117:J117)</f>
        <v>509.2</v>
      </c>
      <c r="L117" s="39">
        <v>0</v>
      </c>
      <c r="M117" s="40">
        <f t="shared" si="14"/>
        <v>0</v>
      </c>
      <c r="N117" s="40">
        <v>0</v>
      </c>
      <c r="O117" s="41">
        <f t="shared" ref="O117" si="39">K117-SUM(M117:N117)</f>
        <v>509.2</v>
      </c>
    </row>
    <row r="118" spans="1:15" x14ac:dyDescent="0.25">
      <c r="A118" s="34">
        <v>114</v>
      </c>
      <c r="B118" s="43" t="s">
        <v>48</v>
      </c>
      <c r="C118" s="43" t="s">
        <v>79</v>
      </c>
      <c r="D118" s="43" t="s">
        <v>1</v>
      </c>
      <c r="E118" s="44" t="s">
        <v>121</v>
      </c>
      <c r="F118" s="45" t="s">
        <v>43</v>
      </c>
      <c r="G118" s="45">
        <v>42369</v>
      </c>
      <c r="H118" s="37">
        <v>418</v>
      </c>
      <c r="I118" s="37">
        <f t="shared" si="17"/>
        <v>91.2</v>
      </c>
      <c r="J118" s="37">
        <v>0</v>
      </c>
      <c r="K118" s="38">
        <f t="shared" si="15"/>
        <v>509.2</v>
      </c>
      <c r="L118" s="39">
        <v>0</v>
      </c>
      <c r="M118" s="40">
        <f t="shared" si="14"/>
        <v>0</v>
      </c>
      <c r="N118" s="40">
        <v>0</v>
      </c>
      <c r="O118" s="41">
        <f t="shared" si="16"/>
        <v>509.2</v>
      </c>
    </row>
    <row r="119" spans="1:15" x14ac:dyDescent="0.25">
      <c r="A119" s="34">
        <v>115</v>
      </c>
      <c r="B119" s="43" t="s">
        <v>139</v>
      </c>
      <c r="C119" s="43" t="s">
        <v>82</v>
      </c>
      <c r="D119" s="43" t="s">
        <v>12</v>
      </c>
      <c r="E119" s="44">
        <v>1</v>
      </c>
      <c r="F119" s="45">
        <v>42128</v>
      </c>
      <c r="G119" s="45">
        <v>42494</v>
      </c>
      <c r="H119" s="46">
        <v>630</v>
      </c>
      <c r="I119" s="37">
        <f t="shared" si="17"/>
        <v>91.2</v>
      </c>
      <c r="J119" s="37">
        <v>0</v>
      </c>
      <c r="K119" s="38">
        <f t="shared" si="15"/>
        <v>721.2</v>
      </c>
      <c r="L119" s="39">
        <v>0</v>
      </c>
      <c r="M119" s="40">
        <f t="shared" si="14"/>
        <v>0</v>
      </c>
      <c r="N119" s="40">
        <v>0</v>
      </c>
      <c r="O119" s="41">
        <f t="shared" si="16"/>
        <v>721.2</v>
      </c>
    </row>
    <row r="120" spans="1:15" x14ac:dyDescent="0.25">
      <c r="A120" s="42">
        <v>116</v>
      </c>
      <c r="B120" s="43" t="s">
        <v>59</v>
      </c>
      <c r="C120" s="43" t="s">
        <v>75</v>
      </c>
      <c r="D120" s="43" t="s">
        <v>13</v>
      </c>
      <c r="E120" s="44" t="s">
        <v>121</v>
      </c>
      <c r="F120" s="45" t="s">
        <v>53</v>
      </c>
      <c r="G120" s="45">
        <v>42587</v>
      </c>
      <c r="H120" s="37">
        <v>630</v>
      </c>
      <c r="I120" s="37">
        <f t="shared" si="17"/>
        <v>91.2</v>
      </c>
      <c r="J120" s="37">
        <v>0</v>
      </c>
      <c r="K120" s="38">
        <f t="shared" si="15"/>
        <v>721.2</v>
      </c>
      <c r="L120" s="39">
        <v>0</v>
      </c>
      <c r="M120" s="40">
        <f t="shared" si="14"/>
        <v>0</v>
      </c>
      <c r="N120" s="40">
        <v>0</v>
      </c>
      <c r="O120" s="41">
        <f t="shared" si="16"/>
        <v>721.2</v>
      </c>
    </row>
    <row r="121" spans="1:15" x14ac:dyDescent="0.25">
      <c r="A121" s="42">
        <v>117</v>
      </c>
      <c r="B121" s="43" t="s">
        <v>56</v>
      </c>
      <c r="C121" s="43" t="s">
        <v>75</v>
      </c>
      <c r="D121" s="43" t="s">
        <v>13</v>
      </c>
      <c r="E121" s="44" t="s">
        <v>121</v>
      </c>
      <c r="F121" s="45" t="s">
        <v>53</v>
      </c>
      <c r="G121" s="45">
        <v>42587</v>
      </c>
      <c r="H121" s="37">
        <v>630</v>
      </c>
      <c r="I121" s="37">
        <f t="shared" si="17"/>
        <v>91.2</v>
      </c>
      <c r="J121" s="37">
        <v>0</v>
      </c>
      <c r="K121" s="38">
        <f t="shared" si="15"/>
        <v>721.2</v>
      </c>
      <c r="L121" s="39">
        <v>0</v>
      </c>
      <c r="M121" s="40">
        <f t="shared" si="14"/>
        <v>0</v>
      </c>
      <c r="N121" s="40">
        <v>0</v>
      </c>
      <c r="O121" s="41">
        <f t="shared" si="16"/>
        <v>721.2</v>
      </c>
    </row>
    <row r="122" spans="1:15" x14ac:dyDescent="0.25">
      <c r="A122" s="42">
        <v>118</v>
      </c>
      <c r="B122" s="43" t="s">
        <v>57</v>
      </c>
      <c r="C122" s="43" t="s">
        <v>77</v>
      </c>
      <c r="D122" s="43" t="s">
        <v>13</v>
      </c>
      <c r="E122" s="44" t="s">
        <v>121</v>
      </c>
      <c r="F122" s="45" t="s">
        <v>53</v>
      </c>
      <c r="G122" s="45">
        <v>42587</v>
      </c>
      <c r="H122" s="37">
        <v>630</v>
      </c>
      <c r="I122" s="37">
        <f t="shared" si="17"/>
        <v>91.2</v>
      </c>
      <c r="J122" s="37">
        <v>0</v>
      </c>
      <c r="K122" s="38">
        <f t="shared" si="15"/>
        <v>721.2</v>
      </c>
      <c r="L122" s="39">
        <v>0</v>
      </c>
      <c r="M122" s="40">
        <f t="shared" si="14"/>
        <v>0</v>
      </c>
      <c r="N122" s="40">
        <v>0</v>
      </c>
      <c r="O122" s="41">
        <f t="shared" si="16"/>
        <v>721.2</v>
      </c>
    </row>
    <row r="123" spans="1:15" x14ac:dyDescent="0.25">
      <c r="A123" s="34">
        <v>119</v>
      </c>
      <c r="B123" s="50" t="s">
        <v>15</v>
      </c>
      <c r="C123" s="50" t="s">
        <v>74</v>
      </c>
      <c r="D123" s="50" t="s">
        <v>14</v>
      </c>
      <c r="E123" s="44" t="s">
        <v>121</v>
      </c>
      <c r="F123" s="45">
        <v>41829</v>
      </c>
      <c r="G123" s="45">
        <v>42560</v>
      </c>
      <c r="H123" s="37">
        <v>630</v>
      </c>
      <c r="I123" s="37">
        <f t="shared" si="17"/>
        <v>91.2</v>
      </c>
      <c r="J123" s="37">
        <v>0</v>
      </c>
      <c r="K123" s="38">
        <f t="shared" si="15"/>
        <v>721.2</v>
      </c>
      <c r="L123" s="39">
        <v>0</v>
      </c>
      <c r="M123" s="40">
        <f t="shared" si="14"/>
        <v>0</v>
      </c>
      <c r="N123" s="40">
        <v>0</v>
      </c>
      <c r="O123" s="41">
        <f t="shared" si="16"/>
        <v>721.2</v>
      </c>
    </row>
    <row r="124" spans="1:15" x14ac:dyDescent="0.25">
      <c r="A124" s="34">
        <v>120</v>
      </c>
      <c r="B124" s="50" t="s">
        <v>207</v>
      </c>
      <c r="C124" s="50" t="s">
        <v>208</v>
      </c>
      <c r="D124" s="50" t="s">
        <v>1</v>
      </c>
      <c r="E124" s="44">
        <v>1</v>
      </c>
      <c r="F124" s="45">
        <v>42278</v>
      </c>
      <c r="G124" s="45">
        <v>42644</v>
      </c>
      <c r="H124" s="37">
        <v>630</v>
      </c>
      <c r="I124" s="37">
        <f t="shared" ref="I124" si="40">H$3*I$3</f>
        <v>91.2</v>
      </c>
      <c r="J124" s="37">
        <v>0</v>
      </c>
      <c r="K124" s="38">
        <f t="shared" ref="K124" si="41">SUM(H124:J124)</f>
        <v>721.2</v>
      </c>
      <c r="L124" s="39">
        <v>0</v>
      </c>
      <c r="M124" s="40">
        <f t="shared" si="14"/>
        <v>0</v>
      </c>
      <c r="N124" s="40">
        <v>0</v>
      </c>
      <c r="O124" s="41">
        <f t="shared" ref="O124" si="42">K124-SUM(M124:N124)</f>
        <v>721.2</v>
      </c>
    </row>
    <row r="125" spans="1:15" x14ac:dyDescent="0.25">
      <c r="A125" s="42">
        <v>121</v>
      </c>
      <c r="B125" s="47" t="s">
        <v>200</v>
      </c>
      <c r="C125" s="43" t="s">
        <v>101</v>
      </c>
      <c r="D125" s="43" t="s">
        <v>13</v>
      </c>
      <c r="E125" s="44">
        <v>1</v>
      </c>
      <c r="F125" s="36">
        <v>42248</v>
      </c>
      <c r="G125" s="45">
        <v>42614</v>
      </c>
      <c r="H125" s="37">
        <v>630</v>
      </c>
      <c r="I125" s="37">
        <f t="shared" si="17"/>
        <v>91.2</v>
      </c>
      <c r="J125" s="37">
        <v>0</v>
      </c>
      <c r="K125" s="38">
        <f t="shared" si="15"/>
        <v>721.2</v>
      </c>
      <c r="L125" s="39">
        <v>0</v>
      </c>
      <c r="M125" s="40">
        <f t="shared" si="14"/>
        <v>0</v>
      </c>
      <c r="N125" s="40">
        <v>0</v>
      </c>
      <c r="O125" s="41">
        <f t="shared" si="16"/>
        <v>721.2</v>
      </c>
    </row>
    <row r="126" spans="1:15" x14ac:dyDescent="0.25">
      <c r="A126" s="42">
        <v>122</v>
      </c>
      <c r="B126" s="47" t="s">
        <v>135</v>
      </c>
      <c r="C126" s="43" t="s">
        <v>78</v>
      </c>
      <c r="D126" s="43" t="s">
        <v>136</v>
      </c>
      <c r="E126" s="44">
        <v>1</v>
      </c>
      <c r="F126" s="36">
        <v>42095</v>
      </c>
      <c r="G126" s="45">
        <v>42461</v>
      </c>
      <c r="H126" s="37">
        <v>630</v>
      </c>
      <c r="I126" s="37">
        <f t="shared" si="17"/>
        <v>91.2</v>
      </c>
      <c r="J126" s="37">
        <v>0</v>
      </c>
      <c r="K126" s="38">
        <f t="shared" si="15"/>
        <v>721.2</v>
      </c>
      <c r="L126" s="39">
        <v>0</v>
      </c>
      <c r="M126" s="40">
        <f t="shared" si="14"/>
        <v>0</v>
      </c>
      <c r="N126" s="40">
        <v>0</v>
      </c>
      <c r="O126" s="41">
        <f t="shared" si="16"/>
        <v>721.2</v>
      </c>
    </row>
    <row r="127" spans="1:15" x14ac:dyDescent="0.25">
      <c r="A127" s="59"/>
      <c r="B127" s="60" t="s">
        <v>110</v>
      </c>
      <c r="C127" s="60"/>
      <c r="D127" s="60"/>
      <c r="E127" s="60"/>
      <c r="F127" s="60"/>
      <c r="G127" s="61"/>
      <c r="H127" s="46">
        <f>SUM(H7:H126)</f>
        <v>71148</v>
      </c>
      <c r="I127" s="46">
        <f>SUM(I7:I126)</f>
        <v>10944.000000000011</v>
      </c>
      <c r="J127" s="46">
        <f>SUM(J7:J126)</f>
        <v>0</v>
      </c>
      <c r="K127" s="62">
        <f>SUM(K7:K126)</f>
        <v>82091.999999999825</v>
      </c>
      <c r="L127" s="63"/>
      <c r="M127" s="62">
        <f>SUM(M7:M126)</f>
        <v>0</v>
      </c>
      <c r="N127" s="62">
        <f>SUM(N7:N126)</f>
        <v>0</v>
      </c>
      <c r="O127" s="64">
        <f>SUM(O7:O126)</f>
        <v>82091.999999999825</v>
      </c>
    </row>
    <row r="128" spans="1:15" ht="14.25" customHeight="1" x14ac:dyDescent="0.25">
      <c r="A128" s="26" t="s">
        <v>111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/>
    </row>
    <row r="129" spans="1:15" ht="43.5" customHeight="1" x14ac:dyDescent="0.25">
      <c r="A129" s="65" t="s">
        <v>29</v>
      </c>
      <c r="B129" s="66" t="s">
        <v>0</v>
      </c>
      <c r="C129" s="96" t="s">
        <v>42</v>
      </c>
      <c r="D129" s="97" t="s">
        <v>115</v>
      </c>
      <c r="E129" s="31" t="s">
        <v>120</v>
      </c>
      <c r="F129" s="67" t="s">
        <v>109</v>
      </c>
      <c r="G129" s="67" t="s">
        <v>108</v>
      </c>
      <c r="H129" s="66" t="s">
        <v>32</v>
      </c>
      <c r="I129" s="66" t="s">
        <v>28</v>
      </c>
      <c r="J129" s="66" t="s">
        <v>37</v>
      </c>
      <c r="K129" s="66" t="s">
        <v>31</v>
      </c>
      <c r="L129" s="68" t="s">
        <v>27</v>
      </c>
      <c r="M129" s="66" t="s">
        <v>36</v>
      </c>
      <c r="N129" s="66" t="s">
        <v>35</v>
      </c>
      <c r="O129" s="31" t="s">
        <v>39</v>
      </c>
    </row>
    <row r="130" spans="1:15" x14ac:dyDescent="0.25">
      <c r="A130" s="34">
        <v>123</v>
      </c>
      <c r="B130" s="47" t="s">
        <v>211</v>
      </c>
      <c r="C130" s="43" t="s">
        <v>83</v>
      </c>
      <c r="D130" s="43" t="s">
        <v>12</v>
      </c>
      <c r="E130" s="44">
        <v>2</v>
      </c>
      <c r="F130" s="36">
        <v>42278</v>
      </c>
      <c r="G130" s="45">
        <v>42644</v>
      </c>
      <c r="H130" s="37">
        <v>630</v>
      </c>
      <c r="I130" s="37">
        <v>96</v>
      </c>
      <c r="J130" s="37"/>
      <c r="K130" s="38">
        <f t="shared" ref="K130" si="43">SUM(H130:J130)</f>
        <v>726</v>
      </c>
      <c r="L130" s="39"/>
      <c r="M130" s="40">
        <f t="shared" ref="M130:M132" si="44">(H130/30)*L130</f>
        <v>0</v>
      </c>
      <c r="N130" s="40">
        <f t="shared" ref="N130:N131" si="45">(I130/H$3)*L130</f>
        <v>0</v>
      </c>
      <c r="O130" s="41">
        <f t="shared" ref="O130:O132" si="46">K130-SUM(M130:N130)</f>
        <v>726</v>
      </c>
    </row>
    <row r="131" spans="1:15" x14ac:dyDescent="0.25">
      <c r="A131" s="34">
        <v>124</v>
      </c>
      <c r="B131" s="43" t="s">
        <v>212</v>
      </c>
      <c r="C131" s="43" t="s">
        <v>77</v>
      </c>
      <c r="D131" s="43" t="s">
        <v>1</v>
      </c>
      <c r="E131" s="44">
        <v>2</v>
      </c>
      <c r="F131" s="45">
        <v>42278</v>
      </c>
      <c r="G131" s="45">
        <v>42644</v>
      </c>
      <c r="H131" s="37">
        <v>630</v>
      </c>
      <c r="I131" s="37">
        <v>96</v>
      </c>
      <c r="J131" s="37"/>
      <c r="K131" s="38">
        <f t="shared" ref="K131:K132" si="47">SUM(H131:J131)</f>
        <v>726</v>
      </c>
      <c r="L131" s="39"/>
      <c r="M131" s="40">
        <f t="shared" si="44"/>
        <v>0</v>
      </c>
      <c r="N131" s="40">
        <f t="shared" si="45"/>
        <v>0</v>
      </c>
      <c r="O131" s="41">
        <f t="shared" si="46"/>
        <v>726</v>
      </c>
    </row>
    <row r="132" spans="1:15" x14ac:dyDescent="0.25">
      <c r="A132" s="34">
        <v>125</v>
      </c>
      <c r="B132" s="47" t="s">
        <v>216</v>
      </c>
      <c r="C132" s="89" t="s">
        <v>217</v>
      </c>
      <c r="D132" s="89" t="s">
        <v>12</v>
      </c>
      <c r="E132" s="44">
        <v>2</v>
      </c>
      <c r="F132" s="36">
        <v>42278</v>
      </c>
      <c r="G132" s="45">
        <v>42644</v>
      </c>
      <c r="H132" s="37">
        <v>630</v>
      </c>
      <c r="I132" s="37">
        <v>96</v>
      </c>
      <c r="J132" s="37">
        <v>0</v>
      </c>
      <c r="K132" s="38">
        <f t="shared" si="47"/>
        <v>726</v>
      </c>
      <c r="L132" s="39">
        <v>0</v>
      </c>
      <c r="M132" s="40">
        <f t="shared" si="44"/>
        <v>0</v>
      </c>
      <c r="N132" s="40"/>
      <c r="O132" s="41">
        <f t="shared" si="46"/>
        <v>726</v>
      </c>
    </row>
    <row r="133" spans="1:15" x14ac:dyDescent="0.25">
      <c r="A133" s="34"/>
      <c r="B133" s="43"/>
      <c r="C133" s="43"/>
      <c r="D133" s="43"/>
      <c r="E133" s="44"/>
      <c r="F133" s="45"/>
      <c r="G133" s="45"/>
      <c r="H133" s="37"/>
      <c r="I133" s="37"/>
      <c r="J133" s="37"/>
      <c r="K133" s="38"/>
      <c r="L133" s="39"/>
      <c r="M133" s="40"/>
      <c r="N133" s="40"/>
      <c r="O133" s="41"/>
    </row>
    <row r="134" spans="1:15" x14ac:dyDescent="0.25">
      <c r="A134" s="34"/>
      <c r="B134" s="43"/>
      <c r="C134" s="43"/>
      <c r="D134" s="43"/>
      <c r="E134" s="44"/>
      <c r="F134" s="45"/>
      <c r="G134" s="45"/>
      <c r="H134" s="37"/>
      <c r="I134" s="37"/>
      <c r="J134" s="37"/>
      <c r="K134" s="38"/>
      <c r="L134" s="39"/>
      <c r="M134" s="40"/>
      <c r="N134" s="40"/>
      <c r="O134" s="41"/>
    </row>
    <row r="135" spans="1:15" x14ac:dyDescent="0.25">
      <c r="A135" s="34"/>
      <c r="B135" s="43"/>
      <c r="C135" s="43"/>
      <c r="D135" s="43"/>
      <c r="E135" s="44"/>
      <c r="F135" s="45"/>
      <c r="G135" s="45"/>
      <c r="H135" s="37"/>
      <c r="I135" s="37"/>
      <c r="J135" s="37"/>
      <c r="K135" s="38"/>
      <c r="L135" s="39"/>
      <c r="M135" s="40"/>
      <c r="N135" s="40"/>
      <c r="O135" s="41"/>
    </row>
    <row r="136" spans="1:15" x14ac:dyDescent="0.25">
      <c r="A136" s="34"/>
      <c r="B136" s="43"/>
      <c r="C136" s="43"/>
      <c r="D136" s="43"/>
      <c r="E136" s="44"/>
      <c r="F136" s="45"/>
      <c r="G136" s="45"/>
      <c r="H136" s="37"/>
      <c r="I136" s="37"/>
      <c r="J136" s="37">
        <v>0</v>
      </c>
      <c r="K136" s="38"/>
      <c r="L136" s="39"/>
      <c r="M136" s="40"/>
      <c r="N136" s="40"/>
      <c r="O136" s="41"/>
    </row>
    <row r="137" spans="1:15" ht="15" customHeight="1" x14ac:dyDescent="0.25">
      <c r="A137" s="59" t="s">
        <v>22</v>
      </c>
      <c r="B137" s="60"/>
      <c r="C137" s="60"/>
      <c r="D137" s="60"/>
      <c r="E137" s="60"/>
      <c r="F137" s="60"/>
      <c r="G137" s="61"/>
      <c r="H137" s="37"/>
      <c r="I137" s="37"/>
      <c r="J137" s="46"/>
      <c r="K137" s="69">
        <f>SUM(K130:K136)</f>
        <v>2178</v>
      </c>
      <c r="L137" s="70"/>
      <c r="M137" s="71">
        <f>SUM(M130:M136)</f>
        <v>0</v>
      </c>
      <c r="N137" s="71">
        <f>SUM(N130:N136)</f>
        <v>0</v>
      </c>
      <c r="O137" s="72">
        <f>SUM(O130:O136)</f>
        <v>2178</v>
      </c>
    </row>
    <row r="138" spans="1:15" ht="12.75" customHeight="1" x14ac:dyDescent="0.25">
      <c r="A138" s="92"/>
      <c r="B138" s="73"/>
      <c r="C138" s="90"/>
      <c r="D138" s="90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</row>
    <row r="139" spans="1:15" ht="14.25" customHeight="1" x14ac:dyDescent="0.25">
      <c r="A139" s="75" t="s">
        <v>22</v>
      </c>
      <c r="B139" s="76" t="s">
        <v>30</v>
      </c>
      <c r="C139" s="98"/>
      <c r="D139" s="98"/>
      <c r="E139" s="76"/>
      <c r="F139" s="76"/>
      <c r="G139" s="77"/>
      <c r="H139" s="46">
        <f>H137+H127</f>
        <v>71148</v>
      </c>
      <c r="I139" s="46">
        <f>I137+I127</f>
        <v>10944.000000000011</v>
      </c>
      <c r="J139" s="46">
        <f>J127</f>
        <v>0</v>
      </c>
      <c r="K139" s="69">
        <f>K137+K127</f>
        <v>84269.999999999825</v>
      </c>
      <c r="L139" s="70"/>
      <c r="M139" s="71">
        <f>M127</f>
        <v>0</v>
      </c>
      <c r="N139" s="71">
        <f>N127</f>
        <v>0</v>
      </c>
      <c r="O139" s="78">
        <f>O127+O137</f>
        <v>84269.999999999825</v>
      </c>
    </row>
    <row r="140" spans="1:15" ht="14.25" customHeight="1" x14ac:dyDescent="0.25">
      <c r="A140" s="80" t="s">
        <v>225</v>
      </c>
      <c r="B140" s="80"/>
      <c r="C140" s="80"/>
      <c r="D140" s="80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</row>
    <row r="141" spans="1:15" x14ac:dyDescent="0.25">
      <c r="A141" s="92"/>
      <c r="B141" s="73"/>
      <c r="C141" s="90"/>
      <c r="D141" s="90"/>
      <c r="E141" s="73"/>
      <c r="F141" s="73"/>
      <c r="G141" s="73"/>
      <c r="H141" s="73"/>
      <c r="I141" s="79" t="s">
        <v>114</v>
      </c>
      <c r="J141" s="80"/>
      <c r="K141" s="80"/>
      <c r="L141" s="80"/>
      <c r="M141" s="80"/>
      <c r="N141" s="80"/>
      <c r="O141" s="81">
        <v>20</v>
      </c>
    </row>
    <row r="142" spans="1:15" x14ac:dyDescent="0.25">
      <c r="A142" s="92"/>
      <c r="B142" s="73"/>
      <c r="C142" s="90"/>
      <c r="D142" s="90"/>
      <c r="E142" s="73"/>
      <c r="F142" s="73"/>
      <c r="G142" s="73"/>
      <c r="H142" s="73"/>
      <c r="I142" s="82" t="s">
        <v>113</v>
      </c>
      <c r="J142" s="83"/>
      <c r="K142" s="83"/>
      <c r="L142" s="83"/>
      <c r="M142" s="83"/>
      <c r="N142" s="83"/>
      <c r="O142" s="84">
        <f>O141*A126</f>
        <v>2440</v>
      </c>
    </row>
    <row r="143" spans="1:15" x14ac:dyDescent="0.25">
      <c r="A143" s="93"/>
      <c r="B143" s="85"/>
      <c r="C143" s="99"/>
      <c r="D143" s="99"/>
      <c r="E143" s="85"/>
      <c r="F143" s="85"/>
      <c r="G143" s="85"/>
      <c r="H143" s="85"/>
      <c r="I143" s="27" t="s">
        <v>112</v>
      </c>
      <c r="J143" s="28"/>
      <c r="K143" s="28"/>
      <c r="L143" s="28"/>
      <c r="M143" s="28"/>
      <c r="N143" s="29"/>
      <c r="O143" s="86">
        <f>O139+O142</f>
        <v>86709.999999999825</v>
      </c>
    </row>
    <row r="145" spans="7:15" x14ac:dyDescent="0.25">
      <c r="O145" s="87"/>
    </row>
    <row r="146" spans="7:15" x14ac:dyDescent="0.25">
      <c r="O146" s="87"/>
    </row>
    <row r="147" spans="7:15" x14ac:dyDescent="0.25">
      <c r="O147" s="87"/>
    </row>
    <row r="151" spans="7:15" x14ac:dyDescent="0.25">
      <c r="G151" s="88"/>
      <c r="O151" s="88"/>
    </row>
    <row r="152" spans="7:15" x14ac:dyDescent="0.25">
      <c r="G152" s="88"/>
      <c r="O152" s="88"/>
    </row>
    <row r="153" spans="7:15" x14ac:dyDescent="0.25">
      <c r="G153" s="88"/>
      <c r="O153" s="88"/>
    </row>
    <row r="154" spans="7:15" x14ac:dyDescent="0.25">
      <c r="G154" s="88"/>
      <c r="O154" s="88"/>
    </row>
    <row r="155" spans="7:15" x14ac:dyDescent="0.25">
      <c r="G155" s="88"/>
      <c r="O155" s="88"/>
    </row>
    <row r="156" spans="7:15" x14ac:dyDescent="0.25">
      <c r="G156" s="88"/>
    </row>
    <row r="181" ht="15" customHeight="1" x14ac:dyDescent="0.25"/>
    <row r="182" ht="15" customHeight="1" x14ac:dyDescent="0.25"/>
    <row r="183" ht="15" customHeight="1" x14ac:dyDescent="0.25"/>
    <row r="184" ht="15" customHeight="1" x14ac:dyDescent="0.25"/>
  </sheetData>
  <sheetProtection selectLockedCells="1"/>
  <sortState ref="A7:Q119">
    <sortCondition ref="B7:B119"/>
  </sortState>
  <mergeCells count="21">
    <mergeCell ref="A140:D140"/>
    <mergeCell ref="I143:N143"/>
    <mergeCell ref="A128:O128"/>
    <mergeCell ref="B137:G137"/>
    <mergeCell ref="I141:N141"/>
    <mergeCell ref="B1:O1"/>
    <mergeCell ref="B4:O4"/>
    <mergeCell ref="B5:B6"/>
    <mergeCell ref="O5:O6"/>
    <mergeCell ref="J2:O2"/>
    <mergeCell ref="J3:O3"/>
    <mergeCell ref="L5:N5"/>
    <mergeCell ref="H5:K5"/>
    <mergeCell ref="C5:G5"/>
    <mergeCell ref="D2:E2"/>
    <mergeCell ref="I142:N142"/>
    <mergeCell ref="B127:G127"/>
    <mergeCell ref="A2:C2"/>
    <mergeCell ref="A3:C3"/>
    <mergeCell ref="A5:A6"/>
    <mergeCell ref="D3:E3"/>
  </mergeCells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</dc:creator>
  <cp:lastModifiedBy>ANDREATO</cp:lastModifiedBy>
  <cp:lastPrinted>2015-12-08T11:54:01Z</cp:lastPrinted>
  <dcterms:created xsi:type="dcterms:W3CDTF">2014-04-24T23:56:39Z</dcterms:created>
  <dcterms:modified xsi:type="dcterms:W3CDTF">2018-07-04T15:25:06Z</dcterms:modified>
</cp:coreProperties>
</file>