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ci\OneDrive\Documentos\Área de Trabalho\CGM 2020\Novembro\"/>
    </mc:Choice>
  </mc:AlternateContent>
  <bookViews>
    <workbookView xWindow="0" yWindow="0" windowWidth="24000" windowHeight="9735"/>
  </bookViews>
  <sheets>
    <sheet name="GERAL" sheetId="1" r:id="rId1"/>
    <sheet name="Plan1" sheetId="2" r:id="rId2"/>
  </sheets>
  <definedNames>
    <definedName name="_xlnm._FilterDatabase" localSheetId="0" hidden="1">GERAL!$A$9:$K$144</definedName>
    <definedName name="_xlnm.Print_Area" localSheetId="0">GERAL!$A$1:$K$145</definedName>
  </definedNames>
  <calcPr calcId="162913"/>
</workbook>
</file>

<file path=xl/calcChain.xml><?xml version="1.0" encoding="utf-8"?>
<calcChain xmlns="http://schemas.openxmlformats.org/spreadsheetml/2006/main">
  <c r="A58" i="1" l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I134" i="1" l="1"/>
  <c r="I135" i="1"/>
  <c r="I136" i="1"/>
  <c r="I137" i="1"/>
  <c r="I138" i="1"/>
  <c r="I130" i="1" l="1"/>
  <c r="I124" i="1"/>
  <c r="I125" i="1"/>
  <c r="I126" i="1"/>
  <c r="I127" i="1"/>
  <c r="I128" i="1"/>
  <c r="I129" i="1"/>
  <c r="I142" i="1" l="1"/>
  <c r="I133" i="1" l="1"/>
  <c r="I132" i="1" l="1"/>
  <c r="I81" i="1"/>
  <c r="I143" i="1" l="1"/>
  <c r="I144" i="1"/>
  <c r="I141" i="1" l="1"/>
  <c r="I140" i="1"/>
  <c r="I139" i="1" l="1"/>
  <c r="I131" i="1" l="1"/>
  <c r="I123" i="1" l="1"/>
  <c r="I122" i="1"/>
  <c r="I121" i="1"/>
  <c r="I120" i="1"/>
  <c r="I119" i="1"/>
  <c r="I118" i="1"/>
  <c r="I117" i="1"/>
  <c r="I116" i="1"/>
  <c r="I115" i="1"/>
  <c r="I114" i="1" l="1"/>
  <c r="I82" i="1" l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74" i="1" l="1"/>
  <c r="I80" i="1" l="1"/>
  <c r="I79" i="1" l="1"/>
  <c r="I78" i="1" l="1"/>
  <c r="I77" i="1"/>
  <c r="I76" i="1"/>
  <c r="I75" i="1"/>
  <c r="I73" i="1"/>
  <c r="I72" i="1" l="1"/>
  <c r="I71" i="1"/>
  <c r="I70" i="1"/>
  <c r="I69" i="1"/>
  <c r="I68" i="1"/>
  <c r="H67" i="1"/>
  <c r="I67" i="1" s="1"/>
  <c r="I66" i="1"/>
  <c r="I65" i="1"/>
  <c r="I64" i="1"/>
  <c r="H63" i="1"/>
  <c r="I63" i="1" s="1"/>
  <c r="I62" i="1"/>
  <c r="I34" i="1" l="1"/>
  <c r="I61" i="1" l="1"/>
  <c r="I60" i="1"/>
  <c r="I59" i="1"/>
  <c r="H58" i="1"/>
  <c r="I58" i="1" s="1"/>
  <c r="H57" i="1"/>
  <c r="I57" i="1" s="1"/>
  <c r="I56" i="1"/>
  <c r="H55" i="1"/>
  <c r="I55" i="1" s="1"/>
  <c r="H54" i="1"/>
  <c r="I54" i="1" s="1"/>
  <c r="H53" i="1"/>
  <c r="I53" i="1" s="1"/>
  <c r="H52" i="1"/>
  <c r="I52" i="1" s="1"/>
  <c r="I51" i="1"/>
  <c r="I50" i="1"/>
  <c r="H49" i="1"/>
  <c r="I49" i="1" s="1"/>
  <c r="I48" i="1"/>
  <c r="I47" i="1"/>
  <c r="I46" i="1"/>
  <c r="I45" i="1"/>
  <c r="I44" i="1"/>
  <c r="H43" i="1"/>
  <c r="I43" i="1" s="1"/>
  <c r="I42" i="1"/>
  <c r="H41" i="1"/>
  <c r="I41" i="1" l="1"/>
  <c r="I40" i="1"/>
  <c r="I25" i="1" l="1"/>
  <c r="I38" i="1" l="1"/>
  <c r="I37" i="1"/>
  <c r="I39" i="1" l="1"/>
  <c r="I36" i="1" l="1"/>
  <c r="I35" i="1"/>
  <c r="I33" i="1"/>
  <c r="I32" i="1"/>
  <c r="I30" i="1" l="1"/>
  <c r="H31" i="1"/>
  <c r="I29" i="1"/>
  <c r="I28" i="1"/>
  <c r="I27" i="1"/>
  <c r="I24" i="1"/>
  <c r="I26" i="1"/>
  <c r="I23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I22" i="1"/>
  <c r="I21" i="1"/>
  <c r="I19" i="1"/>
  <c r="H18" i="1"/>
  <c r="I18" i="1" s="1"/>
  <c r="I20" i="1"/>
  <c r="I16" i="1"/>
  <c r="I17" i="1"/>
  <c r="I11" i="1"/>
  <c r="I12" i="1"/>
  <c r="I13" i="1"/>
  <c r="I14" i="1"/>
  <c r="I15" i="1"/>
  <c r="I31" i="1" l="1"/>
</calcChain>
</file>

<file path=xl/sharedStrings.xml><?xml version="1.0" encoding="utf-8"?>
<sst xmlns="http://schemas.openxmlformats.org/spreadsheetml/2006/main" count="710" uniqueCount="308">
  <si>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</si>
  <si>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</si>
  <si>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</si>
  <si>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</si>
  <si>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</si>
  <si>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</si>
  <si>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</si>
  <si>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</si>
  <si>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</si>
  <si>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</si>
  <si>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</si>
  <si>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SAFRA</t>
  </si>
  <si>
    <t>SEMEIA</t>
  </si>
  <si>
    <t>Nº</t>
  </si>
  <si>
    <t>Saneamento Integrado Poligonal Nova Esperança - PPI - OGU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</si>
  <si>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</si>
  <si>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</si>
  <si>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</si>
  <si>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</si>
  <si>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</si>
  <si>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</si>
  <si>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</si>
  <si>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TC 202502/2012</t>
  </si>
  <si>
    <t>SEME</t>
  </si>
  <si>
    <t>Ministério da Defesa</t>
  </si>
  <si>
    <t>Economia Solidária: Ações Estratégicas de Desenvolvimento Local Integrada para Superação da Extrema Pobreza no Município de Rio Branco</t>
  </si>
  <si>
    <t>Ministério do Meio Ambiente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</si>
  <si>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</si>
  <si>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</si>
  <si>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</si>
  <si>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</si>
  <si>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</si>
  <si>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TC. 350.956-56/2011 </t>
  </si>
  <si>
    <t xml:space="preserve">TC . 350.955-41/2011 </t>
  </si>
  <si>
    <t>TC nº 352.927-32/2011</t>
  </si>
  <si>
    <t xml:space="preserve">CV 051/2012  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</si>
  <si>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</si>
  <si>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</si>
  <si>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</si>
  <si>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</si>
  <si>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</si>
  <si>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CR 783363/2013</t>
  </si>
  <si>
    <t>TC 05720/2013</t>
  </si>
  <si>
    <t>Aquisição de Equipamentos e Mobiliário Escolar</t>
  </si>
  <si>
    <t>Revitalização da I Etapa do Calçadão da Orla do Rio Acre no Município de Rio Branco</t>
  </si>
  <si>
    <t>Ministério da Agricultura, pecuária e abastecimento</t>
  </si>
  <si>
    <t xml:space="preserve">CR 789198/2013  </t>
  </si>
  <si>
    <t>CR 809413/2014</t>
  </si>
  <si>
    <t>Readequação e ampliação de corredores do transporte coletivo no Município de Rio Branco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</si>
  <si>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</si>
  <si>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</si>
  <si>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</si>
  <si>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</si>
  <si>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</si>
  <si>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CR   824255/2015 </t>
  </si>
  <si>
    <t>APOIO A PROJETO DE INFRAESTRUTURA TURÍSTICA - Revitalização do Centro Comercial Aziz Abucater</t>
  </si>
  <si>
    <t xml:space="preserve">CR 825344/2015  </t>
  </si>
  <si>
    <t xml:space="preserve">CV 817951/2015  </t>
  </si>
  <si>
    <t xml:space="preserve">  Implantação de 10 (dez) núcleos do Programa Esporte e Lazer da Cidade – Núcleo Urbano no município de Rio Branco/AC</t>
  </si>
  <si>
    <t xml:space="preserve">    Implantação de melhorias sanitárias domiciliares em Comunidades Rurais do Município de Rio Branco                             </t>
  </si>
  <si>
    <t>FUNASA</t>
  </si>
  <si>
    <t>CV 094/2015</t>
  </si>
  <si>
    <t xml:space="preserve">Implantação de Melhorias Sanitárias Domiciliares nas Comunidades Rurais Amazônia Legal                   </t>
  </si>
  <si>
    <t xml:space="preserve">CR 835754/2016  </t>
  </si>
  <si>
    <t xml:space="preserve">  Estruturação da Rede de Serviços de Proteção Social Básica - Aquisição de Bens e Contratação de Serviços de Terceiros</t>
  </si>
  <si>
    <t xml:space="preserve">CR 831541/2016  </t>
  </si>
  <si>
    <t xml:space="preserve">CR   831484/2016  </t>
  </si>
  <si>
    <t>TC 201600742/2016</t>
  </si>
  <si>
    <t xml:space="preserve">CV 827718/2016  </t>
  </si>
  <si>
    <t>CV 466/2016</t>
  </si>
  <si>
    <t>CV 468/2016</t>
  </si>
  <si>
    <t>Construção da Escola Mestre Irineu Serra</t>
  </si>
  <si>
    <t xml:space="preserve">  CV 851860/2017 </t>
  </si>
  <si>
    <t xml:space="preserve"> Implantação do Programa Vida Saudável no Município de Rio Branco/AC</t>
  </si>
  <si>
    <t>CR 846788/2017</t>
  </si>
  <si>
    <t>CV 197/2017</t>
  </si>
  <si>
    <t>CV 378/2017</t>
  </si>
  <si>
    <t>CR 843792/2017</t>
  </si>
  <si>
    <t>CV 184/2017</t>
  </si>
  <si>
    <t>CV 140/2017</t>
  </si>
  <si>
    <t>CV 390/2017</t>
  </si>
  <si>
    <t>CV 04/2017</t>
  </si>
  <si>
    <t>CV 067/2017</t>
  </si>
  <si>
    <t>CV 066/2017</t>
  </si>
  <si>
    <t>CR 846791/2017</t>
  </si>
  <si>
    <t>CV 852992/2017</t>
  </si>
  <si>
    <t>CV 846790/2017</t>
  </si>
  <si>
    <t>CV 850650/2017</t>
  </si>
  <si>
    <t>CV 317/2017</t>
  </si>
  <si>
    <t>CV 310/2017</t>
  </si>
  <si>
    <t>CV 522/2017</t>
  </si>
  <si>
    <t>CR 859685/2017</t>
  </si>
  <si>
    <t>CR 853135/2017</t>
  </si>
  <si>
    <t xml:space="preserve">  Pavimentação do Ramal do Macarrão no Município de Rio Branco</t>
  </si>
  <si>
    <t xml:space="preserve">  Realizar o Estudo de vulnerabilidade ambiental da bacia do Igarapé do Parque da Maternidade, em Rio Branco-AC</t>
  </si>
  <si>
    <t xml:space="preserve">Construção de Cobertura do Mercado Municipal Elias Mansour
</t>
  </si>
  <si>
    <t xml:space="preserve">  Apoio a Economia Solidária no Município de Rio Branco: Capacitação para grupos informais e pessoas de Baixa Renda</t>
  </si>
  <si>
    <t>Execução do Projeto MUSICALIZAR NOS BAIRROS no Município de Rio Branco - AC</t>
  </si>
  <si>
    <t xml:space="preserve">   Construção de Quadra de Esporte com Grama Sintética no Bairro Nova Estação</t>
  </si>
  <si>
    <t>Construção de Cobertura e Ampliação de Quadra Poliesportiva no Bairro Vitória</t>
  </si>
  <si>
    <t>Pavimentação do Ramal da Piçarreira no Município de Rio Branco</t>
  </si>
  <si>
    <t>Apoio à Realização do Circuito de Capoeira, Artes Marciais, Esportes Radicais e Atletismo no Município de Rio Branco/AC</t>
  </si>
  <si>
    <t>Pavimentação do Ramal Jarbas Passarinho no Município de Rio Branco</t>
  </si>
  <si>
    <t>Capacitação de 30 mulheres negras das comunidades tradicionais de matriz africana em situação de risco social e/ou violência de gênero, na cidade de Rio Branco, visando sua autonomia econômica e inserção no mundo do trabalho</t>
  </si>
  <si>
    <t xml:space="preserve">    Aquisição de Veículos Utilitários tipo Caminhonete e Van</t>
  </si>
  <si>
    <t>Construção de Praça Pública no Bairro Bahia Nova</t>
  </si>
  <si>
    <t xml:space="preserve">  Apoio a Projeto de Infraestrutura Turística - Revitalização do Parque Ambiental Chico Mendes no Município de Rio Branco - AC</t>
  </si>
  <si>
    <t>FGB</t>
  </si>
  <si>
    <t>CV 834897/2016</t>
  </si>
  <si>
    <t>Ações de promoção e vigilância em saúde</t>
  </si>
  <si>
    <t>TC 68388/2014</t>
  </si>
  <si>
    <t>CV 877190/2018</t>
  </si>
  <si>
    <t>Realização do Encontro Acre Rondônia de Futebol de Campo, no Município de Rio Branco/AC</t>
  </si>
  <si>
    <t>CV 311/2018</t>
  </si>
  <si>
    <t>CV 08/2018</t>
  </si>
  <si>
    <t>Fortalecimento das Feiras de Economia Solidária no Município de Rio Branco</t>
  </si>
  <si>
    <t>CV 049/2018</t>
  </si>
  <si>
    <t xml:space="preserve">  Aquisição de micro-ônibus, veículo administrativo tipo passeio e veículo utilitário tipo Van</t>
  </si>
  <si>
    <t>CV 867136/2018</t>
  </si>
  <si>
    <t>Fortalecimento das feiras de bairros por meio de aquisição de bancas, tendas e insumos</t>
  </si>
  <si>
    <t>Superintendência do Desenvolvimento da Amazônia - SUDAM</t>
  </si>
  <si>
    <t>CV 867137/2018</t>
  </si>
  <si>
    <t xml:space="preserve">CR 872791/2018  </t>
  </si>
  <si>
    <t>CR 872786/2018</t>
  </si>
  <si>
    <t>Ampliar a estrutura física necessária para realizar a gestão dos resíduos sólidos no Município de Rio Branco, através da construção de um Ecoponto para entrega voluntária de resíduos sólidos</t>
  </si>
  <si>
    <t>CR 867966/2018</t>
  </si>
  <si>
    <t xml:space="preserve">CR 875387/2018 </t>
  </si>
  <si>
    <t>CR 874254/2018</t>
  </si>
  <si>
    <t>CV 877189/2018</t>
  </si>
  <si>
    <t>Realização do Campeonato Municipal de Futsal em Rio Branco/AC</t>
  </si>
  <si>
    <t xml:space="preserve">CV 878218/2018  </t>
  </si>
  <si>
    <t>Realização do Evento Salvaguarda Capoeira em Ação, no Município de Rio Branco/AC</t>
  </si>
  <si>
    <t>CV 329/2018</t>
  </si>
  <si>
    <t>CV 115/2018</t>
  </si>
  <si>
    <t>Aquisição de Caminhão com carroceria tipo carga seca</t>
  </si>
  <si>
    <t xml:space="preserve">CR 874255/2018  </t>
  </si>
  <si>
    <t>SEINFRA/ SASDH</t>
  </si>
  <si>
    <t>SEINFRA</t>
  </si>
  <si>
    <t>SASDH</t>
  </si>
  <si>
    <t xml:space="preserve">Casa Civil </t>
  </si>
  <si>
    <t>SAFRA/COMTES</t>
  </si>
  <si>
    <t>FUNARTE</t>
  </si>
  <si>
    <t>CV 853180/2017</t>
  </si>
  <si>
    <t>CONVÊNIOS/ CONTRATOS DE REPASSE/TERMOS DE COMPROMISSO E REPASSE FUNDO A FUNDO</t>
  </si>
  <si>
    <t>Aquisição de Equipamentos para os Centros Culturais Lydia Hammes, Thaumaturgo Filho e Neném Sombra</t>
  </si>
  <si>
    <t>CR 881991/2018</t>
  </si>
  <si>
    <t>CV 875148/2018</t>
  </si>
  <si>
    <t>Realização do Campeonato de Futebol na cidade de Rio Branco/AC</t>
  </si>
  <si>
    <t>CV 852922/2017</t>
  </si>
  <si>
    <t>TRANSFERÊNCIAS CORRENTES E DE CAPITAL - RECEBIDAS</t>
  </si>
  <si>
    <t>OGU</t>
  </si>
  <si>
    <t xml:space="preserve"> SAFRA/COMTES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</si>
  <si>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</si>
  <si>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</si>
  <si>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</si>
  <si>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</si>
  <si>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</si>
  <si>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CR 885425/2019</t>
  </si>
  <si>
    <t>CV 883630/2019</t>
  </si>
  <si>
    <t>CV 883882/2019</t>
  </si>
  <si>
    <t>CR  886616/2019</t>
  </si>
  <si>
    <t>CV 883639/2019</t>
  </si>
  <si>
    <t>CV 347/2019</t>
  </si>
  <si>
    <t>CR 889420/2019</t>
  </si>
  <si>
    <t>CR 889457/2019</t>
  </si>
  <si>
    <t>CR 889319/2019</t>
  </si>
  <si>
    <t>CR 889322/2019</t>
  </si>
  <si>
    <t>CR 891466/2019</t>
  </si>
  <si>
    <t>CR 893279/2019</t>
  </si>
  <si>
    <t>CV 889763/2019</t>
  </si>
  <si>
    <t>CR 888247/2019</t>
  </si>
  <si>
    <t>CR 896737/2019</t>
  </si>
  <si>
    <t>CV 451/2019</t>
  </si>
  <si>
    <t>CR 897148/2019</t>
  </si>
  <si>
    <t>CV 414/2019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</si>
  <si>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</si>
  <si>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</si>
  <si>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Aquisição de Retroescaveira, Motoniveladora,  Caminhão basculante e veículo tipo Pick-Up</t>
  </si>
  <si>
    <t>Ministério da Defesa/ PCN</t>
  </si>
  <si>
    <t>CV 883064/2019</t>
  </si>
  <si>
    <t>CV 054/2019</t>
  </si>
  <si>
    <t>CV 882818/2019</t>
  </si>
  <si>
    <t>CV 117/2019</t>
  </si>
  <si>
    <t>CV 887226/2019</t>
  </si>
  <si>
    <t>CV 388/2019</t>
  </si>
  <si>
    <t>CV 287/2019</t>
  </si>
  <si>
    <t>CV 286/2019</t>
  </si>
  <si>
    <t>CV 268/2019</t>
  </si>
  <si>
    <t>CR 890845/2019</t>
  </si>
  <si>
    <t>CV 449/2019</t>
  </si>
  <si>
    <t>CV 886580/2019</t>
  </si>
  <si>
    <t>Jornada de Enfrentamento ao Racismo Institucional em Rio Branco-AC</t>
  </si>
  <si>
    <t>Construção de Centro de Convivência do Idoso</t>
  </si>
  <si>
    <t>Promovendo a Arte pela Paz no Município de Rio Branco</t>
  </si>
  <si>
    <t>Aquisição de Veículo Tipo Van</t>
  </si>
  <si>
    <t>Realização da Copa Gospel de Futsal, no município de Rio Branco/AC</t>
  </si>
  <si>
    <t>Aquisição de Veículos utilitários tipo Pick-up e tipo Administrativo, Motocicletas e Geradores</t>
  </si>
  <si>
    <t>Aquisição de Veículo utilitário tipo pickup e veículo administrativo tipo passeio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</si>
  <si>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</si>
  <si>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</si>
  <si>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</si>
  <si>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</si>
  <si>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</si>
  <si>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</si>
  <si>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</si>
  <si>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</si>
  <si>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</si>
  <si>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</si>
  <si>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</si>
  <si>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</si>
  <si>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</si>
  <si>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</si>
  <si>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</si>
  <si>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</si>
  <si>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</si>
  <si>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</si>
  <si>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</si>
  <si>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Aquisição de veículo utilitário tipo pick up 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</si>
  <si>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</si>
  <si>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</si>
  <si>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 xml:space="preserve">  Aquisição de Caminhão tipo carga seca e veículo tipo Van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</si>
  <si>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</si>
  <si>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</si>
  <si>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</si>
  <si>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</si>
  <si>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</si>
  <si>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</si>
  <si>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</si>
  <si>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</si>
  <si>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CV 902372/2020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</si>
  <si>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</si>
  <si>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</si>
  <si>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</si>
  <si>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</si>
  <si>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</si>
  <si>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PA 07208420200002-001576</t>
  </si>
  <si>
    <t>Recursos da Lei 14.017/2020 (Lei Aldir Blanc)</t>
  </si>
  <si>
    <t>ÚLTIMA ATUALIZAÇÃO: 30/11/2020</t>
  </si>
  <si>
    <t>TC  129941/2018</t>
  </si>
  <si>
    <t xml:space="preserve">Ampliação da Escola Benfica </t>
  </si>
  <si>
    <t>CV 15/2020</t>
  </si>
  <si>
    <t>Governo do Estado do Acre</t>
  </si>
  <si>
    <t>Implementação do Programa Ramais do Acre, parceria entre o Governo do Estado do Acre, para execução de serviços de recuperação de Ramais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</si>
  <si>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</si>
  <si>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</si>
  <si>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</si>
  <si>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</si>
  <si>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</si>
  <si>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</si>
  <si>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</si>
  <si>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P. 84317.2050001/18-007</t>
  </si>
  <si>
    <t>P. 84317.2050001/18-008</t>
  </si>
  <si>
    <t>P. 84317.2050001/18-009</t>
  </si>
  <si>
    <t>P. 84317.2050001/18-010</t>
  </si>
  <si>
    <t>P. 84317.2050001/18-011</t>
  </si>
  <si>
    <t>Academia da Saúde do Albert Sampaio</t>
  </si>
  <si>
    <t>Academia da Saúde do Altamira</t>
  </si>
  <si>
    <t>Academia da Saúde do Boa Vista - Sobral</t>
  </si>
  <si>
    <t>Academia da Saúde da Cidade do Povo</t>
  </si>
  <si>
    <t>Academia da Saúde da Vila Acre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</si>
  <si>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</si>
  <si>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</si>
  <si>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</si>
  <si>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</si>
  <si>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</si>
  <si>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</si>
  <si>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t xml:space="preserve">Construção de Praça Pública
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</si>
  <si>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</si>
  <si>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</si>
  <si>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</si>
  <si>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Aquisição de Patrulha Mecanizada
</t>
  </si>
  <si>
    <t xml:space="preserve">Recapeamento de Vias Urbanas no Município de Rio Branco
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</si>
  <si>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</si>
  <si>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</si>
  <si>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</si>
  <si>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</si>
  <si>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</si>
  <si>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</si>
  <si>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</si>
  <si>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</si>
  <si>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Ampliação e melhoria do sistema de drenagem urbana no Município de Rio Branco
</t>
  </si>
  <si>
    <t xml:space="preserve">Obras de Pavimentação de Vias no Município de Rio Branco
</t>
  </si>
  <si>
    <t xml:space="preserve">Pavimentação de Vias Urbanas no Município de Rio Branco
</t>
  </si>
  <si>
    <t xml:space="preserve">  Apoio a Infraestrutura Urbana no Município de Rio Branco através do recapeamento de vias 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</si>
  <si>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</si>
  <si>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</si>
  <si>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</si>
  <si>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</si>
  <si>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Estruturação da Rede de Serviços de Proteção Social Especial - Reforma do Centro de Referência Especializado de Assistência Social - CREAS </t>
  </si>
  <si>
    <t xml:space="preserve">Estruturação da Rede de Serviços de Proteção Social Especial - Reforma de Unidades de Acolhimento </t>
  </si>
  <si>
    <t>Construção de Feira</t>
  </si>
  <si>
    <t xml:space="preserve">Construção de Calçadas com meio fio e sarjetas em vias urbanas </t>
  </si>
  <si>
    <t xml:space="preserve">Modernização de Banco de Alimentos </t>
  </si>
  <si>
    <t xml:space="preserve">Construção de Quadra de Futebol com Grama Sintética </t>
  </si>
  <si>
    <t xml:space="preserve">    Modernização de Banco de Alimentos </t>
  </si>
  <si>
    <t xml:space="preserve">    Pavimentação de Ruas em Áreas Urbanas com Meio-Fio, Sarjeta e Drenagem                                        </t>
  </si>
  <si>
    <t xml:space="preserve">  Implantação de Academias ao ar livre no Município de Rio Branco </t>
  </si>
  <si>
    <t xml:space="preserve">  Construção de Calçadas em vias urbanas pavimentadas no Município de Rio Branco </t>
  </si>
  <si>
    <t>Pavimentação em vias urbanas com drenagem</t>
  </si>
  <si>
    <t xml:space="preserve">Urbanização com pavimentação e drenagem de vias urbanas </t>
  </si>
  <si>
    <t xml:space="preserve">  Construção de Quadras de Grama Sintética</t>
  </si>
  <si>
    <t xml:space="preserve">Construção de Academias Comunitárias </t>
  </si>
  <si>
    <t xml:space="preserve">  Construção de Academias da Comunidade</t>
  </si>
  <si>
    <t xml:space="preserve">Implantação de Academias da Comunidade no Município de Rio Branco </t>
  </si>
  <si>
    <t xml:space="preserve">Construção de Área de Esporte e Lazer no Município de Rio Branco 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</si>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</sst>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416]d\-mmm\-yy;@"/>
    <numFmt numFmtId="165" formatCode="#,##0.00;[Red]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69">
    <xf numFmtId="0" fontId="0" fillId="0" borderId="0" xfId="0"/>
    <xf numFmtId="4" fontId="0" fillId="0" borderId="0" xfId="0" applyNumberFormat="1"/>
    <xf numFmtId="4" fontId="1" fillId="3" borderId="3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0" fontId="3" fillId="4" borderId="1" xfId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right" vertical="center"/>
    </xf>
    <xf numFmtId="43" fontId="1" fillId="3" borderId="1" xfId="3" applyFont="1" applyFill="1" applyBorder="1" applyAlignment="1" applyProtection="1">
      <alignment horizontal="right" vertical="center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4" fontId="1" fillId="3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4" fontId="1" fillId="3" borderId="3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vertical="center"/>
    </xf>
    <xf numFmtId="4" fontId="1" fillId="3" borderId="2" xfId="1" applyNumberFormat="1" applyFont="1" applyFill="1" applyBorder="1" applyAlignment="1">
      <alignment horizontal="right" vertical="center"/>
    </xf>
    <xf numFmtId="0" fontId="1" fillId="3" borderId="3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vertical="center"/>
    </xf>
    <xf numFmtId="4" fontId="1" fillId="3" borderId="1" xfId="1" applyNumberFormat="1" applyFont="1" applyFill="1" applyBorder="1" applyAlignment="1">
      <alignment horizontal="right" vertical="center"/>
    </xf>
    <xf numFmtId="4" fontId="1" fillId="3" borderId="0" xfId="2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43" fontId="1" fillId="3" borderId="1" xfId="3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13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4" borderId="3" xfId="1" applyNumberFormat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</cellXfs>
  <cellStyles count="4">
    <cellStyle name="Ênfase2" xfId="1" builtinId="33"/>
    <cellStyle name="Normal" xfId="0" builtinId="0"/>
    <cellStyle name="Normal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163552</xdr:rowOff>
    </xdr:from>
    <xdr:to>
      <xdr:col>1</xdr:col>
      <xdr:colOff>924877</xdr:colOff>
      <xdr:row>6</xdr:row>
      <xdr:rowOff>47625</xdr:rowOff>
    </xdr:to>
    <xdr:pic>
      <xdr:nvPicPr>
        <xdr:cNvPr id="3" name="Imagem 1" descr="pmrb_evand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63577"/>
          <a:ext cx="867727" cy="884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tabSelected="1" view="pageBreakPreview" topLeftCell="A132" zoomScaleNormal="100" zoomScaleSheetLayoutView="100" zoomScalePageLayoutView="80" workbookViewId="0">
      <selection activeCell="G11" sqref="G11"/>
    </sheetView>
  </sheetViews>
  <sheetFormatPr defaultRowHeight="15" x14ac:dyDescent="0.25"/>
  <cols>
    <col min="1" max="1" width="4.7109375" customWidth="1"/>
    <col min="2" max="2" width="19.7109375" customWidth="1"/>
    <col min="3" max="3" width="12.140625" customWidth="1"/>
    <col min="4" max="4" width="32.85546875" customWidth="1"/>
    <col min="5" max="5" width="17.28515625" customWidth="1"/>
    <col min="6" max="6" width="10.7109375" customWidth="1"/>
    <col min="7" max="7" width="14.42578125" customWidth="1"/>
    <col min="8" max="8" width="15.42578125" customWidth="1"/>
    <col min="9" max="9" width="16.5703125" customWidth="1"/>
    <col min="10" max="10" width="20.140625" customWidth="1"/>
    <col min="11" max="11" width="17.5703125" customWidth="1"/>
    <col min="13" max="13" width="13.85546875" customWidth="1"/>
  </cols>
  <sheetData>
    <row r="1" spans="1:13" ht="15.75" x14ac:dyDescent="0.25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x14ac:dyDescent="0.25">
      <c r="A2" s="62" t="s">
        <v>29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3" x14ac:dyDescent="0.25">
      <c r="A3" s="28"/>
      <c r="B3" s="28"/>
      <c r="D3" s="28"/>
      <c r="E3" s="28"/>
      <c r="F3" s="28"/>
      <c r="G3" s="28"/>
      <c r="H3" s="28"/>
      <c r="I3" s="28"/>
      <c r="J3" s="28"/>
      <c r="K3" s="28"/>
    </row>
    <row r="4" spans="1:13" ht="18.75" customHeight="1" x14ac:dyDescent="0.25">
      <c r="J4" s="68" t="s">
        <v>237</v>
      </c>
      <c r="K4" s="68"/>
    </row>
    <row r="5" spans="1:13" ht="15" customHeight="1" x14ac:dyDescent="0.25">
      <c r="A5" s="62" t="s">
        <v>149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3" ht="1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3" ht="15" customHeight="1" x14ac:dyDescent="0.25">
      <c r="A7" s="63" t="s">
        <v>143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3" ht="15" customHeight="1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3" ht="29.25" customHeight="1" x14ac:dyDescent="0.25">
      <c r="A9" s="64" t="s">
        <v>13</v>
      </c>
      <c r="B9" s="65" t="s">
        <v>19</v>
      </c>
      <c r="C9" s="64" t="s">
        <v>15</v>
      </c>
      <c r="D9" s="67" t="s">
        <v>0</v>
      </c>
      <c r="E9" s="67" t="s">
        <v>1</v>
      </c>
      <c r="F9" s="59" t="s">
        <v>2</v>
      </c>
      <c r="G9" s="60" t="s">
        <v>3</v>
      </c>
      <c r="H9" s="60"/>
      <c r="I9" s="60"/>
      <c r="J9" s="59" t="s">
        <v>18</v>
      </c>
      <c r="K9" s="59" t="s">
        <v>8</v>
      </c>
    </row>
    <row r="10" spans="1:13" ht="18.75" customHeight="1" x14ac:dyDescent="0.25">
      <c r="A10" s="64"/>
      <c r="B10" s="66"/>
      <c r="C10" s="64"/>
      <c r="D10" s="67"/>
      <c r="E10" s="67"/>
      <c r="F10" s="59"/>
      <c r="G10" s="5" t="s">
        <v>4</v>
      </c>
      <c r="H10" s="5" t="s">
        <v>5</v>
      </c>
      <c r="I10" s="5" t="s">
        <v>17</v>
      </c>
      <c r="J10" s="59"/>
      <c r="K10" s="59"/>
    </row>
    <row r="11" spans="1:13" ht="60.75" customHeight="1" x14ac:dyDescent="0.25">
      <c r="A11" s="21">
        <v>1</v>
      </c>
      <c r="B11" s="7" t="s">
        <v>20</v>
      </c>
      <c r="C11" s="11" t="s">
        <v>150</v>
      </c>
      <c r="D11" s="11" t="s">
        <v>6</v>
      </c>
      <c r="E11" s="11" t="s">
        <v>152</v>
      </c>
      <c r="F11" s="6">
        <v>44196</v>
      </c>
      <c r="G11" s="3">
        <v>2965600</v>
      </c>
      <c r="H11" s="3">
        <v>156084.22</v>
      </c>
      <c r="I11" s="9">
        <f t="shared" ref="I11" si="0">SUM(G11+H11)</f>
        <v>3121684.22</v>
      </c>
      <c r="J11" s="8">
        <v>1809015.99</v>
      </c>
      <c r="K11" s="49" t="s">
        <v>136</v>
      </c>
      <c r="M11" s="1"/>
    </row>
    <row r="12" spans="1:13" ht="51" customHeight="1" x14ac:dyDescent="0.25">
      <c r="A12" s="21">
        <f t="shared" ref="A12:A75" si="1">A11+1</f>
        <v>2</v>
      </c>
      <c r="B12" s="7" t="s">
        <v>31</v>
      </c>
      <c r="C12" s="11" t="s">
        <v>21</v>
      </c>
      <c r="D12" s="11" t="s">
        <v>307</v>
      </c>
      <c r="E12" s="11" t="s">
        <v>152</v>
      </c>
      <c r="F12" s="6">
        <v>44227</v>
      </c>
      <c r="G12" s="3">
        <v>12206402.77</v>
      </c>
      <c r="H12" s="3">
        <v>2172795.7599999998</v>
      </c>
      <c r="I12" s="9">
        <f t="shared" ref="I12:I15" si="2">SUM(G12+H12)</f>
        <v>14379198.529999999</v>
      </c>
      <c r="J12" s="19">
        <v>11175737.42</v>
      </c>
      <c r="K12" s="49" t="s">
        <v>136</v>
      </c>
      <c r="M12" s="1"/>
    </row>
    <row r="13" spans="1:13" ht="58.5" customHeight="1" x14ac:dyDescent="0.25">
      <c r="A13" s="21">
        <f t="shared" si="1"/>
        <v>3</v>
      </c>
      <c r="B13" s="7" t="s">
        <v>32</v>
      </c>
      <c r="C13" s="11" t="s">
        <v>21</v>
      </c>
      <c r="D13" s="11" t="s">
        <v>14</v>
      </c>
      <c r="E13" s="11" t="s">
        <v>152</v>
      </c>
      <c r="F13" s="6">
        <v>44316</v>
      </c>
      <c r="G13" s="3">
        <v>7117476.25</v>
      </c>
      <c r="H13" s="3">
        <v>280322.49</v>
      </c>
      <c r="I13" s="9">
        <f t="shared" si="2"/>
        <v>7397798.7400000002</v>
      </c>
      <c r="J13" s="19">
        <v>4443622.78</v>
      </c>
      <c r="K13" s="49" t="s">
        <v>136</v>
      </c>
      <c r="M13" s="1"/>
    </row>
    <row r="14" spans="1:13" ht="57.75" customHeight="1" x14ac:dyDescent="0.25">
      <c r="A14" s="21">
        <f t="shared" si="1"/>
        <v>4</v>
      </c>
      <c r="B14" s="7" t="s">
        <v>33</v>
      </c>
      <c r="C14" s="11" t="s">
        <v>21</v>
      </c>
      <c r="D14" s="11" t="s">
        <v>306</v>
      </c>
      <c r="E14" s="11" t="s">
        <v>152</v>
      </c>
      <c r="F14" s="6">
        <v>44405</v>
      </c>
      <c r="G14" s="3">
        <v>16169801.6</v>
      </c>
      <c r="H14" s="3">
        <v>208889.05</v>
      </c>
      <c r="I14" s="9">
        <f t="shared" si="2"/>
        <v>16378690.65</v>
      </c>
      <c r="J14" s="38">
        <v>14669801.6</v>
      </c>
      <c r="K14" s="49" t="s">
        <v>136</v>
      </c>
      <c r="M14" s="1"/>
    </row>
    <row r="15" spans="1:13" ht="50.25" customHeight="1" x14ac:dyDescent="0.25">
      <c r="A15" s="21">
        <f t="shared" si="1"/>
        <v>5</v>
      </c>
      <c r="B15" s="7" t="s">
        <v>34</v>
      </c>
      <c r="C15" s="11" t="s">
        <v>21</v>
      </c>
      <c r="D15" s="11" t="s">
        <v>305</v>
      </c>
      <c r="E15" s="11" t="s">
        <v>152</v>
      </c>
      <c r="F15" s="6">
        <v>44251</v>
      </c>
      <c r="G15" s="4">
        <v>15000000</v>
      </c>
      <c r="H15" s="4">
        <v>1247447.3600000001</v>
      </c>
      <c r="I15" s="9">
        <f t="shared" si="2"/>
        <v>16247447.359999999</v>
      </c>
      <c r="J15" s="19">
        <v>14229329.65</v>
      </c>
      <c r="K15" s="49" t="s">
        <v>136</v>
      </c>
      <c r="M15" s="1"/>
    </row>
    <row r="16" spans="1:13" ht="51.75" customHeight="1" x14ac:dyDescent="0.25">
      <c r="A16" s="21">
        <f t="shared" si="1"/>
        <v>6</v>
      </c>
      <c r="B16" s="7" t="s">
        <v>22</v>
      </c>
      <c r="C16" s="11" t="s">
        <v>21</v>
      </c>
      <c r="D16" s="11" t="s">
        <v>30</v>
      </c>
      <c r="E16" s="11" t="s">
        <v>37</v>
      </c>
      <c r="F16" s="6">
        <v>44333</v>
      </c>
      <c r="G16" s="13">
        <v>14417046</v>
      </c>
      <c r="H16" s="13">
        <v>7723032.8300000001</v>
      </c>
      <c r="I16" s="32">
        <f>SUM(G16+H16)</f>
        <v>22140078.829999998</v>
      </c>
      <c r="J16" s="13">
        <v>12218446.48</v>
      </c>
      <c r="K16" s="50" t="s">
        <v>23</v>
      </c>
    </row>
    <row r="17" spans="1:13" ht="73.5" customHeight="1" x14ac:dyDescent="0.25">
      <c r="A17" s="21">
        <f t="shared" si="1"/>
        <v>7</v>
      </c>
      <c r="B17" s="10" t="s">
        <v>35</v>
      </c>
      <c r="C17" s="11" t="s">
        <v>150</v>
      </c>
      <c r="D17" s="12" t="s">
        <v>25</v>
      </c>
      <c r="E17" s="12" t="s">
        <v>153</v>
      </c>
      <c r="F17" s="6">
        <v>44531</v>
      </c>
      <c r="G17" s="17">
        <v>1731671</v>
      </c>
      <c r="H17" s="15">
        <v>72600</v>
      </c>
      <c r="I17" s="4">
        <f t="shared" ref="I17:I18" si="3">SUM(G17+H17)</f>
        <v>1804271</v>
      </c>
      <c r="J17" s="4">
        <v>1731671</v>
      </c>
      <c r="K17" s="51" t="s">
        <v>151</v>
      </c>
    </row>
    <row r="18" spans="1:13" ht="52.5" customHeight="1" x14ac:dyDescent="0.25">
      <c r="A18" s="21">
        <f t="shared" si="1"/>
        <v>8</v>
      </c>
      <c r="B18" s="10" t="s">
        <v>41</v>
      </c>
      <c r="C18" s="22" t="s">
        <v>150</v>
      </c>
      <c r="D18" s="11" t="s">
        <v>304</v>
      </c>
      <c r="E18" s="12" t="s">
        <v>153</v>
      </c>
      <c r="F18" s="6">
        <v>44377</v>
      </c>
      <c r="G18" s="4">
        <v>975000</v>
      </c>
      <c r="H18" s="13">
        <f t="shared" ref="H18" si="4">G18*0.04/0.96</f>
        <v>40625</v>
      </c>
      <c r="I18" s="4">
        <f t="shared" si="3"/>
        <v>1015625</v>
      </c>
      <c r="J18" s="13">
        <v>975000</v>
      </c>
      <c r="K18" s="52" t="s">
        <v>137</v>
      </c>
    </row>
    <row r="19" spans="1:13" ht="54" customHeight="1" x14ac:dyDescent="0.25">
      <c r="A19" s="21">
        <f t="shared" si="1"/>
        <v>9</v>
      </c>
      <c r="B19" s="7" t="s">
        <v>42</v>
      </c>
      <c r="C19" s="11" t="s">
        <v>16</v>
      </c>
      <c r="D19" s="11" t="s">
        <v>38</v>
      </c>
      <c r="E19" s="11" t="s">
        <v>37</v>
      </c>
      <c r="F19" s="6">
        <v>44428</v>
      </c>
      <c r="G19" s="13">
        <v>1727393.34</v>
      </c>
      <c r="H19" s="13">
        <v>0</v>
      </c>
      <c r="I19" s="13">
        <f>SUM(G19+H19)</f>
        <v>1727393.34</v>
      </c>
      <c r="J19" s="13">
        <v>1502832.21</v>
      </c>
      <c r="K19" s="53" t="s">
        <v>23</v>
      </c>
      <c r="M19" s="57"/>
    </row>
    <row r="20" spans="1:13" ht="50.25" customHeight="1" x14ac:dyDescent="0.25">
      <c r="A20" s="21">
        <f t="shared" si="1"/>
        <v>10</v>
      </c>
      <c r="B20" s="7" t="s">
        <v>39</v>
      </c>
      <c r="C20" s="11" t="s">
        <v>16</v>
      </c>
      <c r="D20" s="11" t="s">
        <v>40</v>
      </c>
      <c r="E20" s="11" t="s">
        <v>37</v>
      </c>
      <c r="F20" s="6">
        <v>44428</v>
      </c>
      <c r="G20" s="13">
        <v>2048300.76</v>
      </c>
      <c r="H20" s="13">
        <v>0</v>
      </c>
      <c r="I20" s="13">
        <f>SUM(G20+H20)</f>
        <v>2048300.76</v>
      </c>
      <c r="J20" s="13">
        <v>1372278.13</v>
      </c>
      <c r="K20" s="53" t="s">
        <v>23</v>
      </c>
      <c r="L20" s="48"/>
      <c r="M20" s="57"/>
    </row>
    <row r="21" spans="1:13" ht="69.75" customHeight="1" x14ac:dyDescent="0.25">
      <c r="A21" s="21">
        <f t="shared" si="1"/>
        <v>11</v>
      </c>
      <c r="B21" s="7" t="s">
        <v>49</v>
      </c>
      <c r="C21" s="11" t="s">
        <v>36</v>
      </c>
      <c r="D21" s="11" t="s">
        <v>43</v>
      </c>
      <c r="E21" s="11" t="s">
        <v>37</v>
      </c>
      <c r="F21" s="6">
        <v>44347</v>
      </c>
      <c r="G21" s="13">
        <v>94076.49</v>
      </c>
      <c r="H21" s="13">
        <v>0</v>
      </c>
      <c r="I21" s="13">
        <f t="shared" ref="I21" si="5">SUM(G21+H21)</f>
        <v>94076.49</v>
      </c>
      <c r="J21" s="13">
        <v>94076.49</v>
      </c>
      <c r="K21" s="53" t="s">
        <v>23</v>
      </c>
    </row>
    <row r="22" spans="1:13" ht="58.5" customHeight="1" x14ac:dyDescent="0.25">
      <c r="A22" s="21">
        <f t="shared" si="1"/>
        <v>12</v>
      </c>
      <c r="B22" s="10" t="s">
        <v>46</v>
      </c>
      <c r="C22" s="22" t="s">
        <v>150</v>
      </c>
      <c r="D22" s="12" t="s">
        <v>44</v>
      </c>
      <c r="E22" s="11" t="s">
        <v>27</v>
      </c>
      <c r="F22" s="6">
        <v>44561</v>
      </c>
      <c r="G22" s="25">
        <v>2925000</v>
      </c>
      <c r="H22" s="25">
        <v>121875</v>
      </c>
      <c r="I22" s="25">
        <f t="shared" ref="I22" si="6">SUM(G22+H22)</f>
        <v>3046875</v>
      </c>
      <c r="J22" s="13">
        <v>102962.93</v>
      </c>
      <c r="K22" s="54" t="s">
        <v>137</v>
      </c>
    </row>
    <row r="23" spans="1:13" ht="55.5" customHeight="1" x14ac:dyDescent="0.25">
      <c r="A23" s="21">
        <f t="shared" si="1"/>
        <v>13</v>
      </c>
      <c r="B23" s="10" t="s">
        <v>47</v>
      </c>
      <c r="C23" s="22" t="s">
        <v>150</v>
      </c>
      <c r="D23" s="20" t="s">
        <v>48</v>
      </c>
      <c r="E23" s="11" t="s">
        <v>152</v>
      </c>
      <c r="F23" s="6">
        <v>44196</v>
      </c>
      <c r="G23" s="18">
        <v>1482100</v>
      </c>
      <c r="H23" s="25">
        <v>117541.73</v>
      </c>
      <c r="I23" s="18">
        <f t="shared" ref="I23" si="7">SUM(G23+H23)</f>
        <v>1599641.73</v>
      </c>
      <c r="J23" s="13">
        <v>1227919.8500000001</v>
      </c>
      <c r="K23" s="54" t="s">
        <v>137</v>
      </c>
    </row>
    <row r="24" spans="1:13" ht="58.5" customHeight="1" x14ac:dyDescent="0.25">
      <c r="A24" s="21">
        <f t="shared" si="1"/>
        <v>14</v>
      </c>
      <c r="B24" s="10" t="s">
        <v>51</v>
      </c>
      <c r="C24" s="22" t="s">
        <v>150</v>
      </c>
      <c r="D24" s="20" t="s">
        <v>52</v>
      </c>
      <c r="E24" s="11" t="s">
        <v>152</v>
      </c>
      <c r="F24" s="6">
        <v>44377</v>
      </c>
      <c r="G24" s="25">
        <v>1482100</v>
      </c>
      <c r="H24" s="25">
        <v>2978.13</v>
      </c>
      <c r="I24" s="18">
        <f t="shared" ref="I24" si="8">G24+H24</f>
        <v>1485078.13</v>
      </c>
      <c r="J24" s="23">
        <v>26677.8</v>
      </c>
      <c r="K24" s="54" t="s">
        <v>137</v>
      </c>
    </row>
    <row r="25" spans="1:13" ht="58.5" customHeight="1" x14ac:dyDescent="0.25">
      <c r="A25" s="21">
        <f t="shared" si="1"/>
        <v>15</v>
      </c>
      <c r="B25" s="14" t="s">
        <v>110</v>
      </c>
      <c r="C25" s="22" t="s">
        <v>150</v>
      </c>
      <c r="D25" s="14" t="s">
        <v>71</v>
      </c>
      <c r="E25" s="11" t="s">
        <v>37</v>
      </c>
      <c r="F25" s="6">
        <v>44308</v>
      </c>
      <c r="G25" s="26">
        <v>940241.48</v>
      </c>
      <c r="H25" s="13">
        <v>0</v>
      </c>
      <c r="I25" s="23">
        <f t="shared" ref="I25" si="9">G25+H25</f>
        <v>940241.48</v>
      </c>
      <c r="J25" s="23">
        <v>115500</v>
      </c>
      <c r="K25" s="55" t="s">
        <v>23</v>
      </c>
    </row>
    <row r="26" spans="1:13" ht="54" customHeight="1" x14ac:dyDescent="0.25">
      <c r="A26" s="21">
        <f t="shared" si="1"/>
        <v>16</v>
      </c>
      <c r="B26" s="12" t="s">
        <v>53</v>
      </c>
      <c r="C26" s="12" t="s">
        <v>36</v>
      </c>
      <c r="D26" s="12" t="s">
        <v>50</v>
      </c>
      <c r="E26" s="11" t="s">
        <v>37</v>
      </c>
      <c r="F26" s="6">
        <v>44377</v>
      </c>
      <c r="G26" s="25">
        <v>1032832.9</v>
      </c>
      <c r="H26" s="25">
        <v>0</v>
      </c>
      <c r="I26" s="25">
        <f t="shared" ref="I26:I38" si="10">G26+H26</f>
        <v>1032832.9</v>
      </c>
      <c r="J26" s="13">
        <v>1032832.9</v>
      </c>
      <c r="K26" s="52" t="s">
        <v>23</v>
      </c>
    </row>
    <row r="27" spans="1:13" ht="57" customHeight="1" x14ac:dyDescent="0.25">
      <c r="A27" s="21">
        <f t="shared" si="1"/>
        <v>17</v>
      </c>
      <c r="B27" s="12" t="s">
        <v>54</v>
      </c>
      <c r="C27" s="22" t="s">
        <v>150</v>
      </c>
      <c r="D27" s="12" t="s">
        <v>303</v>
      </c>
      <c r="E27" s="20" t="s">
        <v>153</v>
      </c>
      <c r="F27" s="6">
        <v>44196</v>
      </c>
      <c r="G27" s="25">
        <v>292500</v>
      </c>
      <c r="H27" s="25">
        <v>586.16999999999996</v>
      </c>
      <c r="I27" s="25">
        <f t="shared" si="10"/>
        <v>293086.17</v>
      </c>
      <c r="J27" s="13">
        <v>292500</v>
      </c>
      <c r="K27" s="52" t="s">
        <v>137</v>
      </c>
    </row>
    <row r="28" spans="1:13" ht="75.75" customHeight="1" x14ac:dyDescent="0.25">
      <c r="A28" s="21">
        <f t="shared" si="1"/>
        <v>18</v>
      </c>
      <c r="B28" s="12" t="s">
        <v>56</v>
      </c>
      <c r="C28" s="22" t="s">
        <v>150</v>
      </c>
      <c r="D28" s="20" t="s">
        <v>55</v>
      </c>
      <c r="E28" s="20" t="s">
        <v>27</v>
      </c>
      <c r="F28" s="6">
        <v>44377</v>
      </c>
      <c r="G28" s="18">
        <v>1462500</v>
      </c>
      <c r="H28" s="18">
        <v>2930.86</v>
      </c>
      <c r="I28" s="18">
        <f t="shared" si="10"/>
        <v>1465430.86</v>
      </c>
      <c r="J28" s="23">
        <v>587778.75</v>
      </c>
      <c r="K28" s="54" t="s">
        <v>137</v>
      </c>
    </row>
    <row r="29" spans="1:13" ht="58.5" customHeight="1" x14ac:dyDescent="0.25">
      <c r="A29" s="21">
        <f t="shared" si="1"/>
        <v>19</v>
      </c>
      <c r="B29" s="12" t="s">
        <v>57</v>
      </c>
      <c r="C29" s="22" t="s">
        <v>150</v>
      </c>
      <c r="D29" s="20" t="s">
        <v>58</v>
      </c>
      <c r="E29" s="20" t="s">
        <v>153</v>
      </c>
      <c r="F29" s="6">
        <v>44196</v>
      </c>
      <c r="G29" s="18">
        <v>1846160</v>
      </c>
      <c r="H29" s="18">
        <v>59111</v>
      </c>
      <c r="I29" s="18">
        <f t="shared" si="10"/>
        <v>1905271</v>
      </c>
      <c r="J29" s="23">
        <v>1039580</v>
      </c>
      <c r="K29" s="54" t="s">
        <v>107</v>
      </c>
    </row>
    <row r="30" spans="1:13" ht="58.5" customHeight="1" x14ac:dyDescent="0.25">
      <c r="A30" s="21">
        <f t="shared" si="1"/>
        <v>20</v>
      </c>
      <c r="B30" s="27" t="s">
        <v>243</v>
      </c>
      <c r="C30" s="22" t="s">
        <v>150</v>
      </c>
      <c r="D30" s="11" t="s">
        <v>59</v>
      </c>
      <c r="E30" s="11" t="s">
        <v>60</v>
      </c>
      <c r="F30" s="6">
        <v>44561</v>
      </c>
      <c r="G30" s="16">
        <v>1499366.16</v>
      </c>
      <c r="H30" s="13">
        <v>3006.01</v>
      </c>
      <c r="I30" s="18">
        <f t="shared" si="10"/>
        <v>1502372.17</v>
      </c>
      <c r="J30" s="13">
        <v>0</v>
      </c>
      <c r="K30" s="54" t="s">
        <v>11</v>
      </c>
    </row>
    <row r="31" spans="1:13" ht="60" customHeight="1" x14ac:dyDescent="0.25">
      <c r="A31" s="21">
        <f t="shared" si="1"/>
        <v>21</v>
      </c>
      <c r="B31" s="27" t="s">
        <v>61</v>
      </c>
      <c r="C31" s="22" t="s">
        <v>150</v>
      </c>
      <c r="D31" s="11" t="s">
        <v>62</v>
      </c>
      <c r="E31" s="11" t="s">
        <v>60</v>
      </c>
      <c r="F31" s="6">
        <v>44561</v>
      </c>
      <c r="G31" s="3">
        <v>799999</v>
      </c>
      <c r="H31" s="13">
        <f t="shared" ref="H31" si="11">G31*0.002/0.998</f>
        <v>1603.2044088176353</v>
      </c>
      <c r="I31" s="18">
        <f t="shared" si="10"/>
        <v>801602.20440881769</v>
      </c>
      <c r="J31" s="13">
        <v>0</v>
      </c>
      <c r="K31" s="54" t="s">
        <v>11</v>
      </c>
    </row>
    <row r="32" spans="1:13" ht="46.5" customHeight="1" x14ac:dyDescent="0.25">
      <c r="A32" s="21">
        <f t="shared" si="1"/>
        <v>22</v>
      </c>
      <c r="B32" s="27" t="s">
        <v>63</v>
      </c>
      <c r="C32" s="22" t="s">
        <v>150</v>
      </c>
      <c r="D32" s="11" t="s">
        <v>302</v>
      </c>
      <c r="E32" s="20" t="s">
        <v>153</v>
      </c>
      <c r="F32" s="6">
        <v>44347</v>
      </c>
      <c r="G32" s="4">
        <v>354276.98</v>
      </c>
      <c r="H32" s="13">
        <v>709.97</v>
      </c>
      <c r="I32" s="18">
        <f t="shared" si="10"/>
        <v>354986.94999999995</v>
      </c>
      <c r="J32" s="18">
        <v>354276.98</v>
      </c>
      <c r="K32" s="54" t="s">
        <v>137</v>
      </c>
    </row>
    <row r="33" spans="1:11" ht="55.5" customHeight="1" x14ac:dyDescent="0.25">
      <c r="A33" s="21">
        <f t="shared" si="1"/>
        <v>23</v>
      </c>
      <c r="B33" s="27" t="s">
        <v>68</v>
      </c>
      <c r="C33" s="22" t="s">
        <v>150</v>
      </c>
      <c r="D33" s="11" t="s">
        <v>64</v>
      </c>
      <c r="E33" s="20" t="s">
        <v>153</v>
      </c>
      <c r="F33" s="6">
        <v>44196</v>
      </c>
      <c r="G33" s="4">
        <v>200000</v>
      </c>
      <c r="H33" s="13">
        <v>400.8</v>
      </c>
      <c r="I33" s="18">
        <f t="shared" si="10"/>
        <v>200400.8</v>
      </c>
      <c r="J33" s="13">
        <v>200000</v>
      </c>
      <c r="K33" s="54" t="s">
        <v>138</v>
      </c>
    </row>
    <row r="34" spans="1:11" ht="50.25" customHeight="1" x14ac:dyDescent="0.25">
      <c r="A34" s="21">
        <f t="shared" si="1"/>
        <v>24</v>
      </c>
      <c r="B34" s="27" t="s">
        <v>108</v>
      </c>
      <c r="C34" s="22" t="s">
        <v>150</v>
      </c>
      <c r="D34" s="11" t="s">
        <v>109</v>
      </c>
      <c r="E34" s="11" t="s">
        <v>9</v>
      </c>
      <c r="F34" s="6">
        <v>44196</v>
      </c>
      <c r="G34" s="4">
        <v>160932</v>
      </c>
      <c r="H34" s="13">
        <v>0</v>
      </c>
      <c r="I34" s="18">
        <f t="shared" si="10"/>
        <v>160932</v>
      </c>
      <c r="J34" s="13">
        <v>160932</v>
      </c>
      <c r="K34" s="54" t="s">
        <v>10</v>
      </c>
    </row>
    <row r="35" spans="1:11" ht="48.75" customHeight="1" x14ac:dyDescent="0.25">
      <c r="A35" s="21">
        <f t="shared" si="1"/>
        <v>25</v>
      </c>
      <c r="B35" s="27" t="s">
        <v>65</v>
      </c>
      <c r="C35" s="22" t="s">
        <v>150</v>
      </c>
      <c r="D35" s="11" t="s">
        <v>301</v>
      </c>
      <c r="E35" s="20" t="s">
        <v>153</v>
      </c>
      <c r="F35" s="6">
        <v>44347</v>
      </c>
      <c r="G35" s="4">
        <v>243750</v>
      </c>
      <c r="H35" s="13">
        <v>488.48</v>
      </c>
      <c r="I35" s="18">
        <f t="shared" si="10"/>
        <v>244238.48</v>
      </c>
      <c r="J35" s="13">
        <v>243750</v>
      </c>
      <c r="K35" s="54" t="s">
        <v>137</v>
      </c>
    </row>
    <row r="36" spans="1:11" ht="47.25" customHeight="1" x14ac:dyDescent="0.25">
      <c r="A36" s="21">
        <f t="shared" si="1"/>
        <v>26</v>
      </c>
      <c r="B36" s="27" t="s">
        <v>66</v>
      </c>
      <c r="C36" s="22" t="s">
        <v>150</v>
      </c>
      <c r="D36" s="11" t="s">
        <v>300</v>
      </c>
      <c r="E36" s="20" t="s">
        <v>153</v>
      </c>
      <c r="F36" s="6">
        <v>44196</v>
      </c>
      <c r="G36" s="4">
        <v>975000</v>
      </c>
      <c r="H36" s="13">
        <v>1953.91</v>
      </c>
      <c r="I36" s="18">
        <f t="shared" si="10"/>
        <v>976953.91</v>
      </c>
      <c r="J36" s="13">
        <v>938046.53</v>
      </c>
      <c r="K36" s="54" t="s">
        <v>137</v>
      </c>
    </row>
    <row r="37" spans="1:11" ht="53.25" customHeight="1" x14ac:dyDescent="0.25">
      <c r="A37" s="21">
        <f t="shared" si="1"/>
        <v>27</v>
      </c>
      <c r="B37" s="27" t="s">
        <v>69</v>
      </c>
      <c r="C37" s="22" t="s">
        <v>150</v>
      </c>
      <c r="D37" s="11" t="s">
        <v>299</v>
      </c>
      <c r="E37" s="11" t="s">
        <v>24</v>
      </c>
      <c r="F37" s="6">
        <v>44196</v>
      </c>
      <c r="G37" s="4">
        <v>5000000</v>
      </c>
      <c r="H37" s="13">
        <v>10020.040000000001</v>
      </c>
      <c r="I37" s="25">
        <f t="shared" si="10"/>
        <v>5010020.04</v>
      </c>
      <c r="J37" s="13">
        <v>5000000</v>
      </c>
      <c r="K37" s="52" t="s">
        <v>137</v>
      </c>
    </row>
    <row r="38" spans="1:11" ht="51" customHeight="1" x14ac:dyDescent="0.25">
      <c r="A38" s="21">
        <f t="shared" si="1"/>
        <v>28</v>
      </c>
      <c r="B38" s="27" t="s">
        <v>70</v>
      </c>
      <c r="C38" s="22" t="s">
        <v>150</v>
      </c>
      <c r="D38" s="11" t="s">
        <v>298</v>
      </c>
      <c r="E38" s="11" t="s">
        <v>24</v>
      </c>
      <c r="F38" s="6">
        <v>44376</v>
      </c>
      <c r="G38" s="4">
        <v>3783455</v>
      </c>
      <c r="H38" s="13">
        <v>7582.07</v>
      </c>
      <c r="I38" s="25">
        <f t="shared" si="10"/>
        <v>3791037.07</v>
      </c>
      <c r="J38" s="13">
        <v>2648418.5</v>
      </c>
      <c r="K38" s="52" t="s">
        <v>137</v>
      </c>
    </row>
    <row r="39" spans="1:11" ht="53.25" customHeight="1" x14ac:dyDescent="0.25">
      <c r="A39" s="21">
        <f t="shared" si="1"/>
        <v>29</v>
      </c>
      <c r="B39" s="27" t="s">
        <v>67</v>
      </c>
      <c r="C39" s="11" t="s">
        <v>36</v>
      </c>
      <c r="D39" s="11" t="s">
        <v>50</v>
      </c>
      <c r="E39" s="11" t="s">
        <v>37</v>
      </c>
      <c r="F39" s="6">
        <v>44316</v>
      </c>
      <c r="G39" s="4">
        <v>441296.88</v>
      </c>
      <c r="H39" s="13">
        <v>0</v>
      </c>
      <c r="I39" s="13">
        <f t="shared" ref="I39:I40" si="12">G39+H39</f>
        <v>441296.88</v>
      </c>
      <c r="J39" s="13">
        <v>110324.22</v>
      </c>
      <c r="K39" s="53" t="s">
        <v>23</v>
      </c>
    </row>
    <row r="40" spans="1:11" ht="56.25" customHeight="1" x14ac:dyDescent="0.25">
      <c r="A40" s="21">
        <f t="shared" si="1"/>
        <v>30</v>
      </c>
      <c r="B40" s="27" t="s">
        <v>72</v>
      </c>
      <c r="C40" s="22" t="s">
        <v>150</v>
      </c>
      <c r="D40" s="11" t="s">
        <v>73</v>
      </c>
      <c r="E40" s="20" t="s">
        <v>153</v>
      </c>
      <c r="F40" s="29">
        <v>44521</v>
      </c>
      <c r="G40" s="30">
        <v>350000</v>
      </c>
      <c r="H40" s="31">
        <v>2305.66</v>
      </c>
      <c r="I40" s="13">
        <f t="shared" si="12"/>
        <v>352305.66</v>
      </c>
      <c r="J40" s="13">
        <v>0</v>
      </c>
      <c r="K40" s="53" t="s">
        <v>107</v>
      </c>
    </row>
    <row r="41" spans="1:11" ht="60" customHeight="1" x14ac:dyDescent="0.25">
      <c r="A41" s="21">
        <f t="shared" si="1"/>
        <v>31</v>
      </c>
      <c r="B41" s="27" t="s">
        <v>74</v>
      </c>
      <c r="C41" s="22" t="s">
        <v>150</v>
      </c>
      <c r="D41" s="11" t="s">
        <v>93</v>
      </c>
      <c r="E41" s="11" t="s">
        <v>45</v>
      </c>
      <c r="F41" s="29">
        <v>44316</v>
      </c>
      <c r="G41" s="13">
        <v>750000</v>
      </c>
      <c r="H41" s="13">
        <f t="shared" ref="H41:H43" si="13">G41*0.002/0.998</f>
        <v>1503.006012024048</v>
      </c>
      <c r="I41" s="36">
        <f t="shared" ref="I41:I43" si="14">SUM(G41+H41)</f>
        <v>751503.00601202401</v>
      </c>
      <c r="J41" s="13">
        <v>750000</v>
      </c>
      <c r="K41" s="52" t="s">
        <v>137</v>
      </c>
    </row>
    <row r="42" spans="1:11" ht="64.5" customHeight="1" x14ac:dyDescent="0.25">
      <c r="A42" s="21">
        <f t="shared" si="1"/>
        <v>32</v>
      </c>
      <c r="B42" s="27" t="s">
        <v>75</v>
      </c>
      <c r="C42" s="22" t="s">
        <v>150</v>
      </c>
      <c r="D42" s="11" t="s">
        <v>297</v>
      </c>
      <c r="E42" s="11" t="s">
        <v>24</v>
      </c>
      <c r="F42" s="29">
        <v>44196</v>
      </c>
      <c r="G42" s="13">
        <v>700000</v>
      </c>
      <c r="H42" s="13">
        <v>1403</v>
      </c>
      <c r="I42" s="36">
        <f t="shared" si="14"/>
        <v>701403</v>
      </c>
      <c r="J42" s="13">
        <v>700000</v>
      </c>
      <c r="K42" s="54" t="s">
        <v>137</v>
      </c>
    </row>
    <row r="43" spans="1:11" ht="64.5" customHeight="1" x14ac:dyDescent="0.25">
      <c r="A43" s="21">
        <f t="shared" si="1"/>
        <v>33</v>
      </c>
      <c r="B43" s="27" t="s">
        <v>76</v>
      </c>
      <c r="C43" s="22" t="s">
        <v>150</v>
      </c>
      <c r="D43" s="11" t="s">
        <v>94</v>
      </c>
      <c r="E43" s="11" t="s">
        <v>26</v>
      </c>
      <c r="F43" s="29">
        <v>44196</v>
      </c>
      <c r="G43" s="13">
        <v>259768</v>
      </c>
      <c r="H43" s="13">
        <f t="shared" si="13"/>
        <v>520.57715430861731</v>
      </c>
      <c r="I43" s="36">
        <f t="shared" si="14"/>
        <v>260288.57715430862</v>
      </c>
      <c r="J43" s="13">
        <v>184596.43</v>
      </c>
      <c r="K43" s="54" t="s">
        <v>12</v>
      </c>
    </row>
    <row r="44" spans="1:11" ht="64.5" customHeight="1" x14ac:dyDescent="0.25">
      <c r="A44" s="21">
        <f t="shared" si="1"/>
        <v>34</v>
      </c>
      <c r="B44" s="27" t="s">
        <v>77</v>
      </c>
      <c r="C44" s="22" t="s">
        <v>150</v>
      </c>
      <c r="D44" s="11" t="s">
        <v>296</v>
      </c>
      <c r="E44" s="34" t="s">
        <v>153</v>
      </c>
      <c r="F44" s="29">
        <v>44196</v>
      </c>
      <c r="G44" s="3">
        <v>438750</v>
      </c>
      <c r="H44" s="13">
        <v>1172.3399999999999</v>
      </c>
      <c r="I44" s="4">
        <f t="shared" ref="I44:I47" si="15">SUM(G44+H44)</f>
        <v>439922.34</v>
      </c>
      <c r="J44" s="13">
        <v>0</v>
      </c>
      <c r="K44" s="54" t="s">
        <v>137</v>
      </c>
    </row>
    <row r="45" spans="1:11" ht="51.75" customHeight="1" x14ac:dyDescent="0.25">
      <c r="A45" s="21">
        <f t="shared" si="1"/>
        <v>35</v>
      </c>
      <c r="B45" s="27" t="s">
        <v>78</v>
      </c>
      <c r="C45" s="22" t="s">
        <v>150</v>
      </c>
      <c r="D45" s="11" t="s">
        <v>295</v>
      </c>
      <c r="E45" s="11" t="s">
        <v>24</v>
      </c>
      <c r="F45" s="29">
        <v>44464</v>
      </c>
      <c r="G45" s="3">
        <v>850000</v>
      </c>
      <c r="H45" s="13">
        <v>1704</v>
      </c>
      <c r="I45" s="4">
        <f t="shared" si="15"/>
        <v>851704</v>
      </c>
      <c r="J45" s="13">
        <v>170000</v>
      </c>
      <c r="K45" s="54" t="s">
        <v>137</v>
      </c>
    </row>
    <row r="46" spans="1:11" ht="64.5" customHeight="1" x14ac:dyDescent="0.25">
      <c r="A46" s="21">
        <f t="shared" si="1"/>
        <v>36</v>
      </c>
      <c r="B46" s="33" t="s">
        <v>79</v>
      </c>
      <c r="C46" s="22" t="s">
        <v>150</v>
      </c>
      <c r="D46" s="14" t="s">
        <v>95</v>
      </c>
      <c r="E46" s="11" t="s">
        <v>24</v>
      </c>
      <c r="F46" s="29">
        <v>44196</v>
      </c>
      <c r="G46" s="3">
        <v>500000</v>
      </c>
      <c r="H46" s="13">
        <v>2002</v>
      </c>
      <c r="I46" s="4">
        <f t="shared" si="15"/>
        <v>502002</v>
      </c>
      <c r="J46" s="13">
        <v>500000</v>
      </c>
      <c r="K46" s="54" t="s">
        <v>137</v>
      </c>
    </row>
    <row r="47" spans="1:11" ht="53.25" customHeight="1" x14ac:dyDescent="0.25">
      <c r="A47" s="21">
        <f t="shared" si="1"/>
        <v>37</v>
      </c>
      <c r="B47" s="33" t="s">
        <v>80</v>
      </c>
      <c r="C47" s="22" t="s">
        <v>150</v>
      </c>
      <c r="D47" s="11" t="s">
        <v>220</v>
      </c>
      <c r="E47" s="11" t="s">
        <v>24</v>
      </c>
      <c r="F47" s="29">
        <v>44196</v>
      </c>
      <c r="G47" s="3">
        <v>242000</v>
      </c>
      <c r="H47" s="13">
        <v>15666</v>
      </c>
      <c r="I47" s="4">
        <f t="shared" si="15"/>
        <v>257666</v>
      </c>
      <c r="J47" s="13">
        <v>0</v>
      </c>
      <c r="K47" s="54" t="s">
        <v>138</v>
      </c>
    </row>
    <row r="48" spans="1:11" ht="53.25" customHeight="1" x14ac:dyDescent="0.25">
      <c r="A48" s="21">
        <f t="shared" si="1"/>
        <v>38</v>
      </c>
      <c r="B48" s="33" t="s">
        <v>81</v>
      </c>
      <c r="C48" s="22" t="s">
        <v>150</v>
      </c>
      <c r="D48" s="11" t="s">
        <v>96</v>
      </c>
      <c r="E48" s="11" t="s">
        <v>153</v>
      </c>
      <c r="F48" s="29">
        <v>44196</v>
      </c>
      <c r="G48" s="13">
        <v>100000</v>
      </c>
      <c r="H48" s="13">
        <v>12323.79</v>
      </c>
      <c r="I48" s="37">
        <f t="shared" ref="I48:I49" si="16">SUM(G48+H48)</f>
        <v>112323.79000000001</v>
      </c>
      <c r="J48" s="13">
        <v>0</v>
      </c>
      <c r="K48" s="54" t="s">
        <v>140</v>
      </c>
    </row>
    <row r="49" spans="1:11" ht="53.25" customHeight="1" x14ac:dyDescent="0.25">
      <c r="A49" s="21">
        <f t="shared" si="1"/>
        <v>39</v>
      </c>
      <c r="B49" s="33" t="s">
        <v>142</v>
      </c>
      <c r="C49" s="22" t="s">
        <v>150</v>
      </c>
      <c r="D49" s="11" t="s">
        <v>97</v>
      </c>
      <c r="E49" s="11" t="s">
        <v>141</v>
      </c>
      <c r="F49" s="29">
        <v>44196</v>
      </c>
      <c r="G49" s="13">
        <v>100768</v>
      </c>
      <c r="H49" s="13">
        <f>G49*0.002/0.998</f>
        <v>201.93987975951904</v>
      </c>
      <c r="I49" s="37">
        <f t="shared" si="16"/>
        <v>100969.93987975952</v>
      </c>
      <c r="J49" s="13">
        <v>100768</v>
      </c>
      <c r="K49" s="54" t="s">
        <v>107</v>
      </c>
    </row>
    <row r="50" spans="1:11" ht="53.25" customHeight="1" x14ac:dyDescent="0.25">
      <c r="A50" s="21">
        <f t="shared" si="1"/>
        <v>40</v>
      </c>
      <c r="B50" s="27" t="s">
        <v>82</v>
      </c>
      <c r="C50" s="22" t="s">
        <v>150</v>
      </c>
      <c r="D50" s="11" t="s">
        <v>98</v>
      </c>
      <c r="E50" s="11" t="s">
        <v>24</v>
      </c>
      <c r="F50" s="6">
        <v>44196</v>
      </c>
      <c r="G50" s="13">
        <v>517388</v>
      </c>
      <c r="H50" s="13">
        <v>1037</v>
      </c>
      <c r="I50" s="37">
        <f t="shared" ref="I50:I52" si="17">SUM(G50+H50)</f>
        <v>518425</v>
      </c>
      <c r="J50" s="13">
        <v>517388</v>
      </c>
      <c r="K50" s="54" t="s">
        <v>137</v>
      </c>
    </row>
    <row r="51" spans="1:11" ht="65.25" customHeight="1" x14ac:dyDescent="0.25">
      <c r="A51" s="21">
        <f t="shared" si="1"/>
        <v>41</v>
      </c>
      <c r="B51" s="27" t="s">
        <v>83</v>
      </c>
      <c r="C51" s="22" t="s">
        <v>150</v>
      </c>
      <c r="D51" s="11" t="s">
        <v>99</v>
      </c>
      <c r="E51" s="11" t="s">
        <v>24</v>
      </c>
      <c r="F51" s="6">
        <v>44196</v>
      </c>
      <c r="G51" s="13">
        <v>482612</v>
      </c>
      <c r="H51" s="13">
        <v>968</v>
      </c>
      <c r="I51" s="37">
        <f t="shared" si="17"/>
        <v>483580</v>
      </c>
      <c r="J51" s="13">
        <v>482612</v>
      </c>
      <c r="K51" s="54" t="s">
        <v>137</v>
      </c>
    </row>
    <row r="52" spans="1:11" ht="60.75" customHeight="1" x14ac:dyDescent="0.25">
      <c r="A52" s="21">
        <f t="shared" si="1"/>
        <v>42</v>
      </c>
      <c r="B52" s="27" t="s">
        <v>84</v>
      </c>
      <c r="C52" s="22" t="s">
        <v>150</v>
      </c>
      <c r="D52" s="11" t="s">
        <v>100</v>
      </c>
      <c r="E52" s="11" t="s">
        <v>45</v>
      </c>
      <c r="F52" s="6">
        <v>44316</v>
      </c>
      <c r="G52" s="13">
        <v>1000000</v>
      </c>
      <c r="H52" s="13">
        <f t="shared" ref="H52:H58" si="18">G52*0.002/0.998</f>
        <v>2004.0080160320642</v>
      </c>
      <c r="I52" s="37">
        <f t="shared" si="17"/>
        <v>1002004.0080160321</v>
      </c>
      <c r="J52" s="13">
        <v>1000000</v>
      </c>
      <c r="K52" s="54" t="s">
        <v>137</v>
      </c>
    </row>
    <row r="53" spans="1:11" ht="66" customHeight="1" x14ac:dyDescent="0.25">
      <c r="A53" s="21">
        <f t="shared" si="1"/>
        <v>43</v>
      </c>
      <c r="B53" s="27" t="s">
        <v>85</v>
      </c>
      <c r="C53" s="22" t="s">
        <v>150</v>
      </c>
      <c r="D53" s="11" t="s">
        <v>101</v>
      </c>
      <c r="E53" s="11" t="s">
        <v>153</v>
      </c>
      <c r="F53" s="6">
        <v>44196</v>
      </c>
      <c r="G53" s="4">
        <v>700000</v>
      </c>
      <c r="H53" s="13">
        <f t="shared" si="18"/>
        <v>1402.8056112224449</v>
      </c>
      <c r="I53" s="4">
        <f>SUM(G53+H53)</f>
        <v>701402.8056112224</v>
      </c>
      <c r="J53" s="13">
        <v>0</v>
      </c>
      <c r="K53" s="54" t="s">
        <v>107</v>
      </c>
    </row>
    <row r="54" spans="1:11" ht="64.5" customHeight="1" x14ac:dyDescent="0.25">
      <c r="A54" s="21">
        <f t="shared" si="1"/>
        <v>44</v>
      </c>
      <c r="B54" s="27" t="s">
        <v>86</v>
      </c>
      <c r="C54" s="22" t="s">
        <v>150</v>
      </c>
      <c r="D54" s="11" t="s">
        <v>102</v>
      </c>
      <c r="E54" s="11" t="s">
        <v>45</v>
      </c>
      <c r="F54" s="6">
        <v>44316</v>
      </c>
      <c r="G54" s="4">
        <v>1000000</v>
      </c>
      <c r="H54" s="13">
        <f t="shared" si="18"/>
        <v>2004.0080160320642</v>
      </c>
      <c r="I54" s="4">
        <f t="shared" ref="I54:I55" si="19">SUM(G54+H54)</f>
        <v>1002004.0080160321</v>
      </c>
      <c r="J54" s="13">
        <v>1000000</v>
      </c>
      <c r="K54" s="54" t="s">
        <v>137</v>
      </c>
    </row>
    <row r="55" spans="1:11" ht="94.5" customHeight="1" x14ac:dyDescent="0.25">
      <c r="A55" s="21">
        <f t="shared" si="1"/>
        <v>45</v>
      </c>
      <c r="B55" s="27" t="s">
        <v>87</v>
      </c>
      <c r="C55" s="22" t="s">
        <v>150</v>
      </c>
      <c r="D55" s="11" t="s">
        <v>103</v>
      </c>
      <c r="E55" s="11" t="s">
        <v>154</v>
      </c>
      <c r="F55" s="6">
        <v>44561</v>
      </c>
      <c r="G55" s="4">
        <v>100000</v>
      </c>
      <c r="H55" s="13">
        <f t="shared" si="18"/>
        <v>200.40080160320642</v>
      </c>
      <c r="I55" s="4">
        <f t="shared" si="19"/>
        <v>100200.4008016032</v>
      </c>
      <c r="J55" s="13">
        <v>0</v>
      </c>
      <c r="K55" s="54" t="s">
        <v>138</v>
      </c>
    </row>
    <row r="56" spans="1:11" ht="53.25" customHeight="1" x14ac:dyDescent="0.25">
      <c r="A56" s="21">
        <f t="shared" si="1"/>
        <v>46</v>
      </c>
      <c r="B56" s="27" t="s">
        <v>88</v>
      </c>
      <c r="C56" s="22" t="s">
        <v>150</v>
      </c>
      <c r="D56" s="11" t="s">
        <v>104</v>
      </c>
      <c r="E56" s="11" t="s">
        <v>24</v>
      </c>
      <c r="F56" s="6">
        <v>44196</v>
      </c>
      <c r="G56" s="4">
        <v>250000</v>
      </c>
      <c r="H56" s="13">
        <v>1325</v>
      </c>
      <c r="I56" s="4">
        <f>SUM(G56+H56)</f>
        <v>251325</v>
      </c>
      <c r="J56" s="13">
        <v>0</v>
      </c>
      <c r="K56" s="54" t="s">
        <v>139</v>
      </c>
    </row>
    <row r="57" spans="1:11" ht="53.25" customHeight="1" x14ac:dyDescent="0.25">
      <c r="A57" s="21">
        <f t="shared" si="1"/>
        <v>47</v>
      </c>
      <c r="B57" s="11" t="s">
        <v>148</v>
      </c>
      <c r="C57" s="22" t="s">
        <v>150</v>
      </c>
      <c r="D57" s="11" t="s">
        <v>294</v>
      </c>
      <c r="E57" s="11" t="s">
        <v>153</v>
      </c>
      <c r="F57" s="6">
        <v>44286</v>
      </c>
      <c r="G57" s="4">
        <v>200000</v>
      </c>
      <c r="H57" s="13">
        <f>G57*0.002/0.998</f>
        <v>400.80160320641284</v>
      </c>
      <c r="I57" s="4">
        <f>SUM(G57+H57)</f>
        <v>200400.8016032064</v>
      </c>
      <c r="J57" s="13">
        <v>200000</v>
      </c>
      <c r="K57" s="54" t="s">
        <v>138</v>
      </c>
    </row>
    <row r="58" spans="1:11" ht="63.75" customHeight="1" x14ac:dyDescent="0.25">
      <c r="A58" s="21">
        <f t="shared" si="1"/>
        <v>48</v>
      </c>
      <c r="B58" s="27" t="s">
        <v>89</v>
      </c>
      <c r="C58" s="22" t="s">
        <v>150</v>
      </c>
      <c r="D58" s="11" t="s">
        <v>105</v>
      </c>
      <c r="E58" s="11" t="s">
        <v>24</v>
      </c>
      <c r="F58" s="6">
        <v>44196</v>
      </c>
      <c r="G58" s="13">
        <v>500000</v>
      </c>
      <c r="H58" s="13">
        <f t="shared" si="18"/>
        <v>1002.0040080160321</v>
      </c>
      <c r="I58" s="4">
        <f t="shared" ref="I58:I72" si="20">SUM(G58+H58)</f>
        <v>501002.00400801603</v>
      </c>
      <c r="J58" s="13">
        <v>500000</v>
      </c>
      <c r="K58" s="54" t="s">
        <v>137</v>
      </c>
    </row>
    <row r="59" spans="1:11" ht="54" customHeight="1" x14ac:dyDescent="0.25">
      <c r="A59" s="21">
        <f t="shared" si="1"/>
        <v>49</v>
      </c>
      <c r="B59" s="27" t="s">
        <v>90</v>
      </c>
      <c r="C59" s="22" t="s">
        <v>150</v>
      </c>
      <c r="D59" s="35" t="s">
        <v>293</v>
      </c>
      <c r="E59" s="11" t="s">
        <v>24</v>
      </c>
      <c r="F59" s="6">
        <v>44537</v>
      </c>
      <c r="G59" s="13">
        <v>800000</v>
      </c>
      <c r="H59" s="13">
        <v>5633</v>
      </c>
      <c r="I59" s="4">
        <f t="shared" si="20"/>
        <v>805633</v>
      </c>
      <c r="J59" s="13">
        <v>800000</v>
      </c>
      <c r="K59" s="54" t="s">
        <v>137</v>
      </c>
    </row>
    <row r="60" spans="1:11" ht="57" customHeight="1" x14ac:dyDescent="0.25">
      <c r="A60" s="21">
        <f t="shared" si="1"/>
        <v>50</v>
      </c>
      <c r="B60" s="27" t="s">
        <v>91</v>
      </c>
      <c r="C60" s="22" t="s">
        <v>150</v>
      </c>
      <c r="D60" s="11" t="s">
        <v>106</v>
      </c>
      <c r="E60" s="11" t="s">
        <v>27</v>
      </c>
      <c r="F60" s="6">
        <v>44316</v>
      </c>
      <c r="G60" s="13">
        <v>2071901.33</v>
      </c>
      <c r="H60" s="13">
        <v>4153</v>
      </c>
      <c r="I60" s="4">
        <f t="shared" si="20"/>
        <v>2076054.33</v>
      </c>
      <c r="J60" s="13">
        <v>414380.26</v>
      </c>
      <c r="K60" s="54" t="s">
        <v>137</v>
      </c>
    </row>
    <row r="61" spans="1:11" ht="57" customHeight="1" x14ac:dyDescent="0.25">
      <c r="A61" s="21">
        <f t="shared" si="1"/>
        <v>51</v>
      </c>
      <c r="B61" s="27" t="s">
        <v>92</v>
      </c>
      <c r="C61" s="22" t="s">
        <v>150</v>
      </c>
      <c r="D61" s="11" t="s">
        <v>292</v>
      </c>
      <c r="E61" s="11" t="s">
        <v>153</v>
      </c>
      <c r="F61" s="6">
        <v>44377</v>
      </c>
      <c r="G61" s="13">
        <v>500000</v>
      </c>
      <c r="H61" s="13">
        <v>1000</v>
      </c>
      <c r="I61" s="4">
        <f t="shared" si="20"/>
        <v>501000</v>
      </c>
      <c r="J61" s="13">
        <v>500000</v>
      </c>
      <c r="K61" s="54" t="s">
        <v>138</v>
      </c>
    </row>
    <row r="62" spans="1:11" ht="64.5" customHeight="1" x14ac:dyDescent="0.25">
      <c r="A62" s="21">
        <f t="shared" si="1"/>
        <v>52</v>
      </c>
      <c r="B62" s="27" t="s">
        <v>111</v>
      </c>
      <c r="C62" s="22" t="s">
        <v>150</v>
      </c>
      <c r="D62" s="11" t="s">
        <v>112</v>
      </c>
      <c r="E62" s="11" t="s">
        <v>153</v>
      </c>
      <c r="F62" s="6">
        <v>44196</v>
      </c>
      <c r="G62" s="13">
        <v>100000</v>
      </c>
      <c r="H62" s="13">
        <v>650.4</v>
      </c>
      <c r="I62" s="4">
        <f t="shared" si="20"/>
        <v>100650.4</v>
      </c>
      <c r="J62" s="13">
        <v>67871.520000000004</v>
      </c>
      <c r="K62" s="54" t="s">
        <v>107</v>
      </c>
    </row>
    <row r="63" spans="1:11" ht="54" customHeight="1" x14ac:dyDescent="0.25">
      <c r="A63" s="21">
        <f t="shared" si="1"/>
        <v>53</v>
      </c>
      <c r="B63" s="27" t="s">
        <v>113</v>
      </c>
      <c r="C63" s="22" t="s">
        <v>150</v>
      </c>
      <c r="D63" s="11" t="s">
        <v>291</v>
      </c>
      <c r="E63" s="11" t="s">
        <v>24</v>
      </c>
      <c r="F63" s="6">
        <v>44414</v>
      </c>
      <c r="G63" s="13">
        <v>500000</v>
      </c>
      <c r="H63" s="13">
        <f>G63*0.002/0.998</f>
        <v>1002.0040080160321</v>
      </c>
      <c r="I63" s="4">
        <f t="shared" si="20"/>
        <v>501002.00400801603</v>
      </c>
      <c r="J63" s="13">
        <v>0</v>
      </c>
      <c r="K63" s="54" t="s">
        <v>137</v>
      </c>
    </row>
    <row r="64" spans="1:11" ht="56.25" customHeight="1" x14ac:dyDescent="0.25">
      <c r="A64" s="21">
        <f t="shared" si="1"/>
        <v>54</v>
      </c>
      <c r="B64" s="27" t="s">
        <v>114</v>
      </c>
      <c r="C64" s="22" t="s">
        <v>150</v>
      </c>
      <c r="D64" s="14" t="s">
        <v>115</v>
      </c>
      <c r="E64" s="14" t="s">
        <v>153</v>
      </c>
      <c r="F64" s="6">
        <v>44196</v>
      </c>
      <c r="G64" s="13">
        <v>200000</v>
      </c>
      <c r="H64" s="2">
        <v>2400</v>
      </c>
      <c r="I64" s="4">
        <f t="shared" si="20"/>
        <v>202400</v>
      </c>
      <c r="J64" s="13">
        <v>200000</v>
      </c>
      <c r="K64" s="54" t="s">
        <v>140</v>
      </c>
    </row>
    <row r="65" spans="1:11" ht="56.25" customHeight="1" x14ac:dyDescent="0.25">
      <c r="A65" s="21">
        <f t="shared" si="1"/>
        <v>55</v>
      </c>
      <c r="B65" s="27" t="s">
        <v>116</v>
      </c>
      <c r="C65" s="22" t="s">
        <v>150</v>
      </c>
      <c r="D65" s="11" t="s">
        <v>117</v>
      </c>
      <c r="E65" s="11" t="s">
        <v>24</v>
      </c>
      <c r="F65" s="6">
        <v>44196</v>
      </c>
      <c r="G65" s="3">
        <v>597000</v>
      </c>
      <c r="H65" s="13">
        <v>1197</v>
      </c>
      <c r="I65" s="4">
        <f t="shared" si="20"/>
        <v>598197</v>
      </c>
      <c r="J65" s="13">
        <v>0</v>
      </c>
      <c r="K65" s="54" t="s">
        <v>138</v>
      </c>
    </row>
    <row r="66" spans="1:11" ht="61.5" customHeight="1" x14ac:dyDescent="0.25">
      <c r="A66" s="21">
        <f t="shared" si="1"/>
        <v>56</v>
      </c>
      <c r="B66" s="27" t="s">
        <v>118</v>
      </c>
      <c r="C66" s="22" t="s">
        <v>150</v>
      </c>
      <c r="D66" s="11" t="s">
        <v>119</v>
      </c>
      <c r="E66" s="11" t="s">
        <v>120</v>
      </c>
      <c r="F66" s="6">
        <v>44196</v>
      </c>
      <c r="G66" s="13">
        <v>250000</v>
      </c>
      <c r="H66" s="13">
        <v>1039.73</v>
      </c>
      <c r="I66" s="4">
        <f t="shared" si="20"/>
        <v>251039.73</v>
      </c>
      <c r="J66" s="13">
        <v>250000</v>
      </c>
      <c r="K66" s="54" t="s">
        <v>11</v>
      </c>
    </row>
    <row r="67" spans="1:11" ht="54.75" customHeight="1" x14ac:dyDescent="0.25">
      <c r="A67" s="21">
        <f t="shared" si="1"/>
        <v>57</v>
      </c>
      <c r="B67" s="27" t="s">
        <v>121</v>
      </c>
      <c r="C67" s="22" t="s">
        <v>150</v>
      </c>
      <c r="D67" s="11" t="s">
        <v>290</v>
      </c>
      <c r="E67" s="11" t="s">
        <v>120</v>
      </c>
      <c r="F67" s="6">
        <v>44565</v>
      </c>
      <c r="G67" s="3">
        <v>300000</v>
      </c>
      <c r="H67" s="13">
        <f t="shared" ref="H67" si="21">G67*0.002/0.998</f>
        <v>601.20240480961922</v>
      </c>
      <c r="I67" s="4">
        <f t="shared" si="20"/>
        <v>300601.20240480959</v>
      </c>
      <c r="J67" s="13">
        <v>0</v>
      </c>
      <c r="K67" s="54" t="s">
        <v>11</v>
      </c>
    </row>
    <row r="68" spans="1:11" ht="63" customHeight="1" x14ac:dyDescent="0.25">
      <c r="A68" s="21">
        <f t="shared" si="1"/>
        <v>58</v>
      </c>
      <c r="B68" s="27" t="s">
        <v>122</v>
      </c>
      <c r="C68" s="22" t="s">
        <v>150</v>
      </c>
      <c r="D68" s="11" t="s">
        <v>289</v>
      </c>
      <c r="E68" s="11" t="s">
        <v>153</v>
      </c>
      <c r="F68" s="6">
        <v>44316</v>
      </c>
      <c r="G68" s="3">
        <v>224190</v>
      </c>
      <c r="H68" s="13">
        <v>501</v>
      </c>
      <c r="I68" s="4">
        <f t="shared" si="20"/>
        <v>224691</v>
      </c>
      <c r="J68" s="13">
        <v>0</v>
      </c>
      <c r="K68" s="54" t="s">
        <v>137</v>
      </c>
    </row>
    <row r="69" spans="1:11" ht="72" customHeight="1" x14ac:dyDescent="0.25">
      <c r="A69" s="21">
        <f t="shared" si="1"/>
        <v>59</v>
      </c>
      <c r="B69" s="27" t="s">
        <v>123</v>
      </c>
      <c r="C69" s="22" t="s">
        <v>150</v>
      </c>
      <c r="D69" s="11" t="s">
        <v>288</v>
      </c>
      <c r="E69" s="11" t="s">
        <v>153</v>
      </c>
      <c r="F69" s="6">
        <v>44316</v>
      </c>
      <c r="G69" s="3">
        <v>224190</v>
      </c>
      <c r="H69" s="13">
        <v>501</v>
      </c>
      <c r="I69" s="4">
        <f t="shared" si="20"/>
        <v>224691</v>
      </c>
      <c r="J69" s="13">
        <v>0</v>
      </c>
      <c r="K69" s="54" t="s">
        <v>137</v>
      </c>
    </row>
    <row r="70" spans="1:11" ht="85.5" customHeight="1" x14ac:dyDescent="0.25">
      <c r="A70" s="21">
        <f t="shared" si="1"/>
        <v>60</v>
      </c>
      <c r="B70" s="27" t="s">
        <v>125</v>
      </c>
      <c r="C70" s="14" t="s">
        <v>150</v>
      </c>
      <c r="D70" s="11" t="s">
        <v>124</v>
      </c>
      <c r="E70" s="11" t="s">
        <v>152</v>
      </c>
      <c r="F70" s="6">
        <v>44316</v>
      </c>
      <c r="G70" s="13">
        <v>270476.19</v>
      </c>
      <c r="H70" s="13">
        <v>542.04</v>
      </c>
      <c r="I70" s="4">
        <f t="shared" si="20"/>
        <v>271018.23</v>
      </c>
      <c r="J70" s="13">
        <v>0</v>
      </c>
      <c r="K70" s="55" t="s">
        <v>12</v>
      </c>
    </row>
    <row r="71" spans="1:11" ht="60.75" customHeight="1" x14ac:dyDescent="0.25">
      <c r="A71" s="21">
        <f t="shared" si="1"/>
        <v>61</v>
      </c>
      <c r="B71" s="27" t="s">
        <v>126</v>
      </c>
      <c r="C71" s="22" t="s">
        <v>150</v>
      </c>
      <c r="D71" s="11" t="s">
        <v>287</v>
      </c>
      <c r="E71" s="11" t="s">
        <v>153</v>
      </c>
      <c r="F71" s="6">
        <v>44316</v>
      </c>
      <c r="G71" s="13">
        <v>968629.34</v>
      </c>
      <c r="H71" s="13">
        <v>2100</v>
      </c>
      <c r="I71" s="4">
        <f t="shared" si="20"/>
        <v>970729.34</v>
      </c>
      <c r="J71" s="13">
        <v>0</v>
      </c>
      <c r="K71" s="54" t="s">
        <v>137</v>
      </c>
    </row>
    <row r="72" spans="1:11" ht="63" customHeight="1" x14ac:dyDescent="0.25">
      <c r="A72" s="21">
        <f t="shared" si="1"/>
        <v>62</v>
      </c>
      <c r="B72" s="27" t="s">
        <v>127</v>
      </c>
      <c r="C72" s="22" t="s">
        <v>150</v>
      </c>
      <c r="D72" s="11" t="s">
        <v>286</v>
      </c>
      <c r="E72" s="11" t="s">
        <v>153</v>
      </c>
      <c r="F72" s="6">
        <v>44469</v>
      </c>
      <c r="G72" s="13">
        <v>603809.52</v>
      </c>
      <c r="H72" s="13">
        <v>1303</v>
      </c>
      <c r="I72" s="4">
        <f t="shared" si="20"/>
        <v>605112.52</v>
      </c>
      <c r="J72" s="13">
        <v>0</v>
      </c>
      <c r="K72" s="54" t="s">
        <v>137</v>
      </c>
    </row>
    <row r="73" spans="1:11" ht="45.75" customHeight="1" x14ac:dyDescent="0.25">
      <c r="A73" s="21">
        <f t="shared" si="1"/>
        <v>63</v>
      </c>
      <c r="B73" s="27" t="s">
        <v>128</v>
      </c>
      <c r="C73" s="22" t="s">
        <v>150</v>
      </c>
      <c r="D73" s="11" t="s">
        <v>129</v>
      </c>
      <c r="E73" s="11" t="s">
        <v>153</v>
      </c>
      <c r="F73" s="6">
        <v>44196</v>
      </c>
      <c r="G73" s="13">
        <v>100000</v>
      </c>
      <c r="H73" s="13">
        <v>5960.08</v>
      </c>
      <c r="I73" s="4">
        <f t="shared" ref="I73:I130" si="22">SUM(G73+H73)</f>
        <v>105960.08</v>
      </c>
      <c r="J73" s="4">
        <v>0</v>
      </c>
      <c r="K73" s="54" t="s">
        <v>107</v>
      </c>
    </row>
    <row r="74" spans="1:11" ht="58.5" customHeight="1" x14ac:dyDescent="0.25">
      <c r="A74" s="21">
        <f t="shared" si="1"/>
        <v>64</v>
      </c>
      <c r="B74" s="27" t="s">
        <v>146</v>
      </c>
      <c r="C74" s="22" t="s">
        <v>150</v>
      </c>
      <c r="D74" s="11" t="s">
        <v>147</v>
      </c>
      <c r="E74" s="11" t="s">
        <v>153</v>
      </c>
      <c r="F74" s="6">
        <v>44196</v>
      </c>
      <c r="G74" s="13">
        <v>150000</v>
      </c>
      <c r="H74" s="13">
        <v>824.04</v>
      </c>
      <c r="I74" s="37">
        <f t="shared" si="22"/>
        <v>150824.04</v>
      </c>
      <c r="J74" s="4">
        <v>0</v>
      </c>
      <c r="K74" s="54" t="s">
        <v>107</v>
      </c>
    </row>
    <row r="75" spans="1:11" ht="45.75" customHeight="1" x14ac:dyDescent="0.25">
      <c r="A75" s="21">
        <f t="shared" si="1"/>
        <v>65</v>
      </c>
      <c r="B75" s="27" t="s">
        <v>130</v>
      </c>
      <c r="C75" s="22" t="s">
        <v>150</v>
      </c>
      <c r="D75" s="11" t="s">
        <v>131</v>
      </c>
      <c r="E75" s="11" t="s">
        <v>153</v>
      </c>
      <c r="F75" s="6">
        <v>44196</v>
      </c>
      <c r="G75" s="13">
        <v>500000</v>
      </c>
      <c r="H75" s="13">
        <v>1639.16</v>
      </c>
      <c r="I75" s="4">
        <f t="shared" si="22"/>
        <v>501639.16</v>
      </c>
      <c r="J75" s="4">
        <v>0</v>
      </c>
      <c r="K75" s="54" t="s">
        <v>107</v>
      </c>
    </row>
    <row r="76" spans="1:11" ht="45.75" customHeight="1" x14ac:dyDescent="0.25">
      <c r="A76" s="21">
        <f t="shared" ref="A76:A139" si="23">A75+1</f>
        <v>66</v>
      </c>
      <c r="B76" s="27" t="s">
        <v>132</v>
      </c>
      <c r="C76" s="22" t="s">
        <v>150</v>
      </c>
      <c r="D76" s="11" t="s">
        <v>285</v>
      </c>
      <c r="E76" s="11" t="s">
        <v>24</v>
      </c>
      <c r="F76" s="6">
        <v>44414</v>
      </c>
      <c r="G76" s="13">
        <v>400000</v>
      </c>
      <c r="H76" s="13">
        <v>802</v>
      </c>
      <c r="I76" s="4">
        <f t="shared" si="22"/>
        <v>400802</v>
      </c>
      <c r="J76" s="13">
        <v>261000</v>
      </c>
      <c r="K76" s="54" t="s">
        <v>137</v>
      </c>
    </row>
    <row r="77" spans="1:11" ht="61.5" customHeight="1" x14ac:dyDescent="0.25">
      <c r="A77" s="21">
        <f t="shared" si="23"/>
        <v>67</v>
      </c>
      <c r="B77" s="27" t="s">
        <v>133</v>
      </c>
      <c r="C77" s="22" t="s">
        <v>150</v>
      </c>
      <c r="D77" s="11" t="s">
        <v>134</v>
      </c>
      <c r="E77" s="11" t="s">
        <v>24</v>
      </c>
      <c r="F77" s="6">
        <v>44196</v>
      </c>
      <c r="G77" s="13">
        <v>200000</v>
      </c>
      <c r="H77" s="13">
        <v>4000</v>
      </c>
      <c r="I77" s="4">
        <f t="shared" si="22"/>
        <v>204000</v>
      </c>
      <c r="J77" s="13">
        <v>166000</v>
      </c>
      <c r="K77" s="54" t="s">
        <v>139</v>
      </c>
    </row>
    <row r="78" spans="1:11" ht="45.75" customHeight="1" x14ac:dyDescent="0.25">
      <c r="A78" s="21">
        <f t="shared" si="23"/>
        <v>68</v>
      </c>
      <c r="B78" s="27" t="s">
        <v>135</v>
      </c>
      <c r="C78" s="22" t="s">
        <v>150</v>
      </c>
      <c r="D78" s="35" t="s">
        <v>284</v>
      </c>
      <c r="E78" s="11" t="s">
        <v>153</v>
      </c>
      <c r="F78" s="6">
        <v>44408</v>
      </c>
      <c r="G78" s="13">
        <v>222857.14</v>
      </c>
      <c r="H78" s="13">
        <v>501</v>
      </c>
      <c r="I78" s="4">
        <f t="shared" si="22"/>
        <v>223358.14</v>
      </c>
      <c r="J78" s="13">
        <v>0</v>
      </c>
      <c r="K78" s="54" t="s">
        <v>137</v>
      </c>
    </row>
    <row r="79" spans="1:11" ht="51.75" customHeight="1" x14ac:dyDescent="0.25">
      <c r="A79" s="21">
        <f t="shared" si="23"/>
        <v>69</v>
      </c>
      <c r="B79" s="27" t="s">
        <v>244</v>
      </c>
      <c r="C79" s="22" t="s">
        <v>150</v>
      </c>
      <c r="D79" s="11" t="s">
        <v>144</v>
      </c>
      <c r="E79" s="11" t="s">
        <v>153</v>
      </c>
      <c r="F79" s="6">
        <v>44195</v>
      </c>
      <c r="G79" s="13">
        <v>185909.98</v>
      </c>
      <c r="H79" s="13">
        <v>923.82</v>
      </c>
      <c r="I79" s="4">
        <f t="shared" si="22"/>
        <v>186833.80000000002</v>
      </c>
      <c r="J79" s="13">
        <v>0</v>
      </c>
      <c r="K79" s="54" t="s">
        <v>107</v>
      </c>
    </row>
    <row r="80" spans="1:11" ht="57" customHeight="1" x14ac:dyDescent="0.25">
      <c r="A80" s="21">
        <f t="shared" si="23"/>
        <v>70</v>
      </c>
      <c r="B80" s="27" t="s">
        <v>145</v>
      </c>
      <c r="C80" s="12" t="s">
        <v>150</v>
      </c>
      <c r="D80" s="35" t="s">
        <v>283</v>
      </c>
      <c r="E80" s="11" t="s">
        <v>152</v>
      </c>
      <c r="F80" s="6">
        <v>44561</v>
      </c>
      <c r="G80" s="13">
        <v>911877.39</v>
      </c>
      <c r="H80" s="13">
        <v>1900</v>
      </c>
      <c r="I80" s="4">
        <f t="shared" si="22"/>
        <v>913777.39</v>
      </c>
      <c r="J80" s="13">
        <v>0</v>
      </c>
      <c r="K80" s="54" t="s">
        <v>137</v>
      </c>
    </row>
    <row r="81" spans="1:11" ht="56.25" customHeight="1" x14ac:dyDescent="0.25">
      <c r="A81" s="21">
        <f t="shared" si="23"/>
        <v>71</v>
      </c>
      <c r="B81" s="27" t="s">
        <v>238</v>
      </c>
      <c r="C81" s="12" t="s">
        <v>150</v>
      </c>
      <c r="D81" s="35" t="s">
        <v>239</v>
      </c>
      <c r="E81" s="11" t="s">
        <v>37</v>
      </c>
      <c r="F81" s="6">
        <v>44323</v>
      </c>
      <c r="G81" s="13">
        <v>1000000</v>
      </c>
      <c r="H81" s="13">
        <v>0</v>
      </c>
      <c r="I81" s="4">
        <f t="shared" si="22"/>
        <v>1000000</v>
      </c>
      <c r="J81" s="13">
        <v>0</v>
      </c>
      <c r="K81" s="54" t="s">
        <v>23</v>
      </c>
    </row>
    <row r="82" spans="1:11" ht="45.75" customHeight="1" x14ac:dyDescent="0.25">
      <c r="A82" s="21">
        <f t="shared" si="23"/>
        <v>72</v>
      </c>
      <c r="B82" s="27" t="s">
        <v>179</v>
      </c>
      <c r="C82" s="12" t="s">
        <v>150</v>
      </c>
      <c r="D82" s="11" t="s">
        <v>191</v>
      </c>
      <c r="E82" s="11" t="s">
        <v>154</v>
      </c>
      <c r="F82" s="6">
        <v>44561</v>
      </c>
      <c r="G82" s="13">
        <v>100000</v>
      </c>
      <c r="H82" s="13">
        <v>292.57</v>
      </c>
      <c r="I82" s="4">
        <f t="shared" si="22"/>
        <v>100292.57</v>
      </c>
      <c r="J82" s="13">
        <v>0</v>
      </c>
      <c r="K82" s="54" t="s">
        <v>138</v>
      </c>
    </row>
    <row r="83" spans="1:11" ht="45.75" customHeight="1" x14ac:dyDescent="0.25">
      <c r="A83" s="21">
        <f t="shared" si="23"/>
        <v>73</v>
      </c>
      <c r="B83" s="27" t="s">
        <v>180</v>
      </c>
      <c r="C83" s="12" t="s">
        <v>150</v>
      </c>
      <c r="D83" s="11" t="s">
        <v>192</v>
      </c>
      <c r="E83" s="11" t="s">
        <v>24</v>
      </c>
      <c r="F83" s="6">
        <v>45145</v>
      </c>
      <c r="G83" s="13">
        <v>1225000</v>
      </c>
      <c r="H83" s="13">
        <v>2500</v>
      </c>
      <c r="I83" s="4">
        <f t="shared" si="22"/>
        <v>1227500</v>
      </c>
      <c r="J83" s="13">
        <v>0</v>
      </c>
      <c r="K83" s="54" t="s">
        <v>138</v>
      </c>
    </row>
    <row r="84" spans="1:11" ht="50.25" customHeight="1" x14ac:dyDescent="0.25">
      <c r="A84" s="21">
        <f t="shared" si="23"/>
        <v>74</v>
      </c>
      <c r="B84" s="27" t="s">
        <v>155</v>
      </c>
      <c r="C84" s="12" t="s">
        <v>150</v>
      </c>
      <c r="D84" s="11" t="s">
        <v>282</v>
      </c>
      <c r="E84" s="11" t="s">
        <v>152</v>
      </c>
      <c r="F84" s="6">
        <v>44834</v>
      </c>
      <c r="G84" s="13">
        <v>764000</v>
      </c>
      <c r="H84" s="13">
        <v>3500</v>
      </c>
      <c r="I84" s="4">
        <f t="shared" si="22"/>
        <v>767500</v>
      </c>
      <c r="J84" s="13">
        <v>0</v>
      </c>
      <c r="K84" s="54" t="s">
        <v>137</v>
      </c>
    </row>
    <row r="85" spans="1:11" ht="56.25" customHeight="1" x14ac:dyDescent="0.25">
      <c r="A85" s="21">
        <f t="shared" si="23"/>
        <v>75</v>
      </c>
      <c r="B85" s="27" t="s">
        <v>156</v>
      </c>
      <c r="C85" s="12" t="s">
        <v>150</v>
      </c>
      <c r="D85" s="11" t="s">
        <v>281</v>
      </c>
      <c r="E85" s="11" t="s">
        <v>152</v>
      </c>
      <c r="F85" s="6">
        <v>44742</v>
      </c>
      <c r="G85" s="13">
        <v>955000</v>
      </c>
      <c r="H85" s="13">
        <v>2000</v>
      </c>
      <c r="I85" s="4">
        <f t="shared" si="22"/>
        <v>957000</v>
      </c>
      <c r="J85" s="13">
        <v>0</v>
      </c>
      <c r="K85" s="54" t="s">
        <v>137</v>
      </c>
    </row>
    <row r="86" spans="1:11" ht="48" customHeight="1" x14ac:dyDescent="0.25">
      <c r="A86" s="21">
        <f t="shared" si="23"/>
        <v>76</v>
      </c>
      <c r="B86" s="27" t="s">
        <v>157</v>
      </c>
      <c r="C86" s="12" t="s">
        <v>150</v>
      </c>
      <c r="D86" s="11" t="s">
        <v>280</v>
      </c>
      <c r="E86" s="11" t="s">
        <v>152</v>
      </c>
      <c r="F86" s="6">
        <v>44834</v>
      </c>
      <c r="G86" s="13">
        <v>955000</v>
      </c>
      <c r="H86" s="13">
        <v>1914</v>
      </c>
      <c r="I86" s="4">
        <f t="shared" si="22"/>
        <v>956914</v>
      </c>
      <c r="J86" s="13">
        <v>0</v>
      </c>
      <c r="K86" s="54" t="s">
        <v>137</v>
      </c>
    </row>
    <row r="87" spans="1:11" ht="45.75" customHeight="1" x14ac:dyDescent="0.25">
      <c r="A87" s="21">
        <f t="shared" si="23"/>
        <v>77</v>
      </c>
      <c r="B87" s="27" t="s">
        <v>181</v>
      </c>
      <c r="C87" s="12" t="s">
        <v>150</v>
      </c>
      <c r="D87" s="11" t="s">
        <v>193</v>
      </c>
      <c r="E87" s="11" t="s">
        <v>153</v>
      </c>
      <c r="F87" s="6">
        <v>44365</v>
      </c>
      <c r="G87" s="13">
        <v>100000</v>
      </c>
      <c r="H87" s="13">
        <v>400.8</v>
      </c>
      <c r="I87" s="4">
        <f t="shared" si="22"/>
        <v>100400.8</v>
      </c>
      <c r="J87" s="13">
        <v>0</v>
      </c>
      <c r="K87" s="54" t="s">
        <v>107</v>
      </c>
    </row>
    <row r="88" spans="1:11" ht="59.25" customHeight="1" x14ac:dyDescent="0.25">
      <c r="A88" s="21">
        <f t="shared" si="23"/>
        <v>78</v>
      </c>
      <c r="B88" s="27" t="s">
        <v>182</v>
      </c>
      <c r="C88" s="12" t="s">
        <v>150</v>
      </c>
      <c r="D88" s="11" t="s">
        <v>194</v>
      </c>
      <c r="E88" s="11" t="s">
        <v>24</v>
      </c>
      <c r="F88" s="6">
        <v>44537</v>
      </c>
      <c r="G88" s="13">
        <v>245000</v>
      </c>
      <c r="H88" s="13">
        <v>501</v>
      </c>
      <c r="I88" s="4">
        <f t="shared" si="22"/>
        <v>245501</v>
      </c>
      <c r="J88" s="13">
        <v>0</v>
      </c>
      <c r="K88" s="54" t="s">
        <v>107</v>
      </c>
    </row>
    <row r="89" spans="1:11" ht="59.25" customHeight="1" x14ac:dyDescent="0.25">
      <c r="A89" s="21">
        <f t="shared" si="23"/>
        <v>79</v>
      </c>
      <c r="B89" s="27" t="s">
        <v>183</v>
      </c>
      <c r="C89" s="12" t="s">
        <v>150</v>
      </c>
      <c r="D89" s="11" t="s">
        <v>195</v>
      </c>
      <c r="E89" s="11" t="s">
        <v>153</v>
      </c>
      <c r="F89" s="6">
        <v>44196</v>
      </c>
      <c r="G89" s="40">
        <v>246000</v>
      </c>
      <c r="H89" s="13">
        <v>564.46</v>
      </c>
      <c r="I89" s="4">
        <f t="shared" si="22"/>
        <v>246564.46</v>
      </c>
      <c r="J89" s="13">
        <v>0</v>
      </c>
      <c r="K89" s="54" t="s">
        <v>107</v>
      </c>
    </row>
    <row r="90" spans="1:11" ht="59.25" customHeight="1" x14ac:dyDescent="0.25">
      <c r="A90" s="21">
        <f t="shared" si="23"/>
        <v>80</v>
      </c>
      <c r="B90" s="27" t="s">
        <v>158</v>
      </c>
      <c r="C90" s="12" t="s">
        <v>150</v>
      </c>
      <c r="D90" s="11" t="s">
        <v>279</v>
      </c>
      <c r="E90" s="11" t="s">
        <v>120</v>
      </c>
      <c r="F90" s="6">
        <v>44546</v>
      </c>
      <c r="G90" s="40">
        <v>1468387</v>
      </c>
      <c r="H90" s="13">
        <v>3000</v>
      </c>
      <c r="I90" s="4">
        <f t="shared" si="22"/>
        <v>1471387</v>
      </c>
      <c r="J90" s="13">
        <v>0</v>
      </c>
      <c r="K90" s="54" t="s">
        <v>137</v>
      </c>
    </row>
    <row r="91" spans="1:11" ht="59.25" customHeight="1" x14ac:dyDescent="0.25">
      <c r="A91" s="21">
        <f t="shared" si="23"/>
        <v>81</v>
      </c>
      <c r="B91" s="27" t="s">
        <v>159</v>
      </c>
      <c r="C91" s="12" t="s">
        <v>150</v>
      </c>
      <c r="D91" s="11" t="s">
        <v>278</v>
      </c>
      <c r="E91" s="11" t="s">
        <v>120</v>
      </c>
      <c r="F91" s="6">
        <v>44911</v>
      </c>
      <c r="G91" s="13">
        <v>1200000</v>
      </c>
      <c r="H91" s="13">
        <v>50000</v>
      </c>
      <c r="I91" s="4">
        <f t="shared" si="22"/>
        <v>1250000</v>
      </c>
      <c r="J91" s="13">
        <v>0</v>
      </c>
      <c r="K91" s="54" t="s">
        <v>137</v>
      </c>
    </row>
    <row r="92" spans="1:11" ht="48" customHeight="1" x14ac:dyDescent="0.25">
      <c r="A92" s="21">
        <f t="shared" si="23"/>
        <v>82</v>
      </c>
      <c r="B92" s="27" t="s">
        <v>160</v>
      </c>
      <c r="C92" s="12" t="s">
        <v>150</v>
      </c>
      <c r="D92" s="11" t="s">
        <v>277</v>
      </c>
      <c r="E92" s="11" t="s">
        <v>153</v>
      </c>
      <c r="F92" s="6">
        <v>44895</v>
      </c>
      <c r="G92" s="40">
        <v>382000</v>
      </c>
      <c r="H92" s="13">
        <v>802</v>
      </c>
      <c r="I92" s="4">
        <f t="shared" si="22"/>
        <v>382802</v>
      </c>
      <c r="J92" s="13">
        <v>0</v>
      </c>
      <c r="K92" s="54" t="s">
        <v>137</v>
      </c>
    </row>
    <row r="93" spans="1:11" ht="59.25" customHeight="1" x14ac:dyDescent="0.25">
      <c r="A93" s="21">
        <f t="shared" si="23"/>
        <v>83</v>
      </c>
      <c r="B93" s="27" t="s">
        <v>184</v>
      </c>
      <c r="C93" s="12" t="s">
        <v>150</v>
      </c>
      <c r="D93" s="11" t="s">
        <v>196</v>
      </c>
      <c r="E93" s="11" t="s">
        <v>24</v>
      </c>
      <c r="F93" s="6">
        <v>44537</v>
      </c>
      <c r="G93" s="13">
        <v>765197</v>
      </c>
      <c r="H93" s="13">
        <v>1534</v>
      </c>
      <c r="I93" s="4">
        <f t="shared" si="22"/>
        <v>766731</v>
      </c>
      <c r="J93" s="13">
        <v>720000</v>
      </c>
      <c r="K93" s="54" t="s">
        <v>11</v>
      </c>
    </row>
    <row r="94" spans="1:11" ht="59.25" customHeight="1" x14ac:dyDescent="0.25">
      <c r="A94" s="21">
        <f t="shared" si="23"/>
        <v>84</v>
      </c>
      <c r="B94" s="27" t="s">
        <v>185</v>
      </c>
      <c r="C94" s="12" t="s">
        <v>150</v>
      </c>
      <c r="D94" s="14" t="s">
        <v>217</v>
      </c>
      <c r="E94" s="11" t="s">
        <v>24</v>
      </c>
      <c r="F94" s="6">
        <v>44523</v>
      </c>
      <c r="G94" s="4">
        <v>147000</v>
      </c>
      <c r="H94" s="13">
        <v>3000</v>
      </c>
      <c r="I94" s="4">
        <f t="shared" si="22"/>
        <v>150000</v>
      </c>
      <c r="J94" s="13">
        <v>0</v>
      </c>
      <c r="K94" s="54" t="s">
        <v>139</v>
      </c>
    </row>
    <row r="95" spans="1:11" ht="59.25" customHeight="1" x14ac:dyDescent="0.25">
      <c r="A95" s="21">
        <f t="shared" si="23"/>
        <v>85</v>
      </c>
      <c r="B95" s="27" t="s">
        <v>186</v>
      </c>
      <c r="C95" s="12" t="s">
        <v>150</v>
      </c>
      <c r="D95" s="14" t="s">
        <v>217</v>
      </c>
      <c r="E95" s="11" t="s">
        <v>24</v>
      </c>
      <c r="F95" s="6">
        <v>44518</v>
      </c>
      <c r="G95" s="4">
        <v>147000</v>
      </c>
      <c r="H95" s="13">
        <v>3000</v>
      </c>
      <c r="I95" s="4">
        <f t="shared" si="22"/>
        <v>150000</v>
      </c>
      <c r="J95" s="13">
        <v>131500</v>
      </c>
      <c r="K95" s="54" t="s">
        <v>139</v>
      </c>
    </row>
    <row r="96" spans="1:11" ht="59.25" customHeight="1" x14ac:dyDescent="0.25">
      <c r="A96" s="21">
        <f t="shared" si="23"/>
        <v>86</v>
      </c>
      <c r="B96" s="27" t="s">
        <v>161</v>
      </c>
      <c r="C96" s="12" t="s">
        <v>150</v>
      </c>
      <c r="D96" s="41" t="s">
        <v>216</v>
      </c>
      <c r="E96" s="11" t="s">
        <v>120</v>
      </c>
      <c r="F96" s="6">
        <v>44363</v>
      </c>
      <c r="G96" s="40">
        <v>1600000</v>
      </c>
      <c r="H96" s="13">
        <v>3500</v>
      </c>
      <c r="I96" s="4">
        <f t="shared" si="22"/>
        <v>1603500</v>
      </c>
      <c r="J96" s="13">
        <v>0</v>
      </c>
      <c r="K96" s="54" t="s">
        <v>137</v>
      </c>
    </row>
    <row r="97" spans="1:11" ht="59.25" customHeight="1" x14ac:dyDescent="0.25">
      <c r="A97" s="21">
        <f t="shared" si="23"/>
        <v>87</v>
      </c>
      <c r="B97" s="27" t="s">
        <v>187</v>
      </c>
      <c r="C97" s="12" t="s">
        <v>150</v>
      </c>
      <c r="D97" s="43" t="s">
        <v>197</v>
      </c>
      <c r="E97" s="11" t="s">
        <v>24</v>
      </c>
      <c r="F97" s="6">
        <v>44542</v>
      </c>
      <c r="G97" s="40">
        <v>186200</v>
      </c>
      <c r="H97" s="13">
        <v>10000</v>
      </c>
      <c r="I97" s="4">
        <f t="shared" si="22"/>
        <v>196200</v>
      </c>
      <c r="J97" s="13">
        <v>0</v>
      </c>
      <c r="K97" s="54" t="s">
        <v>139</v>
      </c>
    </row>
    <row r="98" spans="1:11" ht="59.25" customHeight="1" x14ac:dyDescent="0.25">
      <c r="A98" s="21">
        <f t="shared" si="23"/>
        <v>88</v>
      </c>
      <c r="B98" s="27" t="s">
        <v>162</v>
      </c>
      <c r="C98" s="12" t="s">
        <v>150</v>
      </c>
      <c r="D98" s="11" t="s">
        <v>276</v>
      </c>
      <c r="E98" s="11" t="s">
        <v>24</v>
      </c>
      <c r="F98" s="6">
        <v>44878</v>
      </c>
      <c r="G98" s="13">
        <v>294000</v>
      </c>
      <c r="H98" s="13">
        <v>600</v>
      </c>
      <c r="I98" s="4">
        <f t="shared" si="22"/>
        <v>294600</v>
      </c>
      <c r="J98" s="13">
        <v>0</v>
      </c>
      <c r="K98" s="54" t="s">
        <v>137</v>
      </c>
    </row>
    <row r="99" spans="1:11" ht="64.5" customHeight="1" x14ac:dyDescent="0.25">
      <c r="A99" s="21">
        <f t="shared" si="23"/>
        <v>89</v>
      </c>
      <c r="B99" s="27" t="s">
        <v>163</v>
      </c>
      <c r="C99" s="12" t="s">
        <v>150</v>
      </c>
      <c r="D99" s="11" t="s">
        <v>275</v>
      </c>
      <c r="E99" s="11" t="s">
        <v>152</v>
      </c>
      <c r="F99" s="6">
        <v>44895</v>
      </c>
      <c r="G99" s="13">
        <v>3809813.97</v>
      </c>
      <c r="H99" s="13">
        <v>11574</v>
      </c>
      <c r="I99" s="4">
        <f t="shared" si="22"/>
        <v>3821387.97</v>
      </c>
      <c r="J99" s="13">
        <v>0</v>
      </c>
      <c r="K99" s="54" t="s">
        <v>137</v>
      </c>
    </row>
    <row r="100" spans="1:11" ht="51.75" customHeight="1" x14ac:dyDescent="0.25">
      <c r="A100" s="21">
        <f t="shared" si="23"/>
        <v>90</v>
      </c>
      <c r="B100" s="27" t="s">
        <v>164</v>
      </c>
      <c r="C100" s="12" t="s">
        <v>150</v>
      </c>
      <c r="D100" s="11" t="s">
        <v>274</v>
      </c>
      <c r="E100" s="11" t="s">
        <v>152</v>
      </c>
      <c r="F100" s="6">
        <v>44895</v>
      </c>
      <c r="G100" s="13">
        <v>4025944.8</v>
      </c>
      <c r="H100" s="13">
        <v>8100</v>
      </c>
      <c r="I100" s="4">
        <f t="shared" si="22"/>
        <v>4034044.8</v>
      </c>
      <c r="J100" s="13">
        <v>0</v>
      </c>
      <c r="K100" s="54" t="s">
        <v>137</v>
      </c>
    </row>
    <row r="101" spans="1:11" ht="60" customHeight="1" x14ac:dyDescent="0.25">
      <c r="A101" s="21">
        <f t="shared" si="23"/>
        <v>91</v>
      </c>
      <c r="B101" s="27" t="s">
        <v>165</v>
      </c>
      <c r="C101" s="12" t="s">
        <v>150</v>
      </c>
      <c r="D101" s="11" t="s">
        <v>273</v>
      </c>
      <c r="E101" s="11" t="s">
        <v>152</v>
      </c>
      <c r="F101" s="6">
        <v>44895</v>
      </c>
      <c r="G101" s="13">
        <v>1986141.2</v>
      </c>
      <c r="H101" s="13">
        <v>4000</v>
      </c>
      <c r="I101" s="4">
        <f t="shared" si="22"/>
        <v>1990141.2</v>
      </c>
      <c r="J101" s="13">
        <v>0</v>
      </c>
      <c r="K101" s="54" t="s">
        <v>137</v>
      </c>
    </row>
    <row r="102" spans="1:11" ht="67.5" customHeight="1" x14ac:dyDescent="0.25">
      <c r="A102" s="21">
        <f t="shared" si="23"/>
        <v>92</v>
      </c>
      <c r="B102" s="27" t="s">
        <v>166</v>
      </c>
      <c r="C102" s="12" t="s">
        <v>150</v>
      </c>
      <c r="D102" s="11" t="s">
        <v>175</v>
      </c>
      <c r="E102" s="11" t="s">
        <v>152</v>
      </c>
      <c r="F102" s="6">
        <v>44895</v>
      </c>
      <c r="G102" s="13">
        <v>4868742.8</v>
      </c>
      <c r="H102" s="13">
        <v>14156</v>
      </c>
      <c r="I102" s="4">
        <f t="shared" si="22"/>
        <v>4882898.8</v>
      </c>
      <c r="J102" s="13">
        <v>0</v>
      </c>
      <c r="K102" s="54" t="s">
        <v>137</v>
      </c>
    </row>
    <row r="103" spans="1:11" ht="58.5" customHeight="1" x14ac:dyDescent="0.25">
      <c r="A103" s="21">
        <f t="shared" si="23"/>
        <v>93</v>
      </c>
      <c r="B103" s="27" t="s">
        <v>167</v>
      </c>
      <c r="C103" s="12" t="s">
        <v>150</v>
      </c>
      <c r="D103" s="14" t="s">
        <v>272</v>
      </c>
      <c r="E103" s="11" t="s">
        <v>152</v>
      </c>
      <c r="F103" s="6">
        <v>44895</v>
      </c>
      <c r="G103" s="13">
        <v>4054594.8</v>
      </c>
      <c r="H103" s="13">
        <v>8126</v>
      </c>
      <c r="I103" s="4">
        <f t="shared" si="22"/>
        <v>4062720.8</v>
      </c>
      <c r="J103" s="13">
        <v>0</v>
      </c>
      <c r="K103" s="54" t="s">
        <v>137</v>
      </c>
    </row>
    <row r="104" spans="1:11" ht="60.75" customHeight="1" x14ac:dyDescent="0.25">
      <c r="A104" s="21">
        <f t="shared" si="23"/>
        <v>94</v>
      </c>
      <c r="B104" s="27" t="s">
        <v>168</v>
      </c>
      <c r="C104" s="12" t="s">
        <v>150</v>
      </c>
      <c r="D104" s="11" t="s">
        <v>271</v>
      </c>
      <c r="E104" s="11" t="s">
        <v>152</v>
      </c>
      <c r="F104" s="6">
        <v>44895</v>
      </c>
      <c r="G104" s="25">
        <v>1910000</v>
      </c>
      <c r="H104" s="25">
        <v>4100</v>
      </c>
      <c r="I104" s="4">
        <f t="shared" si="22"/>
        <v>1914100</v>
      </c>
      <c r="J104" s="13">
        <v>0</v>
      </c>
      <c r="K104" s="54" t="s">
        <v>137</v>
      </c>
    </row>
    <row r="105" spans="1:11" ht="75.75" customHeight="1" x14ac:dyDescent="0.25">
      <c r="A105" s="21">
        <f t="shared" si="23"/>
        <v>95</v>
      </c>
      <c r="B105" s="27" t="s">
        <v>188</v>
      </c>
      <c r="C105" s="12" t="s">
        <v>150</v>
      </c>
      <c r="D105" s="11" t="s">
        <v>198</v>
      </c>
      <c r="E105" s="11" t="s">
        <v>176</v>
      </c>
      <c r="F105" s="6">
        <v>44895</v>
      </c>
      <c r="G105" s="13">
        <v>955000</v>
      </c>
      <c r="H105" s="13">
        <v>2100</v>
      </c>
      <c r="I105" s="4">
        <f t="shared" si="22"/>
        <v>957100</v>
      </c>
      <c r="J105" s="13">
        <v>0</v>
      </c>
      <c r="K105" s="54" t="s">
        <v>11</v>
      </c>
    </row>
    <row r="106" spans="1:11" ht="57" customHeight="1" x14ac:dyDescent="0.25">
      <c r="A106" s="21">
        <f t="shared" si="23"/>
        <v>96</v>
      </c>
      <c r="B106" s="27" t="s">
        <v>169</v>
      </c>
      <c r="C106" s="12" t="s">
        <v>150</v>
      </c>
      <c r="D106" s="11" t="s">
        <v>270</v>
      </c>
      <c r="E106" s="11" t="s">
        <v>176</v>
      </c>
      <c r="F106" s="6">
        <v>44316</v>
      </c>
      <c r="G106" s="13">
        <v>955000</v>
      </c>
      <c r="H106" s="13">
        <v>2000</v>
      </c>
      <c r="I106" s="4">
        <f t="shared" si="22"/>
        <v>957000</v>
      </c>
      <c r="J106" s="13">
        <v>0</v>
      </c>
      <c r="K106" s="54" t="s">
        <v>137</v>
      </c>
    </row>
    <row r="107" spans="1:11" ht="53.25" customHeight="1" x14ac:dyDescent="0.25">
      <c r="A107" s="21">
        <f t="shared" si="23"/>
        <v>97</v>
      </c>
      <c r="B107" s="27" t="s">
        <v>170</v>
      </c>
      <c r="C107" s="12" t="s">
        <v>150</v>
      </c>
      <c r="D107" s="11" t="s">
        <v>269</v>
      </c>
      <c r="E107" s="11" t="s">
        <v>152</v>
      </c>
      <c r="F107" s="6">
        <v>44895</v>
      </c>
      <c r="G107" s="13">
        <v>1413400</v>
      </c>
      <c r="H107" s="13">
        <v>3000</v>
      </c>
      <c r="I107" s="4">
        <f t="shared" si="22"/>
        <v>1416400</v>
      </c>
      <c r="J107" s="13">
        <v>0</v>
      </c>
      <c r="K107" s="54" t="s">
        <v>137</v>
      </c>
    </row>
    <row r="108" spans="1:11" ht="49.5" customHeight="1" x14ac:dyDescent="0.25">
      <c r="A108" s="21">
        <f t="shared" si="23"/>
        <v>98</v>
      </c>
      <c r="B108" s="27" t="s">
        <v>171</v>
      </c>
      <c r="C108" s="12" t="s">
        <v>150</v>
      </c>
      <c r="D108" s="11" t="s">
        <v>268</v>
      </c>
      <c r="E108" s="11" t="s">
        <v>152</v>
      </c>
      <c r="F108" s="6">
        <v>44895</v>
      </c>
      <c r="G108" s="13">
        <v>955000</v>
      </c>
      <c r="H108" s="13">
        <v>1915</v>
      </c>
      <c r="I108" s="4">
        <f t="shared" si="22"/>
        <v>956915</v>
      </c>
      <c r="J108" s="13">
        <v>0</v>
      </c>
      <c r="K108" s="54" t="s">
        <v>137</v>
      </c>
    </row>
    <row r="109" spans="1:11" ht="51" customHeight="1" x14ac:dyDescent="0.25">
      <c r="A109" s="21">
        <f t="shared" si="23"/>
        <v>99</v>
      </c>
      <c r="B109" s="27" t="s">
        <v>172</v>
      </c>
      <c r="C109" s="12" t="s">
        <v>150</v>
      </c>
      <c r="D109" s="11" t="s">
        <v>177</v>
      </c>
      <c r="E109" s="11" t="s">
        <v>178</v>
      </c>
      <c r="F109" s="6">
        <v>44909</v>
      </c>
      <c r="G109" s="13">
        <v>1540500</v>
      </c>
      <c r="H109" s="13">
        <v>3100</v>
      </c>
      <c r="I109" s="4">
        <f t="shared" si="22"/>
        <v>1543600</v>
      </c>
      <c r="J109" s="13">
        <v>0</v>
      </c>
      <c r="K109" s="54" t="s">
        <v>137</v>
      </c>
    </row>
    <row r="110" spans="1:11" ht="51" customHeight="1" x14ac:dyDescent="0.25">
      <c r="A110" s="21">
        <f t="shared" si="23"/>
        <v>100</v>
      </c>
      <c r="B110" s="27" t="s">
        <v>173</v>
      </c>
      <c r="C110" s="12" t="s">
        <v>150</v>
      </c>
      <c r="D110" s="11" t="s">
        <v>267</v>
      </c>
      <c r="E110" s="11" t="s">
        <v>153</v>
      </c>
      <c r="F110" s="6">
        <v>44592</v>
      </c>
      <c r="G110" s="42">
        <v>1719000</v>
      </c>
      <c r="H110" s="13">
        <v>3650</v>
      </c>
      <c r="I110" s="4">
        <f t="shared" si="22"/>
        <v>1722650</v>
      </c>
      <c r="J110" s="13">
        <v>0</v>
      </c>
      <c r="K110" s="54" t="s">
        <v>137</v>
      </c>
    </row>
    <row r="111" spans="1:11" ht="39" customHeight="1" x14ac:dyDescent="0.25">
      <c r="A111" s="21">
        <f t="shared" si="23"/>
        <v>101</v>
      </c>
      <c r="B111" s="27" t="s">
        <v>174</v>
      </c>
      <c r="C111" s="12" t="s">
        <v>150</v>
      </c>
      <c r="D111" s="11" t="s">
        <v>266</v>
      </c>
      <c r="E111" s="11" t="s">
        <v>178</v>
      </c>
      <c r="F111" s="6">
        <v>44905</v>
      </c>
      <c r="G111" s="42">
        <v>869500</v>
      </c>
      <c r="H111" s="13">
        <v>1700</v>
      </c>
      <c r="I111" s="4">
        <f t="shared" si="22"/>
        <v>871200</v>
      </c>
      <c r="J111" s="13">
        <v>0</v>
      </c>
      <c r="K111" s="54" t="s">
        <v>137</v>
      </c>
    </row>
    <row r="112" spans="1:11" ht="58.5" customHeight="1" x14ac:dyDescent="0.25">
      <c r="A112" s="21">
        <f t="shared" si="23"/>
        <v>102</v>
      </c>
      <c r="B112" s="27" t="s">
        <v>189</v>
      </c>
      <c r="C112" s="12" t="s">
        <v>150</v>
      </c>
      <c r="D112" s="11" t="s">
        <v>218</v>
      </c>
      <c r="E112" s="11" t="s">
        <v>178</v>
      </c>
      <c r="F112" s="6">
        <v>44547</v>
      </c>
      <c r="G112" s="42">
        <v>140000</v>
      </c>
      <c r="H112" s="13">
        <v>970</v>
      </c>
      <c r="I112" s="4">
        <f t="shared" si="22"/>
        <v>140970</v>
      </c>
      <c r="J112" s="13">
        <v>0</v>
      </c>
      <c r="K112" s="54" t="s">
        <v>139</v>
      </c>
    </row>
    <row r="113" spans="1:11" ht="78" customHeight="1" x14ac:dyDescent="0.25">
      <c r="A113" s="21">
        <f t="shared" si="23"/>
        <v>103</v>
      </c>
      <c r="B113" s="27" t="s">
        <v>190</v>
      </c>
      <c r="C113" s="12" t="s">
        <v>150</v>
      </c>
      <c r="D113" s="11" t="s">
        <v>219</v>
      </c>
      <c r="E113" s="11" t="s">
        <v>199</v>
      </c>
      <c r="F113" s="6">
        <v>44374</v>
      </c>
      <c r="G113" s="42">
        <v>500000</v>
      </c>
      <c r="H113" s="13">
        <v>3381.15</v>
      </c>
      <c r="I113" s="4">
        <f t="shared" si="22"/>
        <v>503381.15</v>
      </c>
      <c r="J113" s="13">
        <v>0</v>
      </c>
      <c r="K113" s="54" t="s">
        <v>139</v>
      </c>
    </row>
    <row r="114" spans="1:11" ht="54.75" customHeight="1" x14ac:dyDescent="0.25">
      <c r="A114" s="21">
        <f t="shared" si="23"/>
        <v>104</v>
      </c>
      <c r="B114" s="44" t="s">
        <v>201</v>
      </c>
      <c r="C114" s="12" t="s">
        <v>150</v>
      </c>
      <c r="D114" s="11" t="s">
        <v>200</v>
      </c>
      <c r="E114" s="11" t="s">
        <v>9</v>
      </c>
      <c r="F114" s="6" t="s">
        <v>7</v>
      </c>
      <c r="G114" s="42">
        <v>6239600</v>
      </c>
      <c r="H114" s="13">
        <v>0</v>
      </c>
      <c r="I114" s="4">
        <f t="shared" si="22"/>
        <v>6239600</v>
      </c>
      <c r="J114" s="13">
        <v>6239600</v>
      </c>
      <c r="K114" s="54" t="s">
        <v>10</v>
      </c>
    </row>
    <row r="115" spans="1:11" ht="62.25" customHeight="1" x14ac:dyDescent="0.25">
      <c r="A115" s="21">
        <f t="shared" si="23"/>
        <v>105</v>
      </c>
      <c r="B115" s="44" t="s">
        <v>202</v>
      </c>
      <c r="C115" s="12" t="s">
        <v>150</v>
      </c>
      <c r="D115" s="11" t="s">
        <v>200</v>
      </c>
      <c r="E115" s="11" t="s">
        <v>9</v>
      </c>
      <c r="F115" s="6" t="s">
        <v>7</v>
      </c>
      <c r="G115" s="42">
        <v>1390400</v>
      </c>
      <c r="H115" s="13">
        <v>0</v>
      </c>
      <c r="I115" s="4">
        <f t="shared" si="22"/>
        <v>1390400</v>
      </c>
      <c r="J115" s="13">
        <v>1390400</v>
      </c>
      <c r="K115" s="54" t="s">
        <v>10</v>
      </c>
    </row>
    <row r="116" spans="1:11" ht="54.75" customHeight="1" x14ac:dyDescent="0.25">
      <c r="A116" s="21">
        <f t="shared" si="23"/>
        <v>106</v>
      </c>
      <c r="B116" s="44" t="s">
        <v>203</v>
      </c>
      <c r="C116" s="12" t="s">
        <v>150</v>
      </c>
      <c r="D116" s="11" t="s">
        <v>200</v>
      </c>
      <c r="E116" s="11" t="s">
        <v>9</v>
      </c>
      <c r="F116" s="6" t="s">
        <v>7</v>
      </c>
      <c r="G116" s="42">
        <v>881778</v>
      </c>
      <c r="H116" s="13">
        <v>0</v>
      </c>
      <c r="I116" s="4">
        <f t="shared" si="22"/>
        <v>881778</v>
      </c>
      <c r="J116" s="13">
        <v>881778</v>
      </c>
      <c r="K116" s="54" t="s">
        <v>10</v>
      </c>
    </row>
    <row r="117" spans="1:11" ht="54" customHeight="1" x14ac:dyDescent="0.25">
      <c r="A117" s="21">
        <f t="shared" si="23"/>
        <v>107</v>
      </c>
      <c r="B117" s="44" t="s">
        <v>204</v>
      </c>
      <c r="C117" s="12" t="s">
        <v>150</v>
      </c>
      <c r="D117" s="11" t="s">
        <v>200</v>
      </c>
      <c r="E117" s="11" t="s">
        <v>9</v>
      </c>
      <c r="F117" s="6" t="s">
        <v>7</v>
      </c>
      <c r="G117" s="42">
        <v>615200</v>
      </c>
      <c r="H117" s="13">
        <v>0</v>
      </c>
      <c r="I117" s="4">
        <f t="shared" si="22"/>
        <v>615200</v>
      </c>
      <c r="J117" s="13">
        <v>615200</v>
      </c>
      <c r="K117" s="54" t="s">
        <v>10</v>
      </c>
    </row>
    <row r="118" spans="1:11" ht="58.5" customHeight="1" x14ac:dyDescent="0.25">
      <c r="A118" s="21">
        <f t="shared" si="23"/>
        <v>108</v>
      </c>
      <c r="B118" s="44" t="s">
        <v>205</v>
      </c>
      <c r="C118" s="12" t="s">
        <v>150</v>
      </c>
      <c r="D118" s="11" t="s">
        <v>200</v>
      </c>
      <c r="E118" s="11" t="s">
        <v>9</v>
      </c>
      <c r="F118" s="6" t="s">
        <v>7</v>
      </c>
      <c r="G118" s="42">
        <v>497477</v>
      </c>
      <c r="H118" s="13">
        <v>0</v>
      </c>
      <c r="I118" s="4">
        <f t="shared" si="22"/>
        <v>497477</v>
      </c>
      <c r="J118" s="13">
        <v>497477</v>
      </c>
      <c r="K118" s="54" t="s">
        <v>10</v>
      </c>
    </row>
    <row r="119" spans="1:11" ht="51" customHeight="1" x14ac:dyDescent="0.25">
      <c r="A119" s="21">
        <f t="shared" si="23"/>
        <v>109</v>
      </c>
      <c r="B119" s="44" t="s">
        <v>206</v>
      </c>
      <c r="C119" s="12" t="s">
        <v>150</v>
      </c>
      <c r="D119" s="11" t="s">
        <v>207</v>
      </c>
      <c r="E119" s="11" t="s">
        <v>9</v>
      </c>
      <c r="F119" s="6" t="s">
        <v>7</v>
      </c>
      <c r="G119" s="42">
        <v>600000</v>
      </c>
      <c r="H119" s="13">
        <v>0</v>
      </c>
      <c r="I119" s="4">
        <f t="shared" si="22"/>
        <v>600000</v>
      </c>
      <c r="J119" s="13">
        <v>600000</v>
      </c>
      <c r="K119" s="54" t="s">
        <v>10</v>
      </c>
    </row>
    <row r="120" spans="1:11" ht="50.25" customHeight="1" x14ac:dyDescent="0.25">
      <c r="A120" s="21">
        <f t="shared" si="23"/>
        <v>110</v>
      </c>
      <c r="B120" s="44" t="s">
        <v>208</v>
      </c>
      <c r="C120" s="12" t="s">
        <v>150</v>
      </c>
      <c r="D120" s="11" t="s">
        <v>209</v>
      </c>
      <c r="E120" s="11" t="s">
        <v>9</v>
      </c>
      <c r="F120" s="6" t="s">
        <v>7</v>
      </c>
      <c r="G120" s="42">
        <v>999850</v>
      </c>
      <c r="H120" s="13">
        <v>0</v>
      </c>
      <c r="I120" s="4">
        <f t="shared" si="22"/>
        <v>999850</v>
      </c>
      <c r="J120" s="13">
        <v>999850</v>
      </c>
      <c r="K120" s="54" t="s">
        <v>10</v>
      </c>
    </row>
    <row r="121" spans="1:11" ht="65.25" customHeight="1" x14ac:dyDescent="0.25">
      <c r="A121" s="21">
        <f t="shared" si="23"/>
        <v>111</v>
      </c>
      <c r="B121" s="44" t="s">
        <v>210</v>
      </c>
      <c r="C121" s="12" t="s">
        <v>150</v>
      </c>
      <c r="D121" s="11" t="s">
        <v>211</v>
      </c>
      <c r="E121" s="11" t="s">
        <v>9</v>
      </c>
      <c r="F121" s="6" t="s">
        <v>7</v>
      </c>
      <c r="G121" s="42">
        <v>1018700</v>
      </c>
      <c r="H121" s="13">
        <v>0</v>
      </c>
      <c r="I121" s="4">
        <f t="shared" si="22"/>
        <v>1018700</v>
      </c>
      <c r="J121" s="13">
        <v>1018700</v>
      </c>
      <c r="K121" s="54" t="s">
        <v>10</v>
      </c>
    </row>
    <row r="122" spans="1:11" ht="53.25" customHeight="1" x14ac:dyDescent="0.25">
      <c r="A122" s="21">
        <f t="shared" si="23"/>
        <v>112</v>
      </c>
      <c r="B122" s="44" t="s">
        <v>212</v>
      </c>
      <c r="C122" s="12" t="s">
        <v>150</v>
      </c>
      <c r="D122" s="11" t="s">
        <v>213</v>
      </c>
      <c r="E122" s="11" t="s">
        <v>9</v>
      </c>
      <c r="F122" s="6" t="s">
        <v>7</v>
      </c>
      <c r="G122" s="42">
        <v>299993</v>
      </c>
      <c r="H122" s="13">
        <v>0</v>
      </c>
      <c r="I122" s="4">
        <f t="shared" si="22"/>
        <v>299993</v>
      </c>
      <c r="J122" s="13">
        <v>0</v>
      </c>
      <c r="K122" s="54" t="s">
        <v>10</v>
      </c>
    </row>
    <row r="123" spans="1:11" ht="45" customHeight="1" x14ac:dyDescent="0.25">
      <c r="A123" s="21">
        <f t="shared" si="23"/>
        <v>113</v>
      </c>
      <c r="B123" s="45" t="s">
        <v>214</v>
      </c>
      <c r="C123" s="22" t="s">
        <v>150</v>
      </c>
      <c r="D123" s="11" t="s">
        <v>264</v>
      </c>
      <c r="E123" s="14" t="s">
        <v>9</v>
      </c>
      <c r="F123" s="29" t="s">
        <v>7</v>
      </c>
      <c r="G123" s="26">
        <v>726000</v>
      </c>
      <c r="H123" s="31">
        <v>0</v>
      </c>
      <c r="I123" s="30">
        <f t="shared" si="22"/>
        <v>726000</v>
      </c>
      <c r="J123" s="31">
        <v>0</v>
      </c>
      <c r="K123" s="56" t="s">
        <v>10</v>
      </c>
    </row>
    <row r="124" spans="1:11" ht="43.5" customHeight="1" x14ac:dyDescent="0.25">
      <c r="A124" s="21">
        <f t="shared" si="23"/>
        <v>114</v>
      </c>
      <c r="B124" s="44" t="s">
        <v>221</v>
      </c>
      <c r="C124" s="12" t="s">
        <v>150</v>
      </c>
      <c r="D124" s="12" t="s">
        <v>222</v>
      </c>
      <c r="E124" s="11" t="s">
        <v>9</v>
      </c>
      <c r="F124" s="6" t="s">
        <v>7</v>
      </c>
      <c r="G124" s="46">
        <v>66320</v>
      </c>
      <c r="H124" s="13">
        <v>0</v>
      </c>
      <c r="I124" s="30">
        <f t="shared" si="22"/>
        <v>66320</v>
      </c>
      <c r="J124" s="25">
        <v>66320</v>
      </c>
      <c r="K124" s="52" t="s">
        <v>10</v>
      </c>
    </row>
    <row r="125" spans="1:11" ht="48" customHeight="1" x14ac:dyDescent="0.25">
      <c r="A125" s="21">
        <f t="shared" si="23"/>
        <v>115</v>
      </c>
      <c r="B125" s="44" t="s">
        <v>223</v>
      </c>
      <c r="C125" s="12" t="s">
        <v>150</v>
      </c>
      <c r="D125" s="12" t="s">
        <v>224</v>
      </c>
      <c r="E125" s="11" t="s">
        <v>9</v>
      </c>
      <c r="F125" s="6" t="s">
        <v>7</v>
      </c>
      <c r="G125" s="46">
        <v>180000</v>
      </c>
      <c r="H125" s="13">
        <v>0</v>
      </c>
      <c r="I125" s="30">
        <f t="shared" si="22"/>
        <v>180000</v>
      </c>
      <c r="J125" s="47">
        <v>180000</v>
      </c>
      <c r="K125" s="52" t="s">
        <v>10</v>
      </c>
    </row>
    <row r="126" spans="1:11" ht="38.25" customHeight="1" x14ac:dyDescent="0.25">
      <c r="A126" s="21">
        <f t="shared" si="23"/>
        <v>116</v>
      </c>
      <c r="B126" s="27" t="s">
        <v>250</v>
      </c>
      <c r="C126" s="12" t="s">
        <v>150</v>
      </c>
      <c r="D126" s="11" t="s">
        <v>255</v>
      </c>
      <c r="E126" s="11" t="s">
        <v>9</v>
      </c>
      <c r="F126" s="6" t="s">
        <v>7</v>
      </c>
      <c r="G126" s="13">
        <v>170350.39</v>
      </c>
      <c r="H126" s="13">
        <v>0</v>
      </c>
      <c r="I126" s="30">
        <f t="shared" si="22"/>
        <v>170350.39</v>
      </c>
      <c r="J126" s="3">
        <v>0</v>
      </c>
      <c r="K126" s="52" t="s">
        <v>10</v>
      </c>
    </row>
    <row r="127" spans="1:11" ht="38.25" customHeight="1" x14ac:dyDescent="0.25">
      <c r="A127" s="21">
        <f t="shared" si="23"/>
        <v>117</v>
      </c>
      <c r="B127" s="27" t="s">
        <v>251</v>
      </c>
      <c r="C127" s="12" t="s">
        <v>150</v>
      </c>
      <c r="D127" s="11" t="s">
        <v>256</v>
      </c>
      <c r="E127" s="11" t="s">
        <v>9</v>
      </c>
      <c r="F127" s="6" t="s">
        <v>7</v>
      </c>
      <c r="G127" s="13">
        <v>173934.85</v>
      </c>
      <c r="H127" s="13">
        <v>0</v>
      </c>
      <c r="I127" s="30">
        <f t="shared" si="22"/>
        <v>173934.85</v>
      </c>
      <c r="J127" s="3">
        <v>0</v>
      </c>
      <c r="K127" s="52" t="s">
        <v>10</v>
      </c>
    </row>
    <row r="128" spans="1:11" ht="39" customHeight="1" x14ac:dyDescent="0.25">
      <c r="A128" s="21">
        <f t="shared" si="23"/>
        <v>118</v>
      </c>
      <c r="B128" s="27" t="s">
        <v>252</v>
      </c>
      <c r="C128" s="12" t="s">
        <v>150</v>
      </c>
      <c r="D128" s="11" t="s">
        <v>257</v>
      </c>
      <c r="E128" s="11" t="s">
        <v>9</v>
      </c>
      <c r="F128" s="6" t="s">
        <v>7</v>
      </c>
      <c r="G128" s="13">
        <v>173327.34</v>
      </c>
      <c r="H128" s="13">
        <v>0</v>
      </c>
      <c r="I128" s="30">
        <f t="shared" si="22"/>
        <v>173327.34</v>
      </c>
      <c r="J128" s="3">
        <v>0</v>
      </c>
      <c r="K128" s="52" t="s">
        <v>10</v>
      </c>
    </row>
    <row r="129" spans="1:11" ht="40.5" customHeight="1" x14ac:dyDescent="0.25">
      <c r="A129" s="21">
        <f t="shared" si="23"/>
        <v>119</v>
      </c>
      <c r="B129" s="27" t="s">
        <v>253</v>
      </c>
      <c r="C129" s="12" t="s">
        <v>150</v>
      </c>
      <c r="D129" s="11" t="s">
        <v>258</v>
      </c>
      <c r="E129" s="11" t="s">
        <v>9</v>
      </c>
      <c r="F129" s="6" t="s">
        <v>7</v>
      </c>
      <c r="G129" s="13">
        <v>173408.25</v>
      </c>
      <c r="H129" s="13">
        <v>0</v>
      </c>
      <c r="I129" s="30">
        <f t="shared" si="22"/>
        <v>173408.25</v>
      </c>
      <c r="J129" s="3">
        <v>0</v>
      </c>
      <c r="K129" s="52" t="s">
        <v>10</v>
      </c>
    </row>
    <row r="130" spans="1:11" ht="33" customHeight="1" x14ac:dyDescent="0.25">
      <c r="A130" s="21">
        <f t="shared" si="23"/>
        <v>120</v>
      </c>
      <c r="B130" s="27" t="s">
        <v>254</v>
      </c>
      <c r="C130" s="12" t="s">
        <v>150</v>
      </c>
      <c r="D130" s="11" t="s">
        <v>259</v>
      </c>
      <c r="E130" s="11" t="s">
        <v>9</v>
      </c>
      <c r="F130" s="6" t="s">
        <v>7</v>
      </c>
      <c r="G130" s="13">
        <v>171500.11</v>
      </c>
      <c r="H130" s="13">
        <v>0</v>
      </c>
      <c r="I130" s="30">
        <f t="shared" si="22"/>
        <v>171500.11</v>
      </c>
      <c r="J130" s="3">
        <v>0</v>
      </c>
      <c r="K130" s="52" t="s">
        <v>10</v>
      </c>
    </row>
    <row r="131" spans="1:11" ht="48.75" customHeight="1" x14ac:dyDescent="0.25">
      <c r="A131" s="21">
        <f t="shared" si="23"/>
        <v>121</v>
      </c>
      <c r="B131" s="27" t="s">
        <v>228</v>
      </c>
      <c r="C131" s="12" t="s">
        <v>150</v>
      </c>
      <c r="D131" s="43" t="s">
        <v>265</v>
      </c>
      <c r="E131" s="11" t="s">
        <v>178</v>
      </c>
      <c r="F131" s="6">
        <v>45079</v>
      </c>
      <c r="G131" s="42">
        <v>384000</v>
      </c>
      <c r="H131" s="13">
        <v>1000</v>
      </c>
      <c r="I131" s="3">
        <f t="shared" ref="I131:I144" si="24">G131+H131</f>
        <v>385000</v>
      </c>
      <c r="J131" s="3">
        <v>0</v>
      </c>
      <c r="K131" s="52" t="s">
        <v>137</v>
      </c>
    </row>
    <row r="132" spans="1:11" ht="57.75" customHeight="1" x14ac:dyDescent="0.25">
      <c r="A132" s="21">
        <f t="shared" si="23"/>
        <v>122</v>
      </c>
      <c r="B132" s="27" t="s">
        <v>240</v>
      </c>
      <c r="C132" s="12" t="s">
        <v>241</v>
      </c>
      <c r="D132" s="11" t="s">
        <v>242</v>
      </c>
      <c r="E132" s="11" t="s">
        <v>241</v>
      </c>
      <c r="F132" s="6">
        <v>44220</v>
      </c>
      <c r="G132" s="42">
        <v>1573787.04</v>
      </c>
      <c r="H132" s="13">
        <v>0</v>
      </c>
      <c r="I132" s="3">
        <f t="shared" si="24"/>
        <v>1573787.04</v>
      </c>
      <c r="J132" s="8">
        <v>1573787.03</v>
      </c>
      <c r="K132" s="52" t="s">
        <v>137</v>
      </c>
    </row>
    <row r="133" spans="1:11" ht="55.5" customHeight="1" x14ac:dyDescent="0.25">
      <c r="A133" s="21">
        <f t="shared" si="23"/>
        <v>123</v>
      </c>
      <c r="B133" s="27" t="s">
        <v>246</v>
      </c>
      <c r="C133" s="12" t="s">
        <v>36</v>
      </c>
      <c r="D133" s="11" t="s">
        <v>245</v>
      </c>
      <c r="E133" s="11" t="s">
        <v>37</v>
      </c>
      <c r="F133" s="6">
        <v>44230</v>
      </c>
      <c r="G133" s="42">
        <v>387666.28</v>
      </c>
      <c r="H133" s="13">
        <v>0</v>
      </c>
      <c r="I133" s="3">
        <f t="shared" si="24"/>
        <v>387666.28</v>
      </c>
      <c r="J133" s="8">
        <v>0</v>
      </c>
      <c r="K133" s="52" t="s">
        <v>23</v>
      </c>
    </row>
    <row r="134" spans="1:11" ht="55.5" customHeight="1" x14ac:dyDescent="0.25">
      <c r="A134" s="21">
        <f t="shared" si="23"/>
        <v>124</v>
      </c>
      <c r="B134" s="27" t="s">
        <v>226</v>
      </c>
      <c r="C134" s="12" t="s">
        <v>150</v>
      </c>
      <c r="D134" s="11" t="s">
        <v>260</v>
      </c>
      <c r="E134" s="11" t="s">
        <v>9</v>
      </c>
      <c r="F134" s="6" t="s">
        <v>7</v>
      </c>
      <c r="G134" s="42">
        <v>500000</v>
      </c>
      <c r="H134" s="13">
        <v>0</v>
      </c>
      <c r="I134" s="3">
        <f t="shared" si="24"/>
        <v>500000</v>
      </c>
      <c r="J134" s="8">
        <v>500000</v>
      </c>
      <c r="K134" s="52" t="s">
        <v>10</v>
      </c>
    </row>
    <row r="135" spans="1:11" ht="55.5" customHeight="1" x14ac:dyDescent="0.25">
      <c r="A135" s="21">
        <f t="shared" si="23"/>
        <v>125</v>
      </c>
      <c r="B135" s="27" t="s">
        <v>226</v>
      </c>
      <c r="C135" s="12" t="s">
        <v>150</v>
      </c>
      <c r="D135" s="11" t="s">
        <v>261</v>
      </c>
      <c r="E135" s="11" t="s">
        <v>9</v>
      </c>
      <c r="F135" s="6" t="s">
        <v>7</v>
      </c>
      <c r="G135" s="42">
        <v>500000</v>
      </c>
      <c r="H135" s="13">
        <v>0</v>
      </c>
      <c r="I135" s="3">
        <f t="shared" si="24"/>
        <v>500000</v>
      </c>
      <c r="J135" s="8">
        <v>500000</v>
      </c>
      <c r="K135" s="52" t="s">
        <v>10</v>
      </c>
    </row>
    <row r="136" spans="1:11" ht="55.5" customHeight="1" x14ac:dyDescent="0.25">
      <c r="A136" s="21">
        <f t="shared" si="23"/>
        <v>126</v>
      </c>
      <c r="B136" s="27" t="s">
        <v>227</v>
      </c>
      <c r="C136" s="12" t="s">
        <v>150</v>
      </c>
      <c r="D136" s="11" t="s">
        <v>260</v>
      </c>
      <c r="E136" s="11" t="s">
        <v>9</v>
      </c>
      <c r="F136" s="6" t="s">
        <v>7</v>
      </c>
      <c r="G136" s="42">
        <v>1000000</v>
      </c>
      <c r="H136" s="13">
        <v>0</v>
      </c>
      <c r="I136" s="3">
        <f t="shared" si="24"/>
        <v>1000000</v>
      </c>
      <c r="J136" s="8">
        <v>1000000</v>
      </c>
      <c r="K136" s="52" t="s">
        <v>10</v>
      </c>
    </row>
    <row r="137" spans="1:11" ht="55.5" customHeight="1" x14ac:dyDescent="0.25">
      <c r="A137" s="21">
        <f t="shared" si="23"/>
        <v>127</v>
      </c>
      <c r="B137" s="27" t="s">
        <v>225</v>
      </c>
      <c r="C137" s="12" t="s">
        <v>150</v>
      </c>
      <c r="D137" s="11" t="s">
        <v>263</v>
      </c>
      <c r="E137" s="11" t="s">
        <v>9</v>
      </c>
      <c r="F137" s="6" t="s">
        <v>7</v>
      </c>
      <c r="G137" s="42">
        <v>797529</v>
      </c>
      <c r="H137" s="13">
        <v>0</v>
      </c>
      <c r="I137" s="3">
        <f t="shared" si="24"/>
        <v>797529</v>
      </c>
      <c r="J137" s="8">
        <v>0</v>
      </c>
      <c r="K137" s="52" t="s">
        <v>10</v>
      </c>
    </row>
    <row r="138" spans="1:11" ht="55.5" customHeight="1" x14ac:dyDescent="0.25">
      <c r="A138" s="21">
        <f t="shared" si="23"/>
        <v>128</v>
      </c>
      <c r="B138" s="27" t="s">
        <v>262</v>
      </c>
      <c r="C138" s="12" t="s">
        <v>150</v>
      </c>
      <c r="D138" s="11" t="s">
        <v>263</v>
      </c>
      <c r="E138" s="11" t="s">
        <v>9</v>
      </c>
      <c r="F138" s="6" t="s">
        <v>7</v>
      </c>
      <c r="G138" s="42">
        <v>252430</v>
      </c>
      <c r="H138" s="13">
        <v>0</v>
      </c>
      <c r="I138" s="3">
        <f t="shared" si="24"/>
        <v>252430</v>
      </c>
      <c r="J138" s="8">
        <v>0</v>
      </c>
      <c r="K138" s="52" t="s">
        <v>10</v>
      </c>
    </row>
    <row r="139" spans="1:11" ht="66.75" customHeight="1" x14ac:dyDescent="0.25">
      <c r="A139" s="21">
        <f t="shared" si="23"/>
        <v>129</v>
      </c>
      <c r="B139" s="27" t="s">
        <v>229</v>
      </c>
      <c r="C139" s="12" t="s">
        <v>150</v>
      </c>
      <c r="D139" s="11" t="s">
        <v>216</v>
      </c>
      <c r="E139" s="11" t="s">
        <v>120</v>
      </c>
      <c r="F139" s="6">
        <v>44592</v>
      </c>
      <c r="G139" s="42">
        <v>250000</v>
      </c>
      <c r="H139" s="13">
        <v>2000</v>
      </c>
      <c r="I139" s="3">
        <f t="shared" si="24"/>
        <v>252000</v>
      </c>
      <c r="J139" s="3">
        <v>0</v>
      </c>
      <c r="K139" s="52" t="s">
        <v>11</v>
      </c>
    </row>
    <row r="140" spans="1:11" ht="47.25" customHeight="1" x14ac:dyDescent="0.25">
      <c r="A140" s="21">
        <f t="shared" ref="A140:A144" si="25">A139+1</f>
        <v>130</v>
      </c>
      <c r="B140" s="27" t="s">
        <v>230</v>
      </c>
      <c r="C140" s="12" t="s">
        <v>150</v>
      </c>
      <c r="D140" s="11" t="s">
        <v>215</v>
      </c>
      <c r="E140" s="11" t="s">
        <v>153</v>
      </c>
      <c r="F140" s="6">
        <v>45159</v>
      </c>
      <c r="G140" s="42">
        <v>573000</v>
      </c>
      <c r="H140" s="13">
        <v>1203</v>
      </c>
      <c r="I140" s="3">
        <f t="shared" si="24"/>
        <v>574203</v>
      </c>
      <c r="J140" s="3">
        <v>0</v>
      </c>
      <c r="K140" s="52" t="s">
        <v>137</v>
      </c>
    </row>
    <row r="141" spans="1:11" ht="55.5" customHeight="1" x14ac:dyDescent="0.25">
      <c r="A141" s="21">
        <f t="shared" si="25"/>
        <v>131</v>
      </c>
      <c r="B141" s="27" t="s">
        <v>231</v>
      </c>
      <c r="C141" s="12" t="s">
        <v>150</v>
      </c>
      <c r="D141" s="11" t="s">
        <v>232</v>
      </c>
      <c r="E141" s="11" t="s">
        <v>178</v>
      </c>
      <c r="F141" s="6">
        <v>45134</v>
      </c>
      <c r="G141" s="42">
        <v>951586</v>
      </c>
      <c r="H141" s="13">
        <v>2000</v>
      </c>
      <c r="I141" s="3">
        <f t="shared" si="24"/>
        <v>953586</v>
      </c>
      <c r="J141" s="3">
        <v>0</v>
      </c>
      <c r="K141" s="52" t="s">
        <v>137</v>
      </c>
    </row>
    <row r="142" spans="1:11" ht="45.75" customHeight="1" x14ac:dyDescent="0.25">
      <c r="A142" s="21">
        <f t="shared" si="25"/>
        <v>132</v>
      </c>
      <c r="B142" s="27" t="s">
        <v>248</v>
      </c>
      <c r="C142" s="11" t="s">
        <v>150</v>
      </c>
      <c r="D142" s="11" t="s">
        <v>247</v>
      </c>
      <c r="E142" s="11" t="s">
        <v>249</v>
      </c>
      <c r="F142" s="6" t="s">
        <v>7</v>
      </c>
      <c r="G142" s="42">
        <v>1500000</v>
      </c>
      <c r="H142" s="13">
        <v>0</v>
      </c>
      <c r="I142" s="3">
        <f t="shared" si="24"/>
        <v>1500000</v>
      </c>
      <c r="J142" s="3">
        <v>1500000</v>
      </c>
      <c r="K142" s="53" t="s">
        <v>137</v>
      </c>
    </row>
    <row r="143" spans="1:11" ht="36" customHeight="1" x14ac:dyDescent="0.25">
      <c r="A143" s="21">
        <f t="shared" si="25"/>
        <v>133</v>
      </c>
      <c r="B143" s="27" t="s">
        <v>235</v>
      </c>
      <c r="C143" s="12" t="s">
        <v>150</v>
      </c>
      <c r="D143" s="11" t="s">
        <v>236</v>
      </c>
      <c r="E143" s="11" t="s">
        <v>27</v>
      </c>
      <c r="F143" s="6">
        <v>44196</v>
      </c>
      <c r="G143" s="42">
        <v>3254550.21</v>
      </c>
      <c r="H143" s="13">
        <v>0</v>
      </c>
      <c r="I143" s="3">
        <f t="shared" si="24"/>
        <v>3254550.21</v>
      </c>
      <c r="J143" s="3">
        <v>3254550.21</v>
      </c>
      <c r="K143" s="52" t="s">
        <v>107</v>
      </c>
    </row>
    <row r="144" spans="1:11" ht="55.5" customHeight="1" x14ac:dyDescent="0.25">
      <c r="A144" s="58">
        <f t="shared" si="25"/>
        <v>134</v>
      </c>
      <c r="B144" s="27" t="s">
        <v>233</v>
      </c>
      <c r="C144" s="12" t="s">
        <v>150</v>
      </c>
      <c r="D144" s="11" t="s">
        <v>234</v>
      </c>
      <c r="E144" s="11" t="s">
        <v>153</v>
      </c>
      <c r="F144" s="6">
        <v>44460</v>
      </c>
      <c r="G144" s="42">
        <v>400000</v>
      </c>
      <c r="H144" s="13">
        <v>3178.04</v>
      </c>
      <c r="I144" s="3">
        <f t="shared" si="24"/>
        <v>403178.04</v>
      </c>
      <c r="J144" s="3">
        <v>0</v>
      </c>
      <c r="K144" s="52" t="s">
        <v>107</v>
      </c>
    </row>
    <row r="145" spans="4:9" x14ac:dyDescent="0.25">
      <c r="D145" s="24"/>
    </row>
    <row r="146" spans="4:9" x14ac:dyDescent="0.25">
      <c r="I146" s="1"/>
    </row>
    <row r="155" spans="4:9" x14ac:dyDescent="0.25">
      <c r="G155" s="1"/>
    </row>
    <row r="156" spans="4:9" x14ac:dyDescent="0.25">
      <c r="G156" s="1"/>
    </row>
  </sheetData>
  <autoFilter ref="A9:K144">
    <filterColumn colId="6" showButton="0"/>
    <filterColumn colId="7" showButton="0"/>
  </autoFilter>
  <mergeCells count="15">
    <mergeCell ref="G9:I9"/>
    <mergeCell ref="F9:F10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ageMargins left="0.51181102362204722" right="0.51181102362204722" top="0.78740157480314965" bottom="0.78740157480314965" header="0.11811023622047245" footer="0.31496062992125984"/>
  <pageSetup paperSize="9" scale="66" fitToWidth="0" fitToHeight="0" orientation="landscape" r:id="rId1"/>
  <headerFooter>
    <oddFooter>&amp;L&amp;D&amp;C&amp;P</oddFooter>
  </headerFooter>
  <rowBreaks count="1" manualBreakCount="1">
    <brk id="52" max="11" man="1"/>
  </rowBreaks>
  <ignoredErrors>
    <ignoredError sqref="I12:I14 I15 I1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5" sqref="D1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GERAL</vt:lpstr>
      <vt:lpstr>Plan1</vt:lpstr>
      <vt:lpstr>GERAL!Area_de_impressao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cliciaseplan@outlook.com</cp:lastModifiedBy>
  <cp:lastPrinted>2017-02-14T14:10:12Z</cp:lastPrinted>
  <dcterms:created xsi:type="dcterms:W3CDTF">2012-02-29T13:08:52Z</dcterms:created>
  <dcterms:modified xsi:type="dcterms:W3CDTF">2020-12-10T21:12:24Z</dcterms:modified>
</cp:coreProperties>
</file>