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01" l="1"/>
  <c r="O7" i="101" s="1"/>
  <c r="K8" i="101"/>
  <c r="K6" i="101"/>
  <c r="O6" i="101" s="1"/>
  <c r="O8" i="101"/>
  <c r="K7" i="103"/>
  <c r="O7" i="103" s="1"/>
  <c r="K8" i="103"/>
  <c r="O8" i="103" s="1"/>
  <c r="K9" i="103"/>
  <c r="O9" i="103" s="1"/>
  <c r="K6" i="103"/>
  <c r="O6" i="103"/>
  <c r="K7" i="102"/>
  <c r="O7" i="102" s="1"/>
  <c r="K8" i="102"/>
  <c r="O8" i="102" s="1"/>
  <c r="K9" i="102"/>
  <c r="O9" i="102" s="1"/>
  <c r="K10" i="102"/>
  <c r="O10" i="102" s="1"/>
  <c r="K11" i="102"/>
  <c r="O11" i="102" s="1"/>
  <c r="K12" i="102"/>
  <c r="O12" i="102" s="1"/>
  <c r="K13" i="102"/>
  <c r="O13" i="102" s="1"/>
  <c r="K14" i="102"/>
  <c r="O14" i="102" s="1"/>
  <c r="K15" i="102"/>
  <c r="O15" i="102" s="1"/>
  <c r="K16" i="102"/>
  <c r="K17" i="102"/>
  <c r="O17" i="102" s="1"/>
  <c r="K18" i="102"/>
  <c r="O18" i="102" s="1"/>
  <c r="K19" i="102"/>
  <c r="O19" i="102" s="1"/>
  <c r="K20" i="102"/>
  <c r="K21" i="102"/>
  <c r="O21" i="102" s="1"/>
  <c r="K22" i="102"/>
  <c r="O22" i="102" s="1"/>
  <c r="K23" i="102"/>
  <c r="O23" i="102" s="1"/>
  <c r="K24" i="102"/>
  <c r="O24" i="102" s="1"/>
  <c r="K25" i="102"/>
  <c r="O25" i="102" s="1"/>
  <c r="K26" i="102"/>
  <c r="O26" i="102" s="1"/>
  <c r="K27" i="102"/>
  <c r="O27" i="102" s="1"/>
  <c r="K28" i="102"/>
  <c r="O28" i="102" s="1"/>
  <c r="K29" i="102"/>
  <c r="O29" i="102" s="1"/>
  <c r="K30" i="102"/>
  <c r="O30" i="102" s="1"/>
  <c r="K31" i="102"/>
  <c r="O31" i="102" s="1"/>
  <c r="K32" i="102"/>
  <c r="O32" i="102" s="1"/>
  <c r="K33" i="102"/>
  <c r="O33" i="102" s="1"/>
  <c r="K34" i="102"/>
  <c r="O34" i="102" s="1"/>
  <c r="K35" i="102"/>
  <c r="O35" i="102" s="1"/>
  <c r="K36" i="102"/>
  <c r="K37" i="102"/>
  <c r="O37" i="102" s="1"/>
  <c r="K38" i="102"/>
  <c r="O38" i="102" s="1"/>
  <c r="K39" i="102"/>
  <c r="K40" i="102"/>
  <c r="K41" i="102"/>
  <c r="O41" i="102" s="1"/>
  <c r="K42" i="102"/>
  <c r="O42" i="102" s="1"/>
  <c r="K43" i="102"/>
  <c r="O43" i="102" s="1"/>
  <c r="K44" i="102"/>
  <c r="K45" i="102"/>
  <c r="O45" i="102" s="1"/>
  <c r="K46" i="102"/>
  <c r="O46" i="102" s="1"/>
  <c r="K47" i="102"/>
  <c r="O47" i="102" s="1"/>
  <c r="K48" i="102"/>
  <c r="O48" i="102" s="1"/>
  <c r="K49" i="102"/>
  <c r="O49" i="102" s="1"/>
  <c r="K50" i="102"/>
  <c r="O50" i="102" s="1"/>
  <c r="K51" i="102"/>
  <c r="O51" i="102" s="1"/>
  <c r="K52" i="102"/>
  <c r="O52" i="102" s="1"/>
  <c r="K53" i="102"/>
  <c r="O53" i="102" s="1"/>
  <c r="K54" i="102"/>
  <c r="O54" i="102" s="1"/>
  <c r="K55" i="102"/>
  <c r="O55" i="102" s="1"/>
  <c r="K56" i="102"/>
  <c r="K57" i="102"/>
  <c r="O57" i="102" s="1"/>
  <c r="K58" i="102"/>
  <c r="O58" i="102" s="1"/>
  <c r="K59" i="102"/>
  <c r="K6" i="102"/>
  <c r="O6" i="102" s="1"/>
  <c r="O71" i="102"/>
  <c r="O16" i="102"/>
  <c r="O20" i="102"/>
  <c r="O36" i="102"/>
  <c r="O39" i="102"/>
  <c r="O40" i="102"/>
  <c r="O44" i="102"/>
  <c r="O56" i="102"/>
  <c r="O59" i="102"/>
  <c r="O15" i="101"/>
  <c r="O19" i="101" s="1"/>
  <c r="O9" i="101"/>
  <c r="O17" i="103"/>
  <c r="O21" i="103" s="1"/>
  <c r="O11" i="103"/>
  <c r="O60" i="102"/>
  <c r="M15" i="101" l="1"/>
  <c r="K64" i="102" l="1"/>
  <c r="J65" i="102" l="1"/>
  <c r="O13" i="101" l="1"/>
  <c r="N13" i="101"/>
  <c r="M13" i="101"/>
  <c r="K13" i="101"/>
</calcChain>
</file>

<file path=xl/sharedStrings.xml><?xml version="1.0" encoding="utf-8"?>
<sst xmlns="http://schemas.openxmlformats.org/spreadsheetml/2006/main" count="345" uniqueCount="146">
  <si>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</si>
  <si>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</si>
  <si>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</si>
  <si>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</si>
  <si>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</si>
  <si>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</si>
  <si>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</si>
  <si>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</si>
  <si>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</si>
  <si>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</si>
  <si>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</si>
  <si>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</si>
  <si>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</si>
  <si>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</si>
  <si>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</si>
  <si>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</si>
  <si>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</si>
  <si>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</si>
  <si>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</si>
  <si>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</si>
  <si>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</si>
  <si>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</si>
  <si>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</si>
  <si>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</si>
  <si>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</si>
  <si>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</si>
  <si>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</si>
  <si>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</si>
  <si>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</si>
  <si>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</si>
  <si>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</si>
  <si>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</si>
  <si>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</si>
  <si>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</si>
  <si>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</si>
  <si>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</si>
  <si>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</si>
  <si>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</si>
  <si>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</si>
  <si>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</si>
  <si>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</si>
  <si>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</si>
  <si>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</si>
  <si>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</si>
  <si>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</si>
  <si>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</si>
  <si>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</si>
  <si>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</si>
  <si>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</si>
  <si>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</si>
  <si>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</si>
  <si>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</si>
  <si>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</si>
  <si>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ENFERMAGEM</t>
  </si>
  <si>
    <t>PEDAGOGIA</t>
  </si>
  <si>
    <t>SISTEMA DE INFORMAÇÃO</t>
  </si>
  <si>
    <t>SEME</t>
  </si>
  <si>
    <t>JORNALISMO</t>
  </si>
  <si>
    <t>CIÊNCIAS CONTÁBEIS</t>
  </si>
  <si>
    <t>RH</t>
  </si>
  <si>
    <t>NAYRA STHEPHANNY DA SILVA SANTOS</t>
  </si>
  <si>
    <t xml:space="preserve">VANESKA LIMA DE OLIVEIRA SOUZA </t>
  </si>
  <si>
    <t>VILMA DO NASC. BARRETO DAS CHAGAS</t>
  </si>
  <si>
    <t>CRAS SOBRAL</t>
  </si>
  <si>
    <t>SERV. SOCIAL</t>
  </si>
  <si>
    <t>JÚLIA AZEVEDO SOUZA</t>
  </si>
  <si>
    <t>JAMERSON SOUZA DA SILVA</t>
  </si>
  <si>
    <t>KAMIYLA HALL DA SILVA</t>
  </si>
  <si>
    <t>FONOAUDIOLOGIA</t>
  </si>
  <si>
    <t>REST. POPULAR</t>
  </si>
  <si>
    <t>MATHEUS PIRES DA SILVA</t>
  </si>
  <si>
    <t>MATHEUS DE LIMA  ANDRADE</t>
  </si>
  <si>
    <t>ANDRÉ LUIZ DE SOUZA PEREIEA</t>
  </si>
  <si>
    <t>INICIO</t>
  </si>
  <si>
    <t>ALLAN RICK CABRAL DE S. OLIVEIRA</t>
  </si>
  <si>
    <t>DATA PROCESSO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</si>
  <si>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</si>
  <si>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2023</t>
  </si>
  <si>
    <t>FOLHA MENSAL DE PAGAMENTO DE ESTAGIÁRIOS - 04.034.583/0004-75 (86)</t>
  </si>
  <si>
    <t>GLENNA FARIAS DE LIMA</t>
  </si>
  <si>
    <t>JOÃO PAULO DO CARMO MOREIRA</t>
  </si>
  <si>
    <t>KAWAN RODRIGUES TELES</t>
  </si>
  <si>
    <t>INGRID DO CARMO MOREIRA</t>
  </si>
  <si>
    <t>DOUGLAS ROBERTO DOS SANTOS</t>
  </si>
  <si>
    <t>ENGENHARIA CIVIL</t>
  </si>
  <si>
    <t>TRICYELLEN CASTRO DA SILVA</t>
  </si>
  <si>
    <t>DANUEY ELEN MENEZES DA SILVA</t>
  </si>
  <si>
    <t>THIFANNY VITÓRIA MENEZES DA SILVA</t>
  </si>
  <si>
    <t>CADMO KAUÂ DA SILVA ALMEIDA</t>
  </si>
  <si>
    <t>CRAS- CIDADE DO POVO</t>
  </si>
  <si>
    <t>NOÊMIE ARAÚJO FERREIRA</t>
  </si>
  <si>
    <t>CARLOS HENRIQUE S. O. NETO</t>
  </si>
  <si>
    <t>FABIANA SANTANA ROCHA</t>
  </si>
  <si>
    <t>LARISSA SILVA DE SOUZA</t>
  </si>
  <si>
    <t>MARIA CLARA MACIEL BRITTO</t>
  </si>
  <si>
    <t>MARIA LUCIA BEZERRA DE ARAUJO</t>
  </si>
  <si>
    <t>FARMACIA</t>
  </si>
  <si>
    <t>ALESSA GABRIELA BARBOSA TORRES</t>
  </si>
  <si>
    <t>ANA PAULA BOAVENTURA RABÊLO</t>
  </si>
  <si>
    <t>ANA VITÓRIA NEGREIROS BANDEIRA</t>
  </si>
  <si>
    <t>BRENDA RAELY MORAIS DA SILVA</t>
  </si>
  <si>
    <t>BRÍGIDA DE SOUZA ARAÚJO</t>
  </si>
  <si>
    <t>DARIELLE LIMA DA CUNHA</t>
  </si>
  <si>
    <t>CIÊNCIAS  CONTABÉIS</t>
  </si>
  <si>
    <t>GIOVANNA VITORIA DA ROCHA OLIVEIRA</t>
  </si>
  <si>
    <t>BIOMEDICINA</t>
  </si>
  <si>
    <t>HIAN VICTOR ANGELIM OLIVEIRA</t>
  </si>
  <si>
    <t>ISABELLE COROLINE FREITAS DE FIGUEIREDO</t>
  </si>
  <si>
    <t>JAMILLY NOURRANY RODRIGUES SILVA</t>
  </si>
  <si>
    <t>LUDMILA LIMA  DE MENEZES</t>
  </si>
  <si>
    <t>MARIA EDUARDA WERNER LEMOS</t>
  </si>
  <si>
    <t>SANNIEL LUIS HANAN CORDEIRO</t>
  </si>
  <si>
    <t>ENGENHARIA FLORESTAL</t>
  </si>
  <si>
    <t>SCARLETT HILLARY ALENCAR ENES LEBRE</t>
  </si>
  <si>
    <t>WENDEL BRENNO BRAGA SOUSA</t>
  </si>
  <si>
    <t>AMANDA BEATRIZ DE SOUZA</t>
  </si>
  <si>
    <t>EDUCAÇÃO FISICA</t>
  </si>
  <si>
    <t>ALAN HENRIQUE PEREIRA DO NASCIMENTO</t>
  </si>
  <si>
    <t>BEATRIZ SOUZA DEL AGUILA</t>
  </si>
  <si>
    <t>CAROLINE CHRISTINY SOUZA DA SILVA</t>
  </si>
  <si>
    <t>29/02/20244</t>
  </si>
  <si>
    <t>FRANKLIN THEREZINHO PINHEIRO DA SILVA NETO</t>
  </si>
  <si>
    <t>GABRIELA SILVA GATI</t>
  </si>
  <si>
    <t>GABRIEL MONTE PEREIRA</t>
  </si>
  <si>
    <t>IGOR BRUNO SILVA DE  FREITAS</t>
  </si>
  <si>
    <t>JULIANA DE PAULA ALVES</t>
  </si>
  <si>
    <t>KAYLANI  PAREIRA SILVA</t>
  </si>
  <si>
    <t>MARIA EDUARDA SOUZA ROCHA</t>
  </si>
  <si>
    <t>MAKKLINY ALVES HONORIO BARROS</t>
  </si>
  <si>
    <t>YTARA BIANCA MENDES RODRIGUES</t>
  </si>
  <si>
    <t>SERVIÇO SOCIAL</t>
  </si>
  <si>
    <t>CRAS SANTA HELENA</t>
  </si>
  <si>
    <t>MARJORIE SALES DE OLIVEIRA</t>
  </si>
  <si>
    <t>OUTUBRO</t>
  </si>
  <si>
    <t>09/10/2023</t>
  </si>
  <si>
    <t>3 E 4</t>
  </si>
  <si>
    <t>ALYCE KELLY CORREIA RODRIGUES</t>
  </si>
  <si>
    <t>BRENNER MELO DA SILVA</t>
  </si>
  <si>
    <t>DANIELE BRITO DE SOUZA</t>
  </si>
  <si>
    <t>WENDHEL SANCHO DA SILVA</t>
  </si>
  <si>
    <t>MARIA LUCIANA MOURA DA SILVA</t>
  </si>
  <si>
    <t>TIAGO DE SOUZA FERRAZ MAIA</t>
  </si>
  <si>
    <t>HENRIQUE DIAS REYNA</t>
  </si>
  <si>
    <t xml:space="preserve">CONTRATO Nº 044/2020   -   PREFEITURA DE RIO BRANCO  - PROGRAMA BOLSA ESTÁGIO </t>
  </si>
  <si>
    <t>CONTRATO Nº 044/2020  -   PREFEITURA DE RIO BRANCO                                           RECURSO 117- IGD-M</t>
  </si>
  <si>
    <t>CONTRATO Nº 044/2020 -   PREFEITURA DE RIO BRANCO - RECURSO 117-CRAS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</si>
</sst>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09">
    <xf numFmtId="0" fontId="0" fillId="0" borderId="0" xfId="0"/>
    <xf numFmtId="164" fontId="1" fillId="2" borderId="2" xfId="2" applyFont="1" applyFill="1" applyBorder="1" applyAlignment="1">
      <alignment horizontal="center" vertical="center"/>
    </xf>
    <xf numFmtId="167" fontId="4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167" fontId="4" fillId="4" borderId="2" xfId="1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vertical="center" wrapText="1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4" fillId="2" borderId="2" xfId="5" applyNumberFormat="1" applyFont="1" applyFill="1" applyBorder="1" applyAlignment="1">
      <alignment horizontal="right" vertical="center"/>
    </xf>
    <xf numFmtId="164" fontId="1" fillId="5" borderId="2" xfId="2" applyFont="1" applyFill="1" applyBorder="1" applyAlignment="1">
      <alignment horizontal="center" vertical="center"/>
    </xf>
    <xf numFmtId="164" fontId="1" fillId="5" borderId="2" xfId="2" applyFont="1" applyFill="1" applyBorder="1" applyAlignment="1">
      <alignment vertical="center"/>
    </xf>
    <xf numFmtId="164" fontId="4" fillId="5" borderId="2" xfId="2" applyFont="1" applyFill="1" applyBorder="1" applyAlignment="1">
      <alignment vertical="center"/>
    </xf>
    <xf numFmtId="168" fontId="1" fillId="5" borderId="2" xfId="0" applyNumberFormat="1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/>
    <xf numFmtId="0" fontId="1" fillId="4" borderId="15" xfId="0" applyFont="1" applyFill="1" applyBorder="1" applyAlignment="1">
      <alignment horizontal="center"/>
    </xf>
    <xf numFmtId="169" fontId="4" fillId="2" borderId="18" xfId="6" applyNumberFormat="1" applyFont="1" applyFill="1" applyBorder="1" applyAlignment="1">
      <alignment horizontal="right" vertical="center"/>
    </xf>
    <xf numFmtId="169" fontId="4" fillId="5" borderId="18" xfId="2" applyNumberFormat="1" applyFont="1" applyFill="1" applyBorder="1" applyAlignment="1">
      <alignment horizontal="right" vertical="center"/>
    </xf>
    <xf numFmtId="0" fontId="1" fillId="2" borderId="19" xfId="0" applyFont="1" applyFill="1" applyBorder="1"/>
    <xf numFmtId="169" fontId="7" fillId="0" borderId="0" xfId="1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2" borderId="0" xfId="0" applyFont="1" applyFill="1"/>
    <xf numFmtId="0" fontId="1" fillId="2" borderId="2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4" fontId="1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44" fontId="4" fillId="6" borderId="2" xfId="0" applyNumberFormat="1" applyFont="1" applyFill="1" applyBorder="1" applyAlignment="1">
      <alignment vertical="center"/>
    </xf>
    <xf numFmtId="169" fontId="4" fillId="6" borderId="18" xfId="0" applyNumberFormat="1" applyFont="1" applyFill="1" applyBorder="1" applyAlignment="1">
      <alignment vertical="center"/>
    </xf>
    <xf numFmtId="164" fontId="4" fillId="6" borderId="2" xfId="2" applyFont="1" applyFill="1" applyBorder="1" applyAlignment="1">
      <alignment vertical="center"/>
    </xf>
    <xf numFmtId="169" fontId="4" fillId="6" borderId="18" xfId="2" applyNumberFormat="1" applyFont="1" applyFill="1" applyBorder="1" applyAlignment="1">
      <alignment vertical="center"/>
    </xf>
    <xf numFmtId="165" fontId="4" fillId="9" borderId="33" xfId="1" applyNumberFormat="1" applyFont="1" applyFill="1" applyBorder="1" applyAlignment="1">
      <alignment horizontal="right" vertical="center" wrapText="1"/>
    </xf>
    <xf numFmtId="0" fontId="4" fillId="2" borderId="2" xfId="5" applyFont="1" applyFill="1" applyBorder="1" applyAlignment="1">
      <alignment horizontal="center" vertical="center"/>
    </xf>
    <xf numFmtId="168" fontId="4" fillId="6" borderId="2" xfId="0" applyNumberFormat="1" applyFont="1" applyFill="1" applyBorder="1" applyAlignment="1">
      <alignment vertical="center"/>
    </xf>
    <xf numFmtId="169" fontId="5" fillId="9" borderId="33" xfId="1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70" fontId="6" fillId="2" borderId="2" xfId="2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14" fontId="6" fillId="2" borderId="12" xfId="0" applyNumberFormat="1" applyFont="1" applyFill="1" applyBorder="1" applyAlignment="1">
      <alignment horizontal="center" vertical="center"/>
    </xf>
    <xf numFmtId="170" fontId="6" fillId="2" borderId="2" xfId="0" applyNumberFormat="1" applyFont="1" applyFill="1" applyBorder="1" applyAlignment="1">
      <alignment horizontal="center" vertical="center"/>
    </xf>
    <xf numFmtId="170" fontId="6" fillId="2" borderId="2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67" fontId="5" fillId="2" borderId="2" xfId="1" applyNumberFormat="1" applyFont="1" applyFill="1" applyBorder="1" applyAlignment="1">
      <alignment horizontal="center" vertical="center"/>
    </xf>
    <xf numFmtId="168" fontId="6" fillId="2" borderId="2" xfId="5" applyNumberFormat="1" applyFont="1" applyFill="1" applyBorder="1" applyAlignment="1">
      <alignment horizontal="center" vertical="center"/>
    </xf>
    <xf numFmtId="170" fontId="6" fillId="2" borderId="2" xfId="5" applyNumberFormat="1" applyFont="1" applyFill="1" applyBorder="1" applyAlignment="1">
      <alignment horizontal="center" vertical="center"/>
    </xf>
    <xf numFmtId="170" fontId="5" fillId="2" borderId="2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164" fontId="5" fillId="6" borderId="2" xfId="2" applyFont="1" applyFill="1" applyBorder="1" applyAlignment="1">
      <alignment vertical="center"/>
    </xf>
    <xf numFmtId="44" fontId="5" fillId="6" borderId="2" xfId="0" applyNumberFormat="1" applyFont="1" applyFill="1" applyBorder="1" applyAlignment="1">
      <alignment vertical="center"/>
    </xf>
    <xf numFmtId="167" fontId="5" fillId="4" borderId="2" xfId="1" applyNumberFormat="1" applyFont="1" applyFill="1" applyBorder="1" applyAlignment="1">
      <alignment horizontal="center" vertical="center"/>
    </xf>
    <xf numFmtId="44" fontId="6" fillId="2" borderId="2" xfId="2" applyNumberFormat="1" applyFont="1" applyFill="1" applyBorder="1" applyAlignment="1">
      <alignment horizontal="center" vertical="center"/>
    </xf>
    <xf numFmtId="164" fontId="5" fillId="2" borderId="18" xfId="2" applyFont="1" applyFill="1" applyBorder="1" applyAlignment="1">
      <alignment horizontal="center" vertical="center"/>
    </xf>
    <xf numFmtId="164" fontId="6" fillId="5" borderId="2" xfId="2" applyFont="1" applyFill="1" applyBorder="1" applyAlignment="1">
      <alignment horizontal="center" vertical="center"/>
    </xf>
    <xf numFmtId="170" fontId="6" fillId="0" borderId="2" xfId="0" applyNumberFormat="1" applyFont="1" applyBorder="1" applyAlignment="1">
      <alignment horizontal="center" vertical="center" wrapText="1"/>
    </xf>
    <xf numFmtId="164" fontId="6" fillId="5" borderId="2" xfId="2" applyFont="1" applyFill="1" applyBorder="1" applyAlignment="1">
      <alignment vertical="center"/>
    </xf>
    <xf numFmtId="164" fontId="5" fillId="5" borderId="2" xfId="2" applyFont="1" applyFill="1" applyBorder="1" applyAlignment="1">
      <alignment vertical="center"/>
    </xf>
    <xf numFmtId="168" fontId="6" fillId="5" borderId="2" xfId="0" applyNumberFormat="1" applyFont="1" applyFill="1" applyBorder="1" applyAlignment="1">
      <alignment vertical="center"/>
    </xf>
    <xf numFmtId="169" fontId="5" fillId="11" borderId="18" xfId="2" applyNumberFormat="1" applyFont="1" applyFill="1" applyBorder="1" applyAlignment="1">
      <alignment horizontal="right" vertical="center"/>
    </xf>
    <xf numFmtId="168" fontId="5" fillId="6" borderId="2" xfId="0" applyNumberFormat="1" applyFont="1" applyFill="1" applyBorder="1" applyAlignment="1">
      <alignment vertical="center"/>
    </xf>
    <xf numFmtId="169" fontId="5" fillId="6" borderId="18" xfId="2" applyNumberFormat="1" applyFont="1" applyFill="1" applyBorder="1" applyAlignment="1">
      <alignment vertical="center"/>
    </xf>
    <xf numFmtId="0" fontId="6" fillId="2" borderId="19" xfId="0" applyFont="1" applyFill="1" applyBorder="1"/>
    <xf numFmtId="170" fontId="1" fillId="2" borderId="2" xfId="2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170" fontId="5" fillId="6" borderId="2" xfId="0" applyNumberFormat="1" applyFont="1" applyFill="1" applyBorder="1" applyAlignment="1">
      <alignment vertical="center"/>
    </xf>
    <xf numFmtId="170" fontId="5" fillId="6" borderId="2" xfId="2" applyNumberFormat="1" applyFont="1" applyFill="1" applyBorder="1" applyAlignment="1">
      <alignment vertical="center"/>
    </xf>
    <xf numFmtId="170" fontId="1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>
      <alignment horizontal="left" vertical="center" wrapText="1"/>
    </xf>
    <xf numFmtId="170" fontId="4" fillId="6" borderId="2" xfId="2" applyNumberFormat="1" applyFont="1" applyFill="1" applyBorder="1" applyAlignment="1">
      <alignment vertical="center"/>
    </xf>
    <xf numFmtId="170" fontId="4" fillId="6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" fillId="2" borderId="2" xfId="5" applyFont="1" applyFill="1" applyBorder="1" applyAlignment="1">
      <alignment horizontal="center" vertical="center"/>
    </xf>
    <xf numFmtId="164" fontId="1" fillId="5" borderId="5" xfId="2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70" fontId="6" fillId="5" borderId="2" xfId="0" applyNumberFormat="1" applyFont="1" applyFill="1" applyBorder="1" applyAlignment="1">
      <alignment horizontal="center" vertical="center"/>
    </xf>
    <xf numFmtId="164" fontId="13" fillId="6" borderId="2" xfId="2" applyFont="1" applyFill="1" applyBorder="1" applyAlignment="1">
      <alignment vertical="center"/>
    </xf>
    <xf numFmtId="49" fontId="6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170" fontId="1" fillId="2" borderId="2" xfId="5" applyNumberFormat="1" applyFont="1" applyFill="1" applyBorder="1" applyAlignment="1">
      <alignment horizontal="center" vertical="center"/>
    </xf>
    <xf numFmtId="14" fontId="6" fillId="5" borderId="12" xfId="0" applyNumberFormat="1" applyFont="1" applyFill="1" applyBorder="1" applyAlignment="1">
      <alignment horizontal="center" vertical="center" wrapText="1"/>
    </xf>
    <xf numFmtId="170" fontId="5" fillId="6" borderId="18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8" fillId="0" borderId="0" xfId="0" applyFont="1" applyFill="1"/>
    <xf numFmtId="0" fontId="11" fillId="0" borderId="0" xfId="0" applyFont="1" applyFill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6" fillId="5" borderId="5" xfId="0" applyNumberFormat="1" applyFont="1" applyFill="1" applyBorder="1" applyAlignment="1">
      <alignment horizontal="center" vertical="center" wrapText="1"/>
    </xf>
    <xf numFmtId="170" fontId="6" fillId="5" borderId="5" xfId="0" applyNumberFormat="1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49" fontId="5" fillId="13" borderId="6" xfId="0" applyNumberFormat="1" applyFont="1" applyFill="1" applyBorder="1" applyAlignment="1">
      <alignment horizontal="center" vertical="center" wrapText="1"/>
    </xf>
    <xf numFmtId="49" fontId="5" fillId="13" borderId="4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37" fontId="5" fillId="13" borderId="2" xfId="0" applyNumberFormat="1" applyFont="1" applyFill="1" applyBorder="1" applyAlignment="1">
      <alignment horizontal="center" vertical="center" wrapText="1"/>
    </xf>
    <xf numFmtId="44" fontId="5" fillId="13" borderId="2" xfId="0" applyNumberFormat="1" applyFont="1" applyFill="1" applyBorder="1" applyAlignment="1">
      <alignment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 wrapText="1"/>
    </xf>
    <xf numFmtId="0" fontId="14" fillId="13" borderId="39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 textRotation="90" wrapText="1"/>
    </xf>
    <xf numFmtId="0" fontId="5" fillId="11" borderId="41" xfId="0" applyFont="1" applyFill="1" applyBorder="1" applyAlignment="1">
      <alignment horizontal="center" vertical="center" wrapText="1"/>
    </xf>
    <xf numFmtId="0" fontId="15" fillId="2" borderId="14" xfId="0" applyFont="1" applyFill="1" applyBorder="1"/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horizontal="center" vertical="center"/>
    </xf>
    <xf numFmtId="170" fontId="6" fillId="5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textRotation="90" wrapText="1"/>
    </xf>
    <xf numFmtId="170" fontId="6" fillId="5" borderId="16" xfId="0" applyNumberFormat="1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/>
    </xf>
    <xf numFmtId="170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170" fontId="6" fillId="5" borderId="18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4" fontId="5" fillId="5" borderId="2" xfId="2" applyNumberFormat="1" applyFont="1" applyFill="1" applyBorder="1" applyAlignment="1">
      <alignment vertical="center"/>
    </xf>
    <xf numFmtId="0" fontId="6" fillId="2" borderId="22" xfId="0" applyFont="1" applyFill="1" applyBorder="1"/>
    <xf numFmtId="0" fontId="6" fillId="4" borderId="23" xfId="0" applyFont="1" applyFill="1" applyBorder="1" applyAlignment="1">
      <alignment horizontal="center"/>
    </xf>
    <xf numFmtId="170" fontId="5" fillId="6" borderId="2" xfId="2" applyNumberFormat="1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25" xfId="0" applyFont="1" applyFill="1" applyBorder="1"/>
    <xf numFmtId="0" fontId="6" fillId="2" borderId="26" xfId="0" applyFont="1" applyFill="1" applyBorder="1"/>
    <xf numFmtId="0" fontId="6" fillId="2" borderId="28" xfId="0" applyFont="1" applyFill="1" applyBorder="1"/>
    <xf numFmtId="0" fontId="5" fillId="8" borderId="29" xfId="0" applyFont="1" applyFill="1" applyBorder="1" applyAlignment="1">
      <alignment horizontal="left" vertical="center"/>
    </xf>
    <xf numFmtId="0" fontId="5" fillId="8" borderId="30" xfId="0" applyFont="1" applyFill="1" applyBorder="1" applyAlignment="1">
      <alignment horizontal="left" vertical="center"/>
    </xf>
    <xf numFmtId="0" fontId="6" fillId="0" borderId="0" xfId="0" applyFont="1"/>
    <xf numFmtId="0" fontId="16" fillId="0" borderId="0" xfId="0" applyFont="1"/>
    <xf numFmtId="0" fontId="16" fillId="2" borderId="0" xfId="0" applyFont="1" applyFill="1"/>
    <xf numFmtId="0" fontId="6" fillId="2" borderId="12" xfId="0" applyFont="1" applyFill="1" applyBorder="1" applyAlignment="1">
      <alignment horizontal="left" vertical="center"/>
    </xf>
    <xf numFmtId="0" fontId="6" fillId="2" borderId="2" xfId="4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13" borderId="21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vertical="center" wrapText="1"/>
    </xf>
    <xf numFmtId="0" fontId="5" fillId="11" borderId="5" xfId="0" applyFont="1" applyFill="1" applyBorder="1" applyAlignment="1">
      <alignment horizontal="center" vertical="center" textRotation="90" wrapText="1"/>
    </xf>
    <xf numFmtId="0" fontId="5" fillId="11" borderId="18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170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44" fontId="6" fillId="2" borderId="18" xfId="1" applyNumberFormat="1" applyFont="1" applyFill="1" applyBorder="1" applyAlignment="1">
      <alignment horizontal="right" vertical="center"/>
    </xf>
    <xf numFmtId="44" fontId="5" fillId="10" borderId="42" xfId="1" applyNumberFormat="1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center" vertical="center"/>
    </xf>
    <xf numFmtId="170" fontId="1" fillId="5" borderId="2" xfId="2" applyNumberFormat="1" applyFont="1" applyFill="1" applyBorder="1" applyAlignment="1">
      <alignment horizontal="center" vertical="center" wrapText="1"/>
    </xf>
    <xf numFmtId="170" fontId="1" fillId="5" borderId="18" xfId="2" applyNumberFormat="1" applyFont="1" applyFill="1" applyBorder="1" applyAlignment="1">
      <alignment horizontal="center" vertical="center" wrapText="1"/>
    </xf>
    <xf numFmtId="170" fontId="1" fillId="5" borderId="2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textRotation="90" wrapText="1"/>
    </xf>
    <xf numFmtId="0" fontId="4" fillId="7" borderId="18" xfId="0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 textRotation="90" wrapText="1"/>
    </xf>
    <xf numFmtId="164" fontId="4" fillId="5" borderId="18" xfId="2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4" fontId="4" fillId="5" borderId="2" xfId="2" applyNumberFormat="1" applyFont="1" applyFill="1" applyBorder="1" applyAlignment="1">
      <alignment vertical="center"/>
    </xf>
    <xf numFmtId="0" fontId="1" fillId="4" borderId="2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5" xfId="0" applyFont="1" applyFill="1" applyBorder="1"/>
    <xf numFmtId="0" fontId="1" fillId="2" borderId="26" xfId="0" applyFont="1" applyFill="1" applyBorder="1"/>
    <xf numFmtId="0" fontId="1" fillId="0" borderId="0" xfId="0" applyFont="1"/>
    <xf numFmtId="0" fontId="7" fillId="0" borderId="0" xfId="0" applyFont="1" applyAlignment="1">
      <alignment horizontal="left" vertical="center"/>
    </xf>
    <xf numFmtId="0" fontId="17" fillId="2" borderId="1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4" fontId="1" fillId="2" borderId="18" xfId="1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44" fontId="4" fillId="10" borderId="42" xfId="1" applyNumberFormat="1" applyFont="1" applyFill="1" applyBorder="1" applyAlignment="1">
      <alignment horizontal="right" vertical="center"/>
    </xf>
    <xf numFmtId="0" fontId="4" fillId="8" borderId="31" xfId="0" applyFont="1" applyFill="1" applyBorder="1" applyAlignment="1">
      <alignment horizontal="left" vertical="center"/>
    </xf>
    <xf numFmtId="0" fontId="4" fillId="8" borderId="32" xfId="0" applyFont="1" applyFill="1" applyBorder="1" applyAlignment="1">
      <alignment horizontal="left" vertical="center"/>
    </xf>
    <xf numFmtId="169" fontId="4" fillId="9" borderId="33" xfId="1" applyNumberFormat="1" applyFont="1" applyFill="1" applyBorder="1" applyAlignment="1">
      <alignment horizontal="right" vertical="center" wrapText="1"/>
    </xf>
    <xf numFmtId="0" fontId="13" fillId="2" borderId="34" xfId="0" applyFont="1" applyFill="1" applyBorder="1" applyAlignment="1">
      <alignment vertical="center" wrapText="1"/>
    </xf>
    <xf numFmtId="0" fontId="17" fillId="2" borderId="34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4" fillId="2" borderId="5" xfId="5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left" vertical="center"/>
    </xf>
    <xf numFmtId="14" fontId="1" fillId="2" borderId="5" xfId="0" applyNumberFormat="1" applyFont="1" applyFill="1" applyBorder="1" applyAlignment="1">
      <alignment horizontal="center" vertical="center"/>
    </xf>
    <xf numFmtId="170" fontId="1" fillId="2" borderId="5" xfId="1" applyNumberFormat="1" applyFont="1" applyFill="1" applyBorder="1" applyAlignment="1">
      <alignment horizontal="center" vertical="center"/>
    </xf>
    <xf numFmtId="170" fontId="1" fillId="5" borderId="5" xfId="2" applyNumberFormat="1" applyFont="1" applyFill="1" applyBorder="1" applyAlignment="1">
      <alignment horizontal="center" vertical="center" wrapText="1"/>
    </xf>
    <xf numFmtId="170" fontId="1" fillId="2" borderId="5" xfId="2" applyNumberFormat="1" applyFont="1" applyFill="1" applyBorder="1" applyAlignment="1">
      <alignment horizontal="center" vertical="center"/>
    </xf>
    <xf numFmtId="170" fontId="1" fillId="5" borderId="16" xfId="2" applyNumberFormat="1" applyFont="1" applyFill="1" applyBorder="1" applyAlignment="1">
      <alignment horizontal="center" vertical="center" wrapText="1"/>
    </xf>
    <xf numFmtId="0" fontId="4" fillId="12" borderId="43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49" fontId="4" fillId="13" borderId="6" xfId="0" applyNumberFormat="1" applyFont="1" applyFill="1" applyBorder="1" applyAlignment="1">
      <alignment horizontal="center" vertical="center" wrapText="1"/>
    </xf>
    <xf numFmtId="49" fontId="4" fillId="13" borderId="4" xfId="0" applyNumberFormat="1" applyFont="1" applyFill="1" applyBorder="1" applyAlignment="1">
      <alignment horizontal="center" vertical="center" wrapText="1"/>
    </xf>
    <xf numFmtId="49" fontId="4" fillId="13" borderId="4" xfId="0" applyNumberFormat="1" applyFont="1" applyFill="1" applyBorder="1" applyAlignment="1">
      <alignment horizontal="center" vertical="center" wrapText="1"/>
    </xf>
    <xf numFmtId="49" fontId="4" fillId="13" borderId="2" xfId="0" applyNumberFormat="1" applyFont="1" applyFill="1" applyBorder="1" applyAlignment="1">
      <alignment horizontal="center" vertical="center" wrapText="1"/>
    </xf>
    <xf numFmtId="37" fontId="4" fillId="13" borderId="2" xfId="0" applyNumberFormat="1" applyFont="1" applyFill="1" applyBorder="1" applyAlignment="1">
      <alignment horizontal="center" vertical="center" wrapText="1"/>
    </xf>
    <xf numFmtId="165" fontId="4" fillId="13" borderId="2" xfId="0" applyNumberFormat="1" applyFont="1" applyFill="1" applyBorder="1" applyAlignment="1">
      <alignment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3" borderId="39" xfId="0" applyFont="1" applyFill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 textRotation="90" wrapText="1"/>
    </xf>
    <xf numFmtId="0" fontId="4" fillId="11" borderId="40" xfId="0" applyFont="1" applyFill="1" applyBorder="1" applyAlignment="1">
      <alignment horizontal="center" vertical="center" wrapText="1"/>
    </xf>
    <xf numFmtId="0" fontId="4" fillId="11" borderId="41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vertical="center" wrapTex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4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2" borderId="2" xfId="4" applyFont="1" applyFill="1" applyBorder="1" applyAlignment="1">
      <alignment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vertical="center" wrapText="1"/>
    </xf>
    <xf numFmtId="0" fontId="4" fillId="12" borderId="38" xfId="0" applyFont="1" applyFill="1" applyBorder="1" applyAlignment="1">
      <alignment horizontal="center" vertical="center" wrapText="1"/>
    </xf>
    <xf numFmtId="170" fontId="1" fillId="2" borderId="18" xfId="2" applyNumberFormat="1" applyFont="1" applyFill="1" applyBorder="1" applyAlignment="1">
      <alignment vertical="center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44" fontId="1" fillId="2" borderId="5" xfId="1" applyNumberFormat="1" applyFont="1" applyFill="1" applyBorder="1" applyAlignment="1">
      <alignment horizontal="center" vertical="center"/>
    </xf>
    <xf numFmtId="164" fontId="1" fillId="2" borderId="5" xfId="2" applyFont="1" applyFill="1" applyBorder="1" applyAlignment="1">
      <alignment horizontal="center" vertical="center"/>
    </xf>
    <xf numFmtId="170" fontId="1" fillId="2" borderId="5" xfId="0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170" fontId="1" fillId="2" borderId="16" xfId="2" applyNumberFormat="1" applyFont="1" applyFill="1" applyBorder="1" applyAlignment="1">
      <alignment vertical="center"/>
    </xf>
    <xf numFmtId="0" fontId="4" fillId="11" borderId="47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18" fillId="2" borderId="14" xfId="0" applyFont="1" applyFill="1" applyBorder="1"/>
    <xf numFmtId="0" fontId="19" fillId="2" borderId="34" xfId="0" applyFont="1" applyFill="1" applyBorder="1" applyAlignment="1">
      <alignment vertical="center" wrapText="1"/>
    </xf>
    <xf numFmtId="0" fontId="18" fillId="2" borderId="34" xfId="0" applyFont="1" applyFill="1" applyBorder="1" applyAlignment="1">
      <alignment vertical="center" wrapText="1"/>
    </xf>
    <xf numFmtId="0" fontId="19" fillId="2" borderId="35" xfId="0" applyFont="1" applyFill="1" applyBorder="1" applyAlignment="1">
      <alignment vertical="center" wrapText="1"/>
    </xf>
    <xf numFmtId="0" fontId="18" fillId="0" borderId="0" xfId="0" applyFont="1"/>
    <xf numFmtId="0" fontId="4" fillId="13" borderId="20" xfId="0" applyFont="1" applyFill="1" applyBorder="1" applyAlignment="1">
      <alignment horizontal="center" vertical="center"/>
    </xf>
    <xf numFmtId="0" fontId="4" fillId="13" borderId="46" xfId="0" applyFont="1" applyFill="1" applyBorder="1" applyAlignment="1">
      <alignment horizontal="center" vertical="center"/>
    </xf>
    <xf numFmtId="0" fontId="17" fillId="0" borderId="0" xfId="0" applyFont="1"/>
    <xf numFmtId="165" fontId="1" fillId="2" borderId="18" xfId="1" applyNumberFormat="1" applyFont="1" applyFill="1" applyBorder="1" applyAlignment="1">
      <alignment horizontal="right" vertical="center"/>
    </xf>
    <xf numFmtId="170" fontId="4" fillId="10" borderId="42" xfId="1" applyNumberFormat="1" applyFont="1" applyFill="1" applyBorder="1" applyAlignment="1">
      <alignment horizontal="right" vertical="center"/>
    </xf>
    <xf numFmtId="170" fontId="6" fillId="0" borderId="0" xfId="0" applyNumberFormat="1" applyFont="1"/>
    <xf numFmtId="0" fontId="1" fillId="0" borderId="0" xfId="0" applyFont="1" applyAlignment="1">
      <alignment wrapText="1"/>
    </xf>
    <xf numFmtId="170" fontId="1" fillId="0" borderId="0" xfId="0" applyNumberFormat="1" applyFont="1" applyAlignment="1">
      <alignment wrapText="1"/>
    </xf>
    <xf numFmtId="0" fontId="20" fillId="12" borderId="17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20" fillId="12" borderId="34" xfId="0" applyFont="1" applyFill="1" applyBorder="1" applyAlignment="1">
      <alignment horizontal="center" vertical="center" wrapText="1"/>
    </xf>
    <xf numFmtId="0" fontId="20" fillId="12" borderId="36" xfId="0" applyFont="1" applyFill="1" applyBorder="1" applyAlignment="1">
      <alignment horizontal="center" vertical="center" wrapText="1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244928</xdr:colOff>
      <xdr:row>0</xdr:row>
      <xdr:rowOff>71140</xdr:rowOff>
    </xdr:from>
    <xdr:to>
      <xdr:col>1</xdr:col>
      <xdr:colOff>2789463</xdr:colOff>
      <xdr:row>0</xdr:row>
      <xdr:rowOff>1129482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607" y="71140"/>
          <a:ext cx="2544535" cy="105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56285</xdr:rowOff>
    </xdr:from>
    <xdr:to>
      <xdr:col>1</xdr:col>
      <xdr:colOff>2698751</xdr:colOff>
      <xdr:row>0</xdr:row>
      <xdr:rowOff>1042402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228" y="56285"/>
          <a:ext cx="2698750" cy="986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401837</xdr:colOff>
      <xdr:row>0</xdr:row>
      <xdr:rowOff>107155</xdr:rowOff>
    </xdr:from>
    <xdr:to>
      <xdr:col>2</xdr:col>
      <xdr:colOff>142875</xdr:colOff>
      <xdr:row>0</xdr:row>
      <xdr:rowOff>926000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837" y="107155"/>
          <a:ext cx="2848569" cy="818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zoomScale="70" zoomScaleNormal="70" zoomScaleSheetLayoutView="57" workbookViewId="0">
      <selection activeCell="B4" sqref="B4:B5"/>
    </sheetView>
  </sheetViews>
  <sheetFormatPr defaultRowHeight="15" x14ac:dyDescent="0.25"/>
  <cols>
    <col min="1" max="1" width="7.85546875" style="24" customWidth="1"/>
    <col min="2" max="2" width="57.140625" style="24" bestFit="1" customWidth="1"/>
    <col min="3" max="3" width="31.42578125" style="24" bestFit="1" customWidth="1"/>
    <col min="4" max="4" width="19.5703125" style="24" bestFit="1" customWidth="1"/>
    <col min="5" max="5" width="8.28515625" style="24" customWidth="1"/>
    <col min="6" max="6" width="14.42578125" style="24" customWidth="1"/>
    <col min="7" max="7" width="17.28515625" style="24" customWidth="1"/>
    <col min="8" max="8" width="24.5703125" style="24" customWidth="1"/>
    <col min="9" max="9" width="22.5703125" style="24" customWidth="1"/>
    <col min="10" max="10" width="21.140625" style="24" customWidth="1"/>
    <col min="11" max="11" width="21.28515625" style="24" customWidth="1"/>
    <col min="12" max="12" width="10.7109375" style="24" bestFit="1" customWidth="1"/>
    <col min="13" max="13" width="18.7109375" style="24" customWidth="1"/>
    <col min="14" max="14" width="20" style="24" customWidth="1"/>
    <col min="15" max="15" width="18" style="24" customWidth="1"/>
    <col min="16" max="26" width="9.140625" style="114"/>
    <col min="27" max="16384" width="9.140625" style="24"/>
  </cols>
  <sheetData>
    <row r="1" spans="1:15" ht="99" customHeight="1" thickBot="1" x14ac:dyDescent="0.3">
      <c r="A1" s="149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</row>
    <row r="2" spans="1:15" ht="15.75" x14ac:dyDescent="0.25">
      <c r="A2" s="122" t="s">
        <v>78</v>
      </c>
      <c r="B2" s="123"/>
      <c r="C2" s="124"/>
      <c r="D2" s="125" t="s">
        <v>75</v>
      </c>
      <c r="E2" s="125"/>
      <c r="F2" s="126" t="s">
        <v>4</v>
      </c>
      <c r="G2" s="126" t="s">
        <v>5</v>
      </c>
      <c r="H2" s="126" t="s">
        <v>35</v>
      </c>
      <c r="I2" s="126" t="s">
        <v>7</v>
      </c>
      <c r="J2" s="125" t="s">
        <v>8</v>
      </c>
      <c r="K2" s="125"/>
      <c r="L2" s="125"/>
      <c r="M2" s="125"/>
      <c r="N2" s="125"/>
      <c r="O2" s="127"/>
    </row>
    <row r="3" spans="1:15" ht="35.25" customHeight="1" x14ac:dyDescent="0.25">
      <c r="A3" s="143" t="s">
        <v>143</v>
      </c>
      <c r="B3" s="128"/>
      <c r="C3" s="129"/>
      <c r="D3" s="130" t="s">
        <v>134</v>
      </c>
      <c r="E3" s="131"/>
      <c r="F3" s="132" t="s">
        <v>77</v>
      </c>
      <c r="G3" s="132" t="s">
        <v>133</v>
      </c>
      <c r="H3" s="133">
        <v>20</v>
      </c>
      <c r="I3" s="134">
        <v>4.8</v>
      </c>
      <c r="J3" s="135" t="s">
        <v>9</v>
      </c>
      <c r="K3" s="135"/>
      <c r="L3" s="135"/>
      <c r="M3" s="135"/>
      <c r="N3" s="135"/>
      <c r="O3" s="136"/>
    </row>
    <row r="4" spans="1:15" ht="15.75" x14ac:dyDescent="0.25">
      <c r="A4" s="144" t="s">
        <v>10</v>
      </c>
      <c r="B4" s="137" t="s">
        <v>11</v>
      </c>
      <c r="C4" s="137" t="s">
        <v>12</v>
      </c>
      <c r="D4" s="137" t="s">
        <v>13</v>
      </c>
      <c r="E4" s="137" t="s">
        <v>14</v>
      </c>
      <c r="F4" s="137" t="s">
        <v>73</v>
      </c>
      <c r="G4" s="137" t="s">
        <v>16</v>
      </c>
      <c r="H4" s="138" t="s">
        <v>36</v>
      </c>
      <c r="I4" s="137" t="s">
        <v>17</v>
      </c>
      <c r="J4" s="137" t="s">
        <v>18</v>
      </c>
      <c r="K4" s="137" t="s">
        <v>19</v>
      </c>
      <c r="L4" s="139" t="s">
        <v>20</v>
      </c>
      <c r="M4" s="139"/>
      <c r="N4" s="139"/>
      <c r="O4" s="145" t="s">
        <v>21</v>
      </c>
    </row>
    <row r="5" spans="1:15" ht="54.75" thickBot="1" x14ac:dyDescent="0.3">
      <c r="A5" s="146"/>
      <c r="B5" s="140"/>
      <c r="C5" s="140"/>
      <c r="D5" s="140"/>
      <c r="E5" s="140"/>
      <c r="F5" s="140"/>
      <c r="G5" s="140"/>
      <c r="H5" s="141"/>
      <c r="I5" s="140"/>
      <c r="J5" s="140"/>
      <c r="K5" s="140"/>
      <c r="L5" s="147" t="s">
        <v>22</v>
      </c>
      <c r="M5" s="142" t="s">
        <v>23</v>
      </c>
      <c r="N5" s="142" t="s">
        <v>24</v>
      </c>
      <c r="O5" s="148"/>
    </row>
    <row r="6" spans="1:15" ht="15.75" x14ac:dyDescent="0.25">
      <c r="A6" s="152">
        <v>1</v>
      </c>
      <c r="B6" s="181" t="s">
        <v>97</v>
      </c>
      <c r="C6" s="181" t="s">
        <v>53</v>
      </c>
      <c r="D6" s="181" t="s">
        <v>38</v>
      </c>
      <c r="E6" s="119">
        <v>1</v>
      </c>
      <c r="F6" s="120">
        <v>45145</v>
      </c>
      <c r="G6" s="120">
        <v>45328</v>
      </c>
      <c r="H6" s="121">
        <v>630</v>
      </c>
      <c r="I6" s="153">
        <v>96</v>
      </c>
      <c r="J6" s="118"/>
      <c r="K6" s="153">
        <f>H6+I6+J6</f>
        <v>726</v>
      </c>
      <c r="L6" s="154"/>
      <c r="M6" s="118"/>
      <c r="N6" s="118"/>
      <c r="O6" s="155">
        <f>K6-M6-N6</f>
        <v>726</v>
      </c>
    </row>
    <row r="7" spans="1:15" ht="15.75" x14ac:dyDescent="0.25">
      <c r="A7" s="156">
        <v>2</v>
      </c>
      <c r="B7" s="182" t="s">
        <v>136</v>
      </c>
      <c r="C7" s="183" t="s">
        <v>53</v>
      </c>
      <c r="D7" s="182" t="s">
        <v>41</v>
      </c>
      <c r="E7" s="84">
        <v>2</v>
      </c>
      <c r="F7" s="91">
        <v>45201</v>
      </c>
      <c r="G7" s="91">
        <v>45383</v>
      </c>
      <c r="H7" s="85">
        <v>609</v>
      </c>
      <c r="I7" s="157">
        <v>96</v>
      </c>
      <c r="J7" s="83"/>
      <c r="K7" s="157">
        <f t="shared" ref="K7:K59" si="0">H7+I7+J7</f>
        <v>705</v>
      </c>
      <c r="L7" s="158"/>
      <c r="M7" s="83"/>
      <c r="N7" s="83"/>
      <c r="O7" s="159">
        <f t="shared" ref="O7:O59" si="1">K7-M7-N7</f>
        <v>705</v>
      </c>
    </row>
    <row r="8" spans="1:15" ht="15.75" x14ac:dyDescent="0.25">
      <c r="A8" s="156">
        <v>3</v>
      </c>
      <c r="B8" s="179" t="s">
        <v>72</v>
      </c>
      <c r="C8" s="179" t="s">
        <v>58</v>
      </c>
      <c r="D8" s="179" t="s">
        <v>38</v>
      </c>
      <c r="E8" s="84" t="s">
        <v>135</v>
      </c>
      <c r="F8" s="46">
        <v>44837</v>
      </c>
      <c r="G8" s="46">
        <v>44836</v>
      </c>
      <c r="H8" s="44"/>
      <c r="I8" s="157"/>
      <c r="J8" s="44">
        <v>630</v>
      </c>
      <c r="K8" s="157">
        <f t="shared" si="0"/>
        <v>630</v>
      </c>
      <c r="L8" s="47"/>
      <c r="M8" s="47"/>
      <c r="N8" s="44"/>
      <c r="O8" s="159">
        <f t="shared" si="1"/>
        <v>630</v>
      </c>
    </row>
    <row r="9" spans="1:15" ht="15.75" x14ac:dyDescent="0.25">
      <c r="A9" s="156">
        <v>4</v>
      </c>
      <c r="B9" s="179" t="s">
        <v>115</v>
      </c>
      <c r="C9" s="179" t="s">
        <v>112</v>
      </c>
      <c r="D9" s="179" t="s">
        <v>44</v>
      </c>
      <c r="E9" s="84">
        <v>1</v>
      </c>
      <c r="F9" s="46">
        <v>45170</v>
      </c>
      <c r="G9" s="46">
        <v>45351</v>
      </c>
      <c r="H9" s="44">
        <v>630</v>
      </c>
      <c r="I9" s="157">
        <v>96</v>
      </c>
      <c r="J9" s="44"/>
      <c r="K9" s="157">
        <f t="shared" si="0"/>
        <v>726</v>
      </c>
      <c r="L9" s="47"/>
      <c r="M9" s="47"/>
      <c r="N9" s="44"/>
      <c r="O9" s="159">
        <f t="shared" si="1"/>
        <v>726</v>
      </c>
    </row>
    <row r="10" spans="1:15" ht="15.75" x14ac:dyDescent="0.25">
      <c r="A10" s="156">
        <v>5</v>
      </c>
      <c r="B10" s="179" t="s">
        <v>117</v>
      </c>
      <c r="C10" s="179" t="s">
        <v>116</v>
      </c>
      <c r="D10" s="179" t="s">
        <v>38</v>
      </c>
      <c r="E10" s="84">
        <v>1</v>
      </c>
      <c r="F10" s="46">
        <v>45170</v>
      </c>
      <c r="G10" s="46">
        <v>45351</v>
      </c>
      <c r="H10" s="44">
        <v>630</v>
      </c>
      <c r="I10" s="157">
        <v>96</v>
      </c>
      <c r="J10" s="44"/>
      <c r="K10" s="157">
        <f t="shared" si="0"/>
        <v>726</v>
      </c>
      <c r="L10" s="47"/>
      <c r="M10" s="47"/>
      <c r="N10" s="44"/>
      <c r="O10" s="159">
        <f t="shared" si="1"/>
        <v>726</v>
      </c>
    </row>
    <row r="11" spans="1:15" ht="15.75" x14ac:dyDescent="0.25">
      <c r="A11" s="156">
        <v>6</v>
      </c>
      <c r="B11" s="179" t="s">
        <v>98</v>
      </c>
      <c r="C11" s="179" t="s">
        <v>53</v>
      </c>
      <c r="D11" s="179" t="s">
        <v>56</v>
      </c>
      <c r="E11" s="84">
        <v>1</v>
      </c>
      <c r="F11" s="46">
        <v>45141</v>
      </c>
      <c r="G11" s="46">
        <v>45324</v>
      </c>
      <c r="H11" s="44">
        <v>630</v>
      </c>
      <c r="I11" s="157">
        <v>96</v>
      </c>
      <c r="J11" s="44"/>
      <c r="K11" s="157">
        <f t="shared" si="0"/>
        <v>726</v>
      </c>
      <c r="L11" s="47"/>
      <c r="M11" s="47"/>
      <c r="N11" s="44"/>
      <c r="O11" s="159">
        <f t="shared" si="1"/>
        <v>726</v>
      </c>
    </row>
    <row r="12" spans="1:15" ht="15.75" x14ac:dyDescent="0.25">
      <c r="A12" s="156">
        <v>7</v>
      </c>
      <c r="B12" s="179" t="s">
        <v>99</v>
      </c>
      <c r="C12" s="179" t="s">
        <v>37</v>
      </c>
      <c r="D12" s="179" t="s">
        <v>38</v>
      </c>
      <c r="E12" s="84">
        <v>1</v>
      </c>
      <c r="F12" s="46">
        <v>45139</v>
      </c>
      <c r="G12" s="46">
        <v>45322</v>
      </c>
      <c r="H12" s="44">
        <v>630</v>
      </c>
      <c r="I12" s="157">
        <v>96</v>
      </c>
      <c r="J12" s="44"/>
      <c r="K12" s="157">
        <f t="shared" si="0"/>
        <v>726</v>
      </c>
      <c r="L12" s="47"/>
      <c r="M12" s="47"/>
      <c r="N12" s="44"/>
      <c r="O12" s="159">
        <f t="shared" si="1"/>
        <v>726</v>
      </c>
    </row>
    <row r="13" spans="1:15" ht="15.75" x14ac:dyDescent="0.25">
      <c r="A13" s="156">
        <v>8</v>
      </c>
      <c r="B13" s="179" t="s">
        <v>100</v>
      </c>
      <c r="C13" s="179" t="s">
        <v>53</v>
      </c>
      <c r="D13" s="179" t="s">
        <v>56</v>
      </c>
      <c r="E13" s="84">
        <v>1</v>
      </c>
      <c r="F13" s="46">
        <v>45141</v>
      </c>
      <c r="G13" s="46">
        <v>45324</v>
      </c>
      <c r="H13" s="44">
        <v>630</v>
      </c>
      <c r="I13" s="157">
        <v>96</v>
      </c>
      <c r="J13" s="44"/>
      <c r="K13" s="157">
        <f t="shared" si="0"/>
        <v>726</v>
      </c>
      <c r="L13" s="49"/>
      <c r="M13" s="48"/>
      <c r="N13" s="44"/>
      <c r="O13" s="159">
        <f t="shared" si="1"/>
        <v>726</v>
      </c>
    </row>
    <row r="14" spans="1:15" ht="15.75" x14ac:dyDescent="0.25">
      <c r="A14" s="156">
        <v>9</v>
      </c>
      <c r="B14" s="179" t="s">
        <v>101</v>
      </c>
      <c r="C14" s="179" t="s">
        <v>0</v>
      </c>
      <c r="D14" s="179" t="s">
        <v>38</v>
      </c>
      <c r="E14" s="84">
        <v>1</v>
      </c>
      <c r="F14" s="46">
        <v>45145</v>
      </c>
      <c r="G14" s="46">
        <v>45328</v>
      </c>
      <c r="H14" s="44">
        <v>630</v>
      </c>
      <c r="I14" s="157">
        <v>96</v>
      </c>
      <c r="J14" s="44"/>
      <c r="K14" s="157">
        <f t="shared" si="0"/>
        <v>726</v>
      </c>
      <c r="L14" s="47"/>
      <c r="M14" s="48"/>
      <c r="N14" s="44"/>
      <c r="O14" s="159">
        <f t="shared" si="1"/>
        <v>726</v>
      </c>
    </row>
    <row r="15" spans="1:15" ht="15.75" x14ac:dyDescent="0.25">
      <c r="A15" s="156">
        <v>10</v>
      </c>
      <c r="B15" s="179" t="s">
        <v>118</v>
      </c>
      <c r="C15" s="179" t="s">
        <v>105</v>
      </c>
      <c r="D15" s="179" t="s">
        <v>41</v>
      </c>
      <c r="E15" s="84">
        <v>1</v>
      </c>
      <c r="F15" s="46">
        <v>45170</v>
      </c>
      <c r="G15" s="46">
        <v>45351</v>
      </c>
      <c r="H15" s="44">
        <v>630</v>
      </c>
      <c r="I15" s="157">
        <v>96</v>
      </c>
      <c r="J15" s="44"/>
      <c r="K15" s="157">
        <f t="shared" si="0"/>
        <v>726</v>
      </c>
      <c r="L15" s="47"/>
      <c r="M15" s="48"/>
      <c r="N15" s="44">
        <v>9.6</v>
      </c>
      <c r="O15" s="159">
        <f t="shared" si="1"/>
        <v>716.4</v>
      </c>
    </row>
    <row r="16" spans="1:15" ht="15.75" x14ac:dyDescent="0.25">
      <c r="A16" s="156">
        <v>11</v>
      </c>
      <c r="B16" s="179" t="s">
        <v>119</v>
      </c>
      <c r="C16" s="179" t="s">
        <v>37</v>
      </c>
      <c r="D16" s="179" t="s">
        <v>41</v>
      </c>
      <c r="E16" s="84">
        <v>1</v>
      </c>
      <c r="F16" s="46">
        <v>45173</v>
      </c>
      <c r="G16" s="46">
        <v>45354</v>
      </c>
      <c r="H16" s="44">
        <v>630</v>
      </c>
      <c r="I16" s="157">
        <v>96</v>
      </c>
      <c r="J16" s="44"/>
      <c r="K16" s="157">
        <f t="shared" si="0"/>
        <v>726</v>
      </c>
      <c r="L16" s="47"/>
      <c r="M16" s="48"/>
      <c r="N16" s="44"/>
      <c r="O16" s="159">
        <f t="shared" si="1"/>
        <v>726</v>
      </c>
    </row>
    <row r="17" spans="1:19" ht="15.75" x14ac:dyDescent="0.25">
      <c r="A17" s="156">
        <v>12</v>
      </c>
      <c r="B17" s="179" t="s">
        <v>91</v>
      </c>
      <c r="C17" s="179" t="s">
        <v>37</v>
      </c>
      <c r="D17" s="179" t="s">
        <v>42</v>
      </c>
      <c r="E17" s="84">
        <v>1</v>
      </c>
      <c r="F17" s="46">
        <v>45112</v>
      </c>
      <c r="G17" s="46">
        <v>45295</v>
      </c>
      <c r="H17" s="44">
        <v>630</v>
      </c>
      <c r="I17" s="157">
        <v>96</v>
      </c>
      <c r="J17" s="44"/>
      <c r="K17" s="157">
        <f t="shared" si="0"/>
        <v>726</v>
      </c>
      <c r="L17" s="47"/>
      <c r="M17" s="47"/>
      <c r="N17" s="47"/>
      <c r="O17" s="159">
        <f t="shared" si="1"/>
        <v>726</v>
      </c>
    </row>
    <row r="18" spans="1:19" ht="15.75" x14ac:dyDescent="0.25">
      <c r="A18" s="156">
        <v>13</v>
      </c>
      <c r="B18" s="179" t="s">
        <v>137</v>
      </c>
      <c r="C18" s="179" t="s">
        <v>84</v>
      </c>
      <c r="D18" s="179" t="s">
        <v>43</v>
      </c>
      <c r="E18" s="84">
        <v>2</v>
      </c>
      <c r="F18" s="46">
        <v>45201</v>
      </c>
      <c r="G18" s="46">
        <v>45383</v>
      </c>
      <c r="H18" s="44">
        <v>609</v>
      </c>
      <c r="I18" s="157">
        <v>96</v>
      </c>
      <c r="J18" s="44"/>
      <c r="K18" s="157">
        <f t="shared" si="0"/>
        <v>705</v>
      </c>
      <c r="L18" s="47"/>
      <c r="M18" s="47"/>
      <c r="N18" s="47"/>
      <c r="O18" s="159">
        <f t="shared" si="1"/>
        <v>705</v>
      </c>
    </row>
    <row r="19" spans="1:19" ht="15.75" x14ac:dyDescent="0.25">
      <c r="A19" s="156">
        <v>14</v>
      </c>
      <c r="B19" s="179" t="s">
        <v>138</v>
      </c>
      <c r="C19" s="179" t="s">
        <v>53</v>
      </c>
      <c r="D19" s="179" t="s">
        <v>41</v>
      </c>
      <c r="E19" s="84">
        <v>2</v>
      </c>
      <c r="F19" s="46">
        <v>45200</v>
      </c>
      <c r="G19" s="46">
        <v>45016</v>
      </c>
      <c r="H19" s="44">
        <v>630</v>
      </c>
      <c r="I19" s="157">
        <v>96</v>
      </c>
      <c r="J19" s="44"/>
      <c r="K19" s="157">
        <f t="shared" si="0"/>
        <v>726</v>
      </c>
      <c r="L19" s="47"/>
      <c r="M19" s="47"/>
      <c r="N19" s="47"/>
      <c r="O19" s="159">
        <f t="shared" si="1"/>
        <v>726</v>
      </c>
    </row>
    <row r="20" spans="1:19" ht="15.75" x14ac:dyDescent="0.25">
      <c r="A20" s="156">
        <v>15</v>
      </c>
      <c r="B20" s="179" t="s">
        <v>86</v>
      </c>
      <c r="C20" s="179" t="s">
        <v>37</v>
      </c>
      <c r="D20" s="179" t="s">
        <v>42</v>
      </c>
      <c r="E20" s="84">
        <v>1</v>
      </c>
      <c r="F20" s="46">
        <v>45170</v>
      </c>
      <c r="G20" s="46" t="s">
        <v>120</v>
      </c>
      <c r="H20" s="44">
        <v>630</v>
      </c>
      <c r="I20" s="157">
        <v>96</v>
      </c>
      <c r="J20" s="44"/>
      <c r="K20" s="157">
        <f t="shared" si="0"/>
        <v>726</v>
      </c>
      <c r="L20" s="47"/>
      <c r="M20" s="47"/>
      <c r="N20" s="44"/>
      <c r="O20" s="159">
        <f t="shared" si="1"/>
        <v>726</v>
      </c>
    </row>
    <row r="21" spans="1:19" ht="15.75" x14ac:dyDescent="0.25">
      <c r="A21" s="156">
        <v>16</v>
      </c>
      <c r="B21" s="179" t="s">
        <v>83</v>
      </c>
      <c r="C21" s="179" t="s">
        <v>84</v>
      </c>
      <c r="D21" s="179" t="s">
        <v>43</v>
      </c>
      <c r="E21" s="84">
        <v>1</v>
      </c>
      <c r="F21" s="46">
        <v>45048</v>
      </c>
      <c r="G21" s="46">
        <v>45231</v>
      </c>
      <c r="H21" s="44">
        <v>630</v>
      </c>
      <c r="I21" s="157">
        <v>96</v>
      </c>
      <c r="J21" s="44"/>
      <c r="K21" s="157">
        <f t="shared" si="0"/>
        <v>726</v>
      </c>
      <c r="L21" s="47"/>
      <c r="M21" s="47"/>
      <c r="N21" s="47"/>
      <c r="O21" s="159">
        <f t="shared" si="1"/>
        <v>726</v>
      </c>
    </row>
    <row r="22" spans="1:19" ht="15.75" x14ac:dyDescent="0.25">
      <c r="A22" s="156">
        <v>17</v>
      </c>
      <c r="B22" s="179" t="s">
        <v>102</v>
      </c>
      <c r="C22" s="179" t="s">
        <v>103</v>
      </c>
      <c r="D22" s="179" t="s">
        <v>56</v>
      </c>
      <c r="E22" s="84">
        <v>1</v>
      </c>
      <c r="F22" s="46">
        <v>45141</v>
      </c>
      <c r="G22" s="46">
        <v>45324</v>
      </c>
      <c r="H22" s="44">
        <v>630</v>
      </c>
      <c r="I22" s="157">
        <v>96</v>
      </c>
      <c r="J22" s="44"/>
      <c r="K22" s="157">
        <f t="shared" si="0"/>
        <v>726</v>
      </c>
      <c r="L22" s="47"/>
      <c r="M22" s="47"/>
      <c r="N22" s="47"/>
      <c r="O22" s="159">
        <f t="shared" si="1"/>
        <v>726</v>
      </c>
    </row>
    <row r="23" spans="1:19" ht="15.75" x14ac:dyDescent="0.25">
      <c r="A23" s="156">
        <v>18</v>
      </c>
      <c r="B23" s="179" t="s">
        <v>92</v>
      </c>
      <c r="C23" s="179" t="s">
        <v>55</v>
      </c>
      <c r="D23" s="179" t="s">
        <v>42</v>
      </c>
      <c r="E23" s="84">
        <v>1</v>
      </c>
      <c r="F23" s="46">
        <v>45112</v>
      </c>
      <c r="G23" s="42">
        <v>45295</v>
      </c>
      <c r="H23" s="44">
        <v>630</v>
      </c>
      <c r="I23" s="157">
        <v>96</v>
      </c>
      <c r="J23" s="44"/>
      <c r="K23" s="157">
        <f t="shared" si="0"/>
        <v>726</v>
      </c>
      <c r="L23" s="47"/>
      <c r="M23" s="48"/>
      <c r="N23" s="48"/>
      <c r="O23" s="159">
        <f t="shared" si="1"/>
        <v>726</v>
      </c>
    </row>
    <row r="24" spans="1:19" ht="15.75" x14ac:dyDescent="0.25">
      <c r="A24" s="156">
        <v>19</v>
      </c>
      <c r="B24" s="179" t="s">
        <v>121</v>
      </c>
      <c r="C24" s="179" t="s">
        <v>37</v>
      </c>
      <c r="D24" s="179" t="s">
        <v>41</v>
      </c>
      <c r="E24" s="84">
        <v>1</v>
      </c>
      <c r="F24" s="46">
        <v>45170</v>
      </c>
      <c r="G24" s="42">
        <v>45351</v>
      </c>
      <c r="H24" s="44">
        <v>630</v>
      </c>
      <c r="I24" s="157">
        <v>96</v>
      </c>
      <c r="J24" s="44"/>
      <c r="K24" s="157">
        <f t="shared" si="0"/>
        <v>726</v>
      </c>
      <c r="L24" s="47"/>
      <c r="M24" s="48"/>
      <c r="N24" s="48"/>
      <c r="O24" s="159">
        <f t="shared" si="1"/>
        <v>726</v>
      </c>
    </row>
    <row r="25" spans="1:19" ht="15.75" x14ac:dyDescent="0.25">
      <c r="A25" s="156">
        <v>20</v>
      </c>
      <c r="B25" s="179" t="s">
        <v>122</v>
      </c>
      <c r="C25" s="179" t="s">
        <v>37</v>
      </c>
      <c r="D25" s="179" t="s">
        <v>42</v>
      </c>
      <c r="E25" s="84">
        <v>1</v>
      </c>
      <c r="F25" s="46">
        <v>45173</v>
      </c>
      <c r="G25" s="42">
        <v>45354</v>
      </c>
      <c r="H25" s="44">
        <v>630</v>
      </c>
      <c r="I25" s="157">
        <v>96</v>
      </c>
      <c r="J25" s="44"/>
      <c r="K25" s="157">
        <f t="shared" si="0"/>
        <v>726</v>
      </c>
      <c r="L25" s="47"/>
      <c r="M25" s="48"/>
      <c r="N25" s="48"/>
      <c r="O25" s="159">
        <f t="shared" si="1"/>
        <v>726</v>
      </c>
    </row>
    <row r="26" spans="1:19" ht="15.75" x14ac:dyDescent="0.25">
      <c r="A26" s="156">
        <v>21</v>
      </c>
      <c r="B26" s="179" t="s">
        <v>123</v>
      </c>
      <c r="C26" s="179" t="s">
        <v>84</v>
      </c>
      <c r="D26" s="179" t="s">
        <v>41</v>
      </c>
      <c r="E26" s="84">
        <v>1</v>
      </c>
      <c r="F26" s="46">
        <v>45173</v>
      </c>
      <c r="G26" s="42">
        <v>45354</v>
      </c>
      <c r="H26" s="44">
        <v>630</v>
      </c>
      <c r="I26" s="157">
        <v>96</v>
      </c>
      <c r="J26" s="44"/>
      <c r="K26" s="157">
        <f t="shared" si="0"/>
        <v>726</v>
      </c>
      <c r="L26" s="47"/>
      <c r="M26" s="48"/>
      <c r="N26" s="48"/>
      <c r="O26" s="159">
        <f t="shared" si="1"/>
        <v>726</v>
      </c>
    </row>
    <row r="27" spans="1:19" ht="18.75" x14ac:dyDescent="0.3">
      <c r="A27" s="156">
        <v>22</v>
      </c>
      <c r="B27" s="184" t="s">
        <v>79</v>
      </c>
      <c r="C27" s="184" t="s">
        <v>37</v>
      </c>
      <c r="D27" s="184" t="s">
        <v>42</v>
      </c>
      <c r="E27" s="84" t="s">
        <v>135</v>
      </c>
      <c r="F27" s="42">
        <v>44958</v>
      </c>
      <c r="G27" s="42">
        <v>45138</v>
      </c>
      <c r="H27" s="44"/>
      <c r="I27" s="157"/>
      <c r="J27" s="44">
        <v>105</v>
      </c>
      <c r="K27" s="157">
        <f t="shared" si="0"/>
        <v>105</v>
      </c>
      <c r="L27" s="47"/>
      <c r="M27" s="47"/>
      <c r="N27" s="47"/>
      <c r="O27" s="159">
        <f t="shared" si="1"/>
        <v>105</v>
      </c>
      <c r="P27" s="115"/>
      <c r="Q27" s="115"/>
      <c r="R27" s="115"/>
      <c r="S27" s="115"/>
    </row>
    <row r="28" spans="1:19" ht="18.75" x14ac:dyDescent="0.3">
      <c r="A28" s="156">
        <v>23</v>
      </c>
      <c r="B28" s="184" t="s">
        <v>104</v>
      </c>
      <c r="C28" s="184" t="s">
        <v>105</v>
      </c>
      <c r="D28" s="184" t="s">
        <v>41</v>
      </c>
      <c r="E28" s="84">
        <v>1</v>
      </c>
      <c r="F28" s="42">
        <v>45145</v>
      </c>
      <c r="G28" s="42">
        <v>45328</v>
      </c>
      <c r="H28" s="44">
        <v>630</v>
      </c>
      <c r="I28" s="157">
        <v>96</v>
      </c>
      <c r="J28" s="44"/>
      <c r="K28" s="157">
        <f t="shared" si="0"/>
        <v>726</v>
      </c>
      <c r="L28" s="47"/>
      <c r="M28" s="47"/>
      <c r="N28" s="47"/>
      <c r="O28" s="159">
        <f t="shared" si="1"/>
        <v>726</v>
      </c>
      <c r="P28" s="115"/>
      <c r="Q28" s="115"/>
      <c r="R28" s="115"/>
      <c r="S28" s="115"/>
    </row>
    <row r="29" spans="1:19" ht="18.75" x14ac:dyDescent="0.3">
      <c r="A29" s="156">
        <v>24</v>
      </c>
      <c r="B29" s="180" t="s">
        <v>106</v>
      </c>
      <c r="C29" s="180" t="s">
        <v>37</v>
      </c>
      <c r="D29" s="180" t="s">
        <v>41</v>
      </c>
      <c r="E29" s="84">
        <v>1</v>
      </c>
      <c r="F29" s="42">
        <v>45141</v>
      </c>
      <c r="G29" s="42">
        <v>45324</v>
      </c>
      <c r="H29" s="44">
        <v>630</v>
      </c>
      <c r="I29" s="157">
        <v>96</v>
      </c>
      <c r="J29" s="44"/>
      <c r="K29" s="157">
        <f t="shared" si="0"/>
        <v>726</v>
      </c>
      <c r="L29" s="47"/>
      <c r="M29" s="47"/>
      <c r="N29" s="44"/>
      <c r="O29" s="159">
        <f t="shared" si="1"/>
        <v>726</v>
      </c>
      <c r="P29" s="115"/>
      <c r="Q29" s="115"/>
      <c r="R29" s="115"/>
      <c r="S29" s="115"/>
    </row>
    <row r="30" spans="1:19" ht="18.75" x14ac:dyDescent="0.3">
      <c r="A30" s="156">
        <v>25</v>
      </c>
      <c r="B30" s="180" t="s">
        <v>142</v>
      </c>
      <c r="C30" s="180" t="s">
        <v>37</v>
      </c>
      <c r="D30" s="180" t="s">
        <v>41</v>
      </c>
      <c r="E30" s="84">
        <v>2</v>
      </c>
      <c r="F30" s="42">
        <v>45201</v>
      </c>
      <c r="G30" s="42">
        <v>45383</v>
      </c>
      <c r="H30" s="44">
        <v>609</v>
      </c>
      <c r="I30" s="157">
        <v>96</v>
      </c>
      <c r="J30" s="44"/>
      <c r="K30" s="157">
        <f t="shared" si="0"/>
        <v>705</v>
      </c>
      <c r="L30" s="47"/>
      <c r="M30" s="47"/>
      <c r="N30" s="44"/>
      <c r="O30" s="159">
        <f t="shared" si="1"/>
        <v>705</v>
      </c>
      <c r="P30" s="115"/>
      <c r="Q30" s="115"/>
      <c r="R30" s="115"/>
      <c r="S30" s="115"/>
    </row>
    <row r="31" spans="1:19" ht="18.75" x14ac:dyDescent="0.3">
      <c r="A31" s="156">
        <v>26</v>
      </c>
      <c r="B31" s="180" t="s">
        <v>107</v>
      </c>
      <c r="C31" s="180" t="s">
        <v>57</v>
      </c>
      <c r="D31" s="180" t="s">
        <v>40</v>
      </c>
      <c r="E31" s="84">
        <v>1</v>
      </c>
      <c r="F31" s="42">
        <v>45145</v>
      </c>
      <c r="G31" s="42">
        <v>45328</v>
      </c>
      <c r="H31" s="44">
        <v>630</v>
      </c>
      <c r="I31" s="157">
        <v>96</v>
      </c>
      <c r="J31" s="44"/>
      <c r="K31" s="157">
        <f t="shared" si="0"/>
        <v>726</v>
      </c>
      <c r="L31" s="47"/>
      <c r="M31" s="47"/>
      <c r="N31" s="44"/>
      <c r="O31" s="159">
        <f t="shared" si="1"/>
        <v>726</v>
      </c>
      <c r="P31" s="115"/>
      <c r="Q31" s="115"/>
      <c r="R31" s="115"/>
      <c r="S31" s="115"/>
    </row>
    <row r="32" spans="1:19" ht="18.75" x14ac:dyDescent="0.3">
      <c r="A32" s="156">
        <v>27</v>
      </c>
      <c r="B32" s="180" t="s">
        <v>124</v>
      </c>
      <c r="C32" s="180" t="s">
        <v>116</v>
      </c>
      <c r="D32" s="180" t="s">
        <v>38</v>
      </c>
      <c r="E32" s="84">
        <v>1</v>
      </c>
      <c r="F32" s="42">
        <v>45170</v>
      </c>
      <c r="G32" s="42">
        <v>45351</v>
      </c>
      <c r="H32" s="44">
        <v>630</v>
      </c>
      <c r="I32" s="157">
        <v>96</v>
      </c>
      <c r="J32" s="44"/>
      <c r="K32" s="157">
        <f t="shared" si="0"/>
        <v>726</v>
      </c>
      <c r="L32" s="47"/>
      <c r="M32" s="47"/>
      <c r="N32" s="44"/>
      <c r="O32" s="159">
        <f t="shared" si="1"/>
        <v>726</v>
      </c>
      <c r="P32" s="115"/>
      <c r="Q32" s="115"/>
      <c r="R32" s="115"/>
      <c r="S32" s="115"/>
    </row>
    <row r="33" spans="1:19" ht="18.75" x14ac:dyDescent="0.3">
      <c r="A33" s="156">
        <v>28</v>
      </c>
      <c r="B33" s="180" t="s">
        <v>82</v>
      </c>
      <c r="C33" s="180" t="s">
        <v>37</v>
      </c>
      <c r="D33" s="180" t="s">
        <v>38</v>
      </c>
      <c r="E33" s="84">
        <v>1</v>
      </c>
      <c r="F33" s="42">
        <v>44958</v>
      </c>
      <c r="G33" s="42">
        <v>45138</v>
      </c>
      <c r="H33" s="44">
        <v>630</v>
      </c>
      <c r="I33" s="157">
        <v>96</v>
      </c>
      <c r="J33" s="44"/>
      <c r="K33" s="157">
        <f t="shared" si="0"/>
        <v>726</v>
      </c>
      <c r="L33" s="47"/>
      <c r="M33" s="47"/>
      <c r="N33" s="44"/>
      <c r="O33" s="159">
        <f t="shared" si="1"/>
        <v>726</v>
      </c>
      <c r="P33" s="115"/>
      <c r="Q33" s="115"/>
      <c r="R33" s="115"/>
      <c r="S33" s="115"/>
    </row>
    <row r="34" spans="1:19" ht="18.75" x14ac:dyDescent="0.3">
      <c r="A34" s="156">
        <v>29</v>
      </c>
      <c r="B34" s="184" t="s">
        <v>125</v>
      </c>
      <c r="C34" s="184" t="s">
        <v>84</v>
      </c>
      <c r="D34" s="184" t="s">
        <v>41</v>
      </c>
      <c r="E34" s="84" t="s">
        <v>135</v>
      </c>
      <c r="F34" s="42">
        <v>45170</v>
      </c>
      <c r="G34" s="42">
        <v>45351</v>
      </c>
      <c r="H34" s="44">
        <v>315</v>
      </c>
      <c r="I34" s="157">
        <v>62.4</v>
      </c>
      <c r="J34" s="44">
        <v>105</v>
      </c>
      <c r="K34" s="157">
        <f t="shared" si="0"/>
        <v>482.4</v>
      </c>
      <c r="L34" s="47"/>
      <c r="M34" s="48"/>
      <c r="N34" s="44">
        <v>24</v>
      </c>
      <c r="O34" s="159">
        <f t="shared" si="1"/>
        <v>458.4</v>
      </c>
      <c r="P34" s="115"/>
      <c r="Q34" s="115"/>
      <c r="R34" s="115"/>
      <c r="S34" s="115"/>
    </row>
    <row r="35" spans="1:19" ht="18.75" x14ac:dyDescent="0.3">
      <c r="A35" s="156">
        <v>30</v>
      </c>
      <c r="B35" s="184" t="s">
        <v>66</v>
      </c>
      <c r="C35" s="184" t="s">
        <v>1</v>
      </c>
      <c r="D35" s="184" t="s">
        <v>38</v>
      </c>
      <c r="E35" s="84">
        <v>1</v>
      </c>
      <c r="F35" s="42">
        <v>44774</v>
      </c>
      <c r="G35" s="42">
        <v>45138</v>
      </c>
      <c r="H35" s="44">
        <v>630</v>
      </c>
      <c r="I35" s="157">
        <v>96</v>
      </c>
      <c r="J35" s="44"/>
      <c r="K35" s="157">
        <f t="shared" si="0"/>
        <v>726</v>
      </c>
      <c r="L35" s="47"/>
      <c r="M35" s="48"/>
      <c r="N35" s="44"/>
      <c r="O35" s="159">
        <f t="shared" si="1"/>
        <v>726</v>
      </c>
      <c r="P35" s="115"/>
      <c r="Q35" s="115"/>
      <c r="R35" s="115"/>
      <c r="S35" s="115"/>
    </row>
    <row r="36" spans="1:19" ht="18.75" x14ac:dyDescent="0.3">
      <c r="A36" s="156">
        <v>31</v>
      </c>
      <c r="B36" s="180" t="s">
        <v>80</v>
      </c>
      <c r="C36" s="180" t="s">
        <v>37</v>
      </c>
      <c r="D36" s="180" t="s">
        <v>42</v>
      </c>
      <c r="E36" s="84">
        <v>1</v>
      </c>
      <c r="F36" s="42">
        <v>44966</v>
      </c>
      <c r="G36" s="42">
        <v>45146</v>
      </c>
      <c r="H36" s="44">
        <v>630</v>
      </c>
      <c r="I36" s="157">
        <v>96</v>
      </c>
      <c r="J36" s="44"/>
      <c r="K36" s="157">
        <f t="shared" si="0"/>
        <v>726</v>
      </c>
      <c r="L36" s="47"/>
      <c r="M36" s="47"/>
      <c r="N36" s="44"/>
      <c r="O36" s="159">
        <f t="shared" si="1"/>
        <v>726</v>
      </c>
      <c r="P36" s="115"/>
      <c r="Q36" s="115"/>
      <c r="R36" s="115"/>
      <c r="S36" s="115"/>
    </row>
    <row r="37" spans="1:19" ht="18.75" x14ac:dyDescent="0.3">
      <c r="A37" s="156">
        <v>32</v>
      </c>
      <c r="B37" s="180" t="s">
        <v>65</v>
      </c>
      <c r="C37" s="180" t="s">
        <v>37</v>
      </c>
      <c r="D37" s="180" t="s">
        <v>40</v>
      </c>
      <c r="E37" s="84">
        <v>1</v>
      </c>
      <c r="F37" s="42">
        <v>44652</v>
      </c>
      <c r="G37" s="42">
        <v>44926</v>
      </c>
      <c r="H37" s="44">
        <v>630</v>
      </c>
      <c r="I37" s="157">
        <v>96</v>
      </c>
      <c r="J37" s="44"/>
      <c r="K37" s="157">
        <f t="shared" si="0"/>
        <v>726</v>
      </c>
      <c r="L37" s="47"/>
      <c r="M37" s="48"/>
      <c r="N37" s="48"/>
      <c r="O37" s="159">
        <f t="shared" si="1"/>
        <v>726</v>
      </c>
      <c r="P37" s="115"/>
      <c r="Q37" s="115"/>
      <c r="R37" s="115"/>
      <c r="S37" s="115"/>
    </row>
    <row r="38" spans="1:19" ht="18.75" x14ac:dyDescent="0.3">
      <c r="A38" s="156">
        <v>33</v>
      </c>
      <c r="B38" s="180" t="s">
        <v>126</v>
      </c>
      <c r="C38" s="180" t="s">
        <v>116</v>
      </c>
      <c r="D38" s="180" t="s">
        <v>40</v>
      </c>
      <c r="E38" s="84">
        <v>1</v>
      </c>
      <c r="F38" s="42">
        <v>45170</v>
      </c>
      <c r="G38" s="42">
        <v>45351</v>
      </c>
      <c r="H38" s="44">
        <v>630</v>
      </c>
      <c r="I38" s="157">
        <v>96</v>
      </c>
      <c r="J38" s="44"/>
      <c r="K38" s="157">
        <f t="shared" si="0"/>
        <v>726</v>
      </c>
      <c r="L38" s="47"/>
      <c r="M38" s="48"/>
      <c r="N38" s="48"/>
      <c r="O38" s="159">
        <f t="shared" si="1"/>
        <v>726</v>
      </c>
      <c r="P38" s="115"/>
      <c r="Q38" s="115"/>
      <c r="R38" s="115"/>
      <c r="S38" s="115"/>
    </row>
    <row r="39" spans="1:19" ht="18.75" x14ac:dyDescent="0.3">
      <c r="A39" s="156">
        <v>34</v>
      </c>
      <c r="B39" s="180" t="s">
        <v>81</v>
      </c>
      <c r="C39" s="180" t="s">
        <v>37</v>
      </c>
      <c r="D39" s="180" t="s">
        <v>41</v>
      </c>
      <c r="E39" s="84" t="s">
        <v>135</v>
      </c>
      <c r="F39" s="42">
        <v>44958</v>
      </c>
      <c r="G39" s="42">
        <v>45138</v>
      </c>
      <c r="H39" s="44">
        <v>315</v>
      </c>
      <c r="I39" s="157">
        <v>67.2</v>
      </c>
      <c r="J39" s="44">
        <v>168</v>
      </c>
      <c r="K39" s="157">
        <f t="shared" si="0"/>
        <v>550.20000000000005</v>
      </c>
      <c r="L39" s="49"/>
      <c r="M39" s="48"/>
      <c r="N39" s="48">
        <v>28.8</v>
      </c>
      <c r="O39" s="159">
        <f t="shared" si="1"/>
        <v>521.40000000000009</v>
      </c>
      <c r="P39" s="115"/>
      <c r="Q39" s="115"/>
      <c r="R39" s="115"/>
      <c r="S39" s="115"/>
    </row>
    <row r="40" spans="1:19" ht="18.75" x14ac:dyDescent="0.3">
      <c r="A40" s="156">
        <v>35</v>
      </c>
      <c r="B40" s="180" t="s">
        <v>108</v>
      </c>
      <c r="C40" s="180" t="s">
        <v>53</v>
      </c>
      <c r="D40" s="180" t="s">
        <v>38</v>
      </c>
      <c r="E40" s="84">
        <v>1</v>
      </c>
      <c r="F40" s="42">
        <v>45145</v>
      </c>
      <c r="G40" s="42">
        <v>45328</v>
      </c>
      <c r="H40" s="44">
        <v>630</v>
      </c>
      <c r="I40" s="157">
        <v>96</v>
      </c>
      <c r="J40" s="44"/>
      <c r="K40" s="157">
        <f t="shared" si="0"/>
        <v>726</v>
      </c>
      <c r="L40" s="47"/>
      <c r="M40" s="48"/>
      <c r="N40" s="48"/>
      <c r="O40" s="159">
        <f t="shared" si="1"/>
        <v>726</v>
      </c>
      <c r="P40" s="115"/>
      <c r="Q40" s="115"/>
      <c r="R40" s="115"/>
      <c r="S40" s="115"/>
    </row>
    <row r="41" spans="1:19" ht="18.75" x14ac:dyDescent="0.3">
      <c r="A41" s="156">
        <v>36</v>
      </c>
      <c r="B41" s="180" t="s">
        <v>93</v>
      </c>
      <c r="C41" s="180" t="s">
        <v>37</v>
      </c>
      <c r="D41" s="180" t="s">
        <v>42</v>
      </c>
      <c r="E41" s="84">
        <v>1</v>
      </c>
      <c r="F41" s="42">
        <v>45110</v>
      </c>
      <c r="G41" s="42">
        <v>45293</v>
      </c>
      <c r="H41" s="44">
        <v>630</v>
      </c>
      <c r="I41" s="157">
        <v>96</v>
      </c>
      <c r="J41" s="44"/>
      <c r="K41" s="157">
        <f t="shared" si="0"/>
        <v>726</v>
      </c>
      <c r="L41" s="47"/>
      <c r="M41" s="48"/>
      <c r="N41" s="48"/>
      <c r="O41" s="159">
        <f t="shared" si="1"/>
        <v>726</v>
      </c>
      <c r="P41" s="115"/>
      <c r="Q41" s="115"/>
      <c r="R41" s="115"/>
      <c r="S41" s="115"/>
    </row>
    <row r="42" spans="1:19" ht="18.75" x14ac:dyDescent="0.3">
      <c r="A42" s="156">
        <v>37</v>
      </c>
      <c r="B42" s="184" t="s">
        <v>67</v>
      </c>
      <c r="C42" s="184" t="s">
        <v>68</v>
      </c>
      <c r="D42" s="184" t="s">
        <v>41</v>
      </c>
      <c r="E42" s="84">
        <v>1</v>
      </c>
      <c r="F42" s="42">
        <v>44774</v>
      </c>
      <c r="G42" s="42">
        <v>45138</v>
      </c>
      <c r="H42" s="44">
        <v>630</v>
      </c>
      <c r="I42" s="157">
        <v>96</v>
      </c>
      <c r="J42" s="44"/>
      <c r="K42" s="157">
        <f t="shared" si="0"/>
        <v>726</v>
      </c>
      <c r="L42" s="47"/>
      <c r="M42" s="44"/>
      <c r="N42" s="44"/>
      <c r="O42" s="159">
        <f t="shared" si="1"/>
        <v>726</v>
      </c>
      <c r="P42" s="115"/>
      <c r="Q42" s="115"/>
      <c r="R42" s="115"/>
      <c r="S42" s="115"/>
    </row>
    <row r="43" spans="1:19" ht="18.75" x14ac:dyDescent="0.3">
      <c r="A43" s="156">
        <v>38</v>
      </c>
      <c r="B43" s="184" t="s">
        <v>109</v>
      </c>
      <c r="C43" s="184" t="s">
        <v>0</v>
      </c>
      <c r="D43" s="184" t="s">
        <v>56</v>
      </c>
      <c r="E43" s="84">
        <v>1</v>
      </c>
      <c r="F43" s="42">
        <v>45139</v>
      </c>
      <c r="G43" s="42">
        <v>44957</v>
      </c>
      <c r="H43" s="44">
        <v>630</v>
      </c>
      <c r="I43" s="157">
        <v>96</v>
      </c>
      <c r="J43" s="44"/>
      <c r="K43" s="157">
        <f t="shared" si="0"/>
        <v>726</v>
      </c>
      <c r="L43" s="39"/>
      <c r="M43" s="48"/>
      <c r="N43" s="48"/>
      <c r="O43" s="159">
        <f t="shared" si="1"/>
        <v>726</v>
      </c>
      <c r="P43" s="115"/>
      <c r="Q43" s="115"/>
      <c r="R43" s="115"/>
      <c r="S43" s="115"/>
    </row>
    <row r="44" spans="1:19" ht="15.75" x14ac:dyDescent="0.25">
      <c r="A44" s="156">
        <v>39</v>
      </c>
      <c r="B44" s="184" t="s">
        <v>95</v>
      </c>
      <c r="C44" s="184" t="s">
        <v>37</v>
      </c>
      <c r="D44" s="184" t="s">
        <v>42</v>
      </c>
      <c r="E44" s="84">
        <v>1</v>
      </c>
      <c r="F44" s="42">
        <v>45112</v>
      </c>
      <c r="G44" s="42">
        <v>45295</v>
      </c>
      <c r="H44" s="44">
        <v>630</v>
      </c>
      <c r="I44" s="157">
        <v>96</v>
      </c>
      <c r="J44" s="44"/>
      <c r="K44" s="157">
        <f t="shared" si="0"/>
        <v>726</v>
      </c>
      <c r="L44" s="48"/>
      <c r="M44" s="52"/>
      <c r="N44" s="44"/>
      <c r="O44" s="159">
        <f t="shared" si="1"/>
        <v>726</v>
      </c>
    </row>
    <row r="45" spans="1:19" ht="15.75" x14ac:dyDescent="0.25">
      <c r="A45" s="156">
        <v>40</v>
      </c>
      <c r="B45" s="184" t="s">
        <v>70</v>
      </c>
      <c r="C45" s="184" t="s">
        <v>39</v>
      </c>
      <c r="D45" s="184" t="s">
        <v>40</v>
      </c>
      <c r="E45" s="84">
        <v>1</v>
      </c>
      <c r="F45" s="42">
        <v>44774</v>
      </c>
      <c r="G45" s="42">
        <v>45138</v>
      </c>
      <c r="H45" s="44">
        <v>630</v>
      </c>
      <c r="I45" s="157">
        <v>96</v>
      </c>
      <c r="J45" s="44"/>
      <c r="K45" s="157">
        <f t="shared" si="0"/>
        <v>726</v>
      </c>
      <c r="L45" s="47"/>
      <c r="M45" s="48"/>
      <c r="N45" s="48"/>
      <c r="O45" s="159">
        <f t="shared" si="1"/>
        <v>726</v>
      </c>
      <c r="P45" s="116"/>
    </row>
    <row r="46" spans="1:19" ht="15.75" x14ac:dyDescent="0.25">
      <c r="A46" s="156">
        <v>41</v>
      </c>
      <c r="B46" s="184" t="s">
        <v>110</v>
      </c>
      <c r="C46" s="184" t="s">
        <v>0</v>
      </c>
      <c r="D46" s="184" t="s">
        <v>41</v>
      </c>
      <c r="E46" s="84">
        <v>1</v>
      </c>
      <c r="F46" s="42">
        <v>45141</v>
      </c>
      <c r="G46" s="42">
        <v>45324</v>
      </c>
      <c r="H46" s="44">
        <v>630</v>
      </c>
      <c r="I46" s="157">
        <v>96</v>
      </c>
      <c r="J46" s="44"/>
      <c r="K46" s="157">
        <f t="shared" si="0"/>
        <v>726</v>
      </c>
      <c r="L46" s="47"/>
      <c r="M46" s="48"/>
      <c r="N46" s="48"/>
      <c r="O46" s="159">
        <f t="shared" si="1"/>
        <v>726</v>
      </c>
      <c r="P46" s="116"/>
    </row>
    <row r="47" spans="1:19" ht="15.75" x14ac:dyDescent="0.25">
      <c r="A47" s="156">
        <v>42</v>
      </c>
      <c r="B47" s="184" t="s">
        <v>94</v>
      </c>
      <c r="C47" s="184" t="s">
        <v>96</v>
      </c>
      <c r="D47" s="184" t="s">
        <v>41</v>
      </c>
      <c r="E47" s="84">
        <v>1</v>
      </c>
      <c r="F47" s="42">
        <v>45117</v>
      </c>
      <c r="G47" s="42">
        <v>45300</v>
      </c>
      <c r="H47" s="44">
        <v>630</v>
      </c>
      <c r="I47" s="157">
        <v>96</v>
      </c>
      <c r="J47" s="44"/>
      <c r="K47" s="157">
        <f t="shared" si="0"/>
        <v>726</v>
      </c>
      <c r="L47" s="47"/>
      <c r="M47" s="48"/>
      <c r="N47" s="48"/>
      <c r="O47" s="159">
        <f t="shared" si="1"/>
        <v>726</v>
      </c>
      <c r="P47" s="116"/>
    </row>
    <row r="48" spans="1:19" ht="15.75" x14ac:dyDescent="0.25">
      <c r="A48" s="156">
        <v>43</v>
      </c>
      <c r="B48" s="184" t="s">
        <v>127</v>
      </c>
      <c r="C48" s="184" t="s">
        <v>37</v>
      </c>
      <c r="D48" s="184" t="s">
        <v>42</v>
      </c>
      <c r="E48" s="84">
        <v>1</v>
      </c>
      <c r="F48" s="42">
        <v>45170</v>
      </c>
      <c r="G48" s="42">
        <v>45351</v>
      </c>
      <c r="H48" s="44">
        <v>630</v>
      </c>
      <c r="I48" s="157">
        <v>96</v>
      </c>
      <c r="J48" s="44"/>
      <c r="K48" s="157">
        <f t="shared" si="0"/>
        <v>726</v>
      </c>
      <c r="L48" s="47"/>
      <c r="M48" s="48"/>
      <c r="N48" s="48"/>
      <c r="O48" s="159">
        <f t="shared" si="1"/>
        <v>726</v>
      </c>
      <c r="P48" s="116"/>
    </row>
    <row r="49" spans="1:26" ht="15.75" x14ac:dyDescent="0.25">
      <c r="A49" s="156">
        <v>44</v>
      </c>
      <c r="B49" s="184" t="s">
        <v>128</v>
      </c>
      <c r="C49" s="184" t="s">
        <v>0</v>
      </c>
      <c r="D49" s="184" t="s">
        <v>38</v>
      </c>
      <c r="E49" s="84">
        <v>1</v>
      </c>
      <c r="F49" s="42">
        <v>45170</v>
      </c>
      <c r="G49" s="42">
        <v>45564</v>
      </c>
      <c r="H49" s="44">
        <v>630</v>
      </c>
      <c r="I49" s="157">
        <v>96</v>
      </c>
      <c r="J49" s="44"/>
      <c r="K49" s="157">
        <f t="shared" si="0"/>
        <v>726</v>
      </c>
      <c r="L49" s="47"/>
      <c r="M49" s="48"/>
      <c r="N49" s="48"/>
      <c r="O49" s="159">
        <f t="shared" si="1"/>
        <v>726</v>
      </c>
      <c r="P49" s="116"/>
    </row>
    <row r="50" spans="1:26" ht="15.75" x14ac:dyDescent="0.25">
      <c r="A50" s="156">
        <v>45</v>
      </c>
      <c r="B50" s="184" t="s">
        <v>71</v>
      </c>
      <c r="C50" s="184" t="s">
        <v>0</v>
      </c>
      <c r="D50" s="184" t="s">
        <v>69</v>
      </c>
      <c r="E50" s="84">
        <v>1</v>
      </c>
      <c r="F50" s="42">
        <v>44781</v>
      </c>
      <c r="G50" s="42">
        <v>45145</v>
      </c>
      <c r="H50" s="44">
        <v>630</v>
      </c>
      <c r="I50" s="157">
        <v>96</v>
      </c>
      <c r="J50" s="44"/>
      <c r="K50" s="157">
        <f t="shared" si="0"/>
        <v>726</v>
      </c>
      <c r="L50" s="39">
        <v>2</v>
      </c>
      <c r="M50" s="48">
        <v>42</v>
      </c>
      <c r="N50" s="48">
        <v>9.6</v>
      </c>
      <c r="O50" s="159">
        <f t="shared" si="1"/>
        <v>674.4</v>
      </c>
    </row>
    <row r="51" spans="1:26" ht="15.75" x14ac:dyDescent="0.25">
      <c r="A51" s="156">
        <v>46</v>
      </c>
      <c r="B51" s="184" t="s">
        <v>140</v>
      </c>
      <c r="C51" s="184" t="s">
        <v>37</v>
      </c>
      <c r="D51" s="184" t="s">
        <v>44</v>
      </c>
      <c r="E51" s="84">
        <v>2</v>
      </c>
      <c r="F51" s="42">
        <v>45201</v>
      </c>
      <c r="G51" s="42">
        <v>45383</v>
      </c>
      <c r="H51" s="44">
        <v>609</v>
      </c>
      <c r="I51" s="157">
        <v>96</v>
      </c>
      <c r="J51" s="44"/>
      <c r="K51" s="157">
        <f t="shared" si="0"/>
        <v>705</v>
      </c>
      <c r="L51" s="39"/>
      <c r="M51" s="48"/>
      <c r="N51" s="48"/>
      <c r="O51" s="159">
        <f t="shared" si="1"/>
        <v>705</v>
      </c>
    </row>
    <row r="52" spans="1:26" ht="15.75" x14ac:dyDescent="0.25">
      <c r="A52" s="156">
        <v>47</v>
      </c>
      <c r="B52" s="184" t="s">
        <v>60</v>
      </c>
      <c r="C52" s="184" t="s">
        <v>39</v>
      </c>
      <c r="D52" s="184" t="s">
        <v>56</v>
      </c>
      <c r="E52" s="84">
        <v>1</v>
      </c>
      <c r="F52" s="42">
        <v>44505</v>
      </c>
      <c r="G52" s="42">
        <v>45234</v>
      </c>
      <c r="H52" s="44">
        <v>630</v>
      </c>
      <c r="I52" s="157">
        <v>96</v>
      </c>
      <c r="J52" s="44"/>
      <c r="K52" s="157">
        <f t="shared" si="0"/>
        <v>726</v>
      </c>
      <c r="L52" s="39"/>
      <c r="M52" s="47"/>
      <c r="N52" s="47"/>
      <c r="O52" s="159">
        <f t="shared" si="1"/>
        <v>726</v>
      </c>
    </row>
    <row r="53" spans="1:26" ht="15.75" x14ac:dyDescent="0.25">
      <c r="A53" s="156">
        <v>48</v>
      </c>
      <c r="B53" s="184" t="s">
        <v>111</v>
      </c>
      <c r="C53" s="184" t="s">
        <v>37</v>
      </c>
      <c r="D53" s="184" t="s">
        <v>56</v>
      </c>
      <c r="E53" s="84">
        <v>1</v>
      </c>
      <c r="F53" s="42">
        <v>45141</v>
      </c>
      <c r="G53" s="42">
        <v>45324</v>
      </c>
      <c r="H53" s="44">
        <v>630</v>
      </c>
      <c r="I53" s="157">
        <v>96</v>
      </c>
      <c r="J53" s="44"/>
      <c r="K53" s="157">
        <f t="shared" si="0"/>
        <v>726</v>
      </c>
      <c r="L53" s="53"/>
      <c r="M53" s="52"/>
      <c r="N53" s="52"/>
      <c r="O53" s="159">
        <f t="shared" si="1"/>
        <v>726</v>
      </c>
    </row>
    <row r="54" spans="1:26" ht="15.75" x14ac:dyDescent="0.25">
      <c r="A54" s="156">
        <v>49</v>
      </c>
      <c r="B54" s="184" t="s">
        <v>113</v>
      </c>
      <c r="C54" s="184" t="s">
        <v>112</v>
      </c>
      <c r="D54" s="184" t="s">
        <v>44</v>
      </c>
      <c r="E54" s="84">
        <v>1</v>
      </c>
      <c r="F54" s="42">
        <v>45145</v>
      </c>
      <c r="G54" s="42">
        <v>45328</v>
      </c>
      <c r="H54" s="44">
        <v>630</v>
      </c>
      <c r="I54" s="157">
        <v>96</v>
      </c>
      <c r="J54" s="44"/>
      <c r="K54" s="157">
        <f t="shared" si="0"/>
        <v>726</v>
      </c>
      <c r="L54" s="53"/>
      <c r="M54" s="52"/>
      <c r="N54" s="52"/>
      <c r="O54" s="159">
        <f t="shared" si="1"/>
        <v>726</v>
      </c>
    </row>
    <row r="55" spans="1:26" ht="15.75" x14ac:dyDescent="0.25">
      <c r="A55" s="156">
        <v>50</v>
      </c>
      <c r="B55" s="184" t="s">
        <v>87</v>
      </c>
      <c r="C55" s="184" t="s">
        <v>37</v>
      </c>
      <c r="D55" s="184" t="s">
        <v>42</v>
      </c>
      <c r="E55" s="84">
        <v>1</v>
      </c>
      <c r="F55" s="42">
        <v>45096</v>
      </c>
      <c r="G55" s="42">
        <v>45278</v>
      </c>
      <c r="H55" s="44">
        <v>630</v>
      </c>
      <c r="I55" s="157">
        <v>96</v>
      </c>
      <c r="J55" s="44"/>
      <c r="K55" s="157">
        <f t="shared" si="0"/>
        <v>726</v>
      </c>
      <c r="L55" s="87"/>
      <c r="M55" s="52"/>
      <c r="N55" s="44"/>
      <c r="O55" s="159">
        <f t="shared" si="1"/>
        <v>726</v>
      </c>
      <c r="P55" s="117"/>
    </row>
    <row r="56" spans="1:26" ht="15.75" x14ac:dyDescent="0.25">
      <c r="A56" s="156">
        <v>51</v>
      </c>
      <c r="B56" s="184" t="s">
        <v>85</v>
      </c>
      <c r="C56" s="184" t="s">
        <v>59</v>
      </c>
      <c r="D56" s="184" t="s">
        <v>41</v>
      </c>
      <c r="E56" s="84">
        <v>1</v>
      </c>
      <c r="F56" s="42">
        <v>45061</v>
      </c>
      <c r="G56" s="42">
        <v>45244</v>
      </c>
      <c r="H56" s="44">
        <v>630</v>
      </c>
      <c r="I56" s="157">
        <v>96</v>
      </c>
      <c r="J56" s="44"/>
      <c r="K56" s="157">
        <f t="shared" si="0"/>
        <v>726</v>
      </c>
      <c r="L56" s="87">
        <v>1</v>
      </c>
      <c r="M56" s="52">
        <v>21</v>
      </c>
      <c r="N56" s="44">
        <v>4.8</v>
      </c>
      <c r="O56" s="159">
        <f t="shared" si="1"/>
        <v>700.2</v>
      </c>
      <c r="P56" s="117"/>
    </row>
    <row r="57" spans="1:26" ht="15.75" x14ac:dyDescent="0.25">
      <c r="A57" s="156">
        <v>52</v>
      </c>
      <c r="B57" s="184" t="s">
        <v>129</v>
      </c>
      <c r="C57" s="184" t="s">
        <v>116</v>
      </c>
      <c r="D57" s="184" t="s">
        <v>38</v>
      </c>
      <c r="E57" s="84">
        <v>1</v>
      </c>
      <c r="F57" s="42">
        <v>45173</v>
      </c>
      <c r="G57" s="42">
        <v>45354</v>
      </c>
      <c r="H57" s="44">
        <v>630</v>
      </c>
      <c r="I57" s="157">
        <v>96</v>
      </c>
      <c r="J57" s="44"/>
      <c r="K57" s="157">
        <f t="shared" si="0"/>
        <v>726</v>
      </c>
      <c r="L57" s="53"/>
      <c r="M57" s="52"/>
      <c r="N57" s="44"/>
      <c r="O57" s="159">
        <f t="shared" si="1"/>
        <v>726</v>
      </c>
      <c r="P57" s="117"/>
    </row>
    <row r="58" spans="1:26" ht="15.75" x14ac:dyDescent="0.25">
      <c r="A58" s="156">
        <v>53</v>
      </c>
      <c r="B58" s="184" t="s">
        <v>139</v>
      </c>
      <c r="C58" s="184" t="s">
        <v>53</v>
      </c>
      <c r="D58" s="184" t="s">
        <v>41</v>
      </c>
      <c r="E58" s="84">
        <v>2</v>
      </c>
      <c r="F58" s="42">
        <v>45201</v>
      </c>
      <c r="G58" s="42">
        <v>45383</v>
      </c>
      <c r="H58" s="44">
        <v>609</v>
      </c>
      <c r="I58" s="157">
        <v>96</v>
      </c>
      <c r="J58" s="44"/>
      <c r="K58" s="157">
        <f t="shared" si="0"/>
        <v>705</v>
      </c>
      <c r="L58" s="53"/>
      <c r="M58" s="52"/>
      <c r="N58" s="44"/>
      <c r="O58" s="159">
        <f t="shared" si="1"/>
        <v>705</v>
      </c>
      <c r="P58" s="117"/>
    </row>
    <row r="59" spans="1:26" ht="15.75" x14ac:dyDescent="0.25">
      <c r="A59" s="156">
        <v>54</v>
      </c>
      <c r="B59" s="184" t="s">
        <v>114</v>
      </c>
      <c r="C59" s="184" t="s">
        <v>0</v>
      </c>
      <c r="D59" s="184" t="s">
        <v>41</v>
      </c>
      <c r="E59" s="84">
        <v>1</v>
      </c>
      <c r="F59" s="42">
        <v>45145</v>
      </c>
      <c r="G59" s="42">
        <v>45328</v>
      </c>
      <c r="H59" s="44">
        <v>630</v>
      </c>
      <c r="I59" s="157">
        <v>96</v>
      </c>
      <c r="J59" s="44"/>
      <c r="K59" s="157">
        <f t="shared" si="0"/>
        <v>726</v>
      </c>
      <c r="L59" s="53"/>
      <c r="M59" s="52"/>
      <c r="N59" s="44"/>
      <c r="O59" s="159">
        <f t="shared" si="1"/>
        <v>726</v>
      </c>
      <c r="P59" s="117"/>
    </row>
    <row r="60" spans="1:26" ht="15.75" x14ac:dyDescent="0.25">
      <c r="A60" s="54"/>
      <c r="B60" s="100" t="s">
        <v>25</v>
      </c>
      <c r="C60" s="100"/>
      <c r="D60" s="100"/>
      <c r="E60" s="100"/>
      <c r="F60" s="100"/>
      <c r="G60" s="101"/>
      <c r="H60" s="72">
        <v>32025</v>
      </c>
      <c r="I60" s="72">
        <v>4929.6000000000004</v>
      </c>
      <c r="J60" s="72">
        <v>1008</v>
      </c>
      <c r="K60" s="56">
        <v>37962.6</v>
      </c>
      <c r="L60" s="57"/>
      <c r="M60" s="56">
        <v>63</v>
      </c>
      <c r="N60" s="71">
        <v>76.8</v>
      </c>
      <c r="O60" s="92">
        <f>SUM(K60-M60-N60)</f>
        <v>37822.799999999996</v>
      </c>
    </row>
    <row r="61" spans="1:26" ht="15.75" x14ac:dyDescent="0.25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4"/>
    </row>
    <row r="62" spans="1:26" ht="15.75" x14ac:dyDescent="0.25">
      <c r="A62" s="185"/>
      <c r="B62" s="186"/>
      <c r="C62" s="186"/>
      <c r="D62" s="186"/>
      <c r="E62" s="95"/>
      <c r="F62" s="186"/>
      <c r="G62" s="186"/>
      <c r="H62" s="186"/>
      <c r="I62" s="186"/>
      <c r="J62" s="186"/>
      <c r="K62" s="186"/>
      <c r="L62" s="186"/>
      <c r="M62" s="186"/>
      <c r="N62" s="186"/>
      <c r="O62" s="96"/>
    </row>
    <row r="63" spans="1:26" ht="54" x14ac:dyDescent="0.25">
      <c r="A63" s="187" t="s">
        <v>10</v>
      </c>
      <c r="B63" s="188" t="s">
        <v>11</v>
      </c>
      <c r="C63" s="188" t="s">
        <v>12</v>
      </c>
      <c r="D63" s="189" t="s">
        <v>13</v>
      </c>
      <c r="E63" s="190" t="s">
        <v>14</v>
      </c>
      <c r="F63" s="191" t="s">
        <v>26</v>
      </c>
      <c r="G63" s="191" t="s">
        <v>27</v>
      </c>
      <c r="H63" s="188" t="s">
        <v>28</v>
      </c>
      <c r="I63" s="188" t="s">
        <v>17</v>
      </c>
      <c r="J63" s="188" t="s">
        <v>29</v>
      </c>
      <c r="K63" s="188" t="s">
        <v>19</v>
      </c>
      <c r="L63" s="192" t="s">
        <v>22</v>
      </c>
      <c r="M63" s="188" t="s">
        <v>23</v>
      </c>
      <c r="N63" s="188" t="s">
        <v>24</v>
      </c>
      <c r="O63" s="193" t="s">
        <v>21</v>
      </c>
    </row>
    <row r="64" spans="1:26" s="25" customFormat="1" ht="15.75" x14ac:dyDescent="0.25">
      <c r="A64" s="160"/>
      <c r="B64" s="45"/>
      <c r="C64" s="40"/>
      <c r="D64" s="39"/>
      <c r="E64" s="41"/>
      <c r="F64" s="42"/>
      <c r="G64" s="42"/>
      <c r="H64" s="43"/>
      <c r="I64" s="43"/>
      <c r="J64" s="58"/>
      <c r="K64" s="43">
        <f t="shared" ref="K64" si="2">SUM(H64,I64,J64)</f>
        <v>0</v>
      </c>
      <c r="L64" s="50"/>
      <c r="M64" s="51"/>
      <c r="N64" s="43"/>
      <c r="O64" s="59"/>
      <c r="P64" s="114"/>
      <c r="Q64" s="114"/>
      <c r="R64" s="114"/>
      <c r="S64" s="114"/>
      <c r="T64" s="114"/>
      <c r="U64" s="114"/>
      <c r="V64" s="114"/>
      <c r="W64" s="114"/>
      <c r="X64" s="114" t="s">
        <v>2</v>
      </c>
      <c r="Y64" s="114"/>
      <c r="Z64" s="114"/>
    </row>
    <row r="65" spans="1:15" ht="15.75" x14ac:dyDescent="0.25">
      <c r="A65" s="161" t="s">
        <v>2</v>
      </c>
      <c r="B65" s="105"/>
      <c r="C65" s="105"/>
      <c r="D65" s="105"/>
      <c r="E65" s="105"/>
      <c r="F65" s="105"/>
      <c r="G65" s="106"/>
      <c r="H65" s="60">
        <v>0</v>
      </c>
      <c r="I65" s="61"/>
      <c r="J65" s="62">
        <f>SUM(J64:J64)</f>
        <v>0</v>
      </c>
      <c r="K65" s="63">
        <v>0</v>
      </c>
      <c r="L65" s="64"/>
      <c r="M65" s="162">
        <v>0</v>
      </c>
      <c r="N65" s="162">
        <v>0</v>
      </c>
      <c r="O65" s="65"/>
    </row>
    <row r="66" spans="1:15" ht="15.75" x14ac:dyDescent="0.25">
      <c r="A66" s="68"/>
      <c r="B66" s="194"/>
      <c r="C66" s="194"/>
      <c r="D66" s="194"/>
      <c r="E66" s="194"/>
      <c r="F66" s="194"/>
      <c r="G66" s="194"/>
      <c r="H66" s="194"/>
      <c r="I66" s="195"/>
      <c r="J66" s="194"/>
      <c r="K66" s="194"/>
      <c r="L66" s="194"/>
      <c r="M66" s="194"/>
      <c r="N66" s="194"/>
      <c r="O66" s="163"/>
    </row>
    <row r="67" spans="1:15" ht="15.75" x14ac:dyDescent="0.25">
      <c r="A67" s="164" t="s">
        <v>2</v>
      </c>
      <c r="B67" s="93" t="s">
        <v>30</v>
      </c>
      <c r="C67" s="93"/>
      <c r="D67" s="93"/>
      <c r="E67" s="93"/>
      <c r="F67" s="93"/>
      <c r="G67" s="94"/>
      <c r="H67" s="55">
        <v>32025</v>
      </c>
      <c r="I67" s="72">
        <v>4929.6000000000004</v>
      </c>
      <c r="J67" s="72">
        <v>1008</v>
      </c>
      <c r="K67" s="55">
        <v>37962.6</v>
      </c>
      <c r="L67" s="66"/>
      <c r="M67" s="55">
        <v>63</v>
      </c>
      <c r="N67" s="165">
        <v>76.8</v>
      </c>
      <c r="O67" s="67">
        <v>37822.800000000003</v>
      </c>
    </row>
    <row r="68" spans="1:15" ht="15.75" x14ac:dyDescent="0.25">
      <c r="A68" s="68" t="s">
        <v>76</v>
      </c>
      <c r="B68" s="194"/>
      <c r="C68" s="196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63"/>
    </row>
    <row r="69" spans="1:15" ht="15.75" x14ac:dyDescent="0.25">
      <c r="A69" s="68"/>
      <c r="B69" s="194"/>
      <c r="C69" s="194"/>
      <c r="D69" s="194"/>
      <c r="E69" s="194"/>
      <c r="F69" s="194"/>
      <c r="G69" s="166"/>
      <c r="H69" s="167" t="s">
        <v>50</v>
      </c>
      <c r="I69" s="168"/>
      <c r="J69" s="168"/>
      <c r="K69" s="168"/>
      <c r="L69" s="168"/>
      <c r="M69" s="168"/>
      <c r="N69" s="168"/>
      <c r="O69" s="197">
        <v>30</v>
      </c>
    </row>
    <row r="70" spans="1:15" ht="16.5" thickBot="1" x14ac:dyDescent="0.3">
      <c r="A70" s="68"/>
      <c r="B70" s="194"/>
      <c r="C70" s="194"/>
      <c r="D70" s="194"/>
      <c r="E70" s="194"/>
      <c r="F70" s="194"/>
      <c r="G70" s="166"/>
      <c r="H70" s="169" t="s">
        <v>51</v>
      </c>
      <c r="I70" s="170"/>
      <c r="J70" s="170"/>
      <c r="K70" s="170"/>
      <c r="L70" s="170"/>
      <c r="M70" s="170"/>
      <c r="N70" s="170"/>
      <c r="O70" s="198">
        <v>1620</v>
      </c>
    </row>
    <row r="71" spans="1:15" ht="16.5" thickBot="1" x14ac:dyDescent="0.3">
      <c r="A71" s="171"/>
      <c r="B71" s="172"/>
      <c r="C71" s="172"/>
      <c r="D71" s="172"/>
      <c r="E71" s="172"/>
      <c r="F71" s="172"/>
      <c r="G71" s="173"/>
      <c r="H71" s="174" t="s">
        <v>52</v>
      </c>
      <c r="I71" s="175"/>
      <c r="J71" s="175"/>
      <c r="K71" s="175"/>
      <c r="L71" s="175"/>
      <c r="M71" s="175"/>
      <c r="N71" s="175"/>
      <c r="O71" s="38">
        <f>SUM(O67+O70)</f>
        <v>39442.800000000003</v>
      </c>
    </row>
    <row r="72" spans="1:15" ht="15.75" x14ac:dyDescent="0.2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</row>
    <row r="73" spans="1:15" ht="15.75" x14ac:dyDescent="0.2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</row>
    <row r="74" spans="1:15" x14ac:dyDescent="0.25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5" x14ac:dyDescent="0.25">
      <c r="A75" s="178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</row>
  </sheetData>
  <sortState ref="A9:A55">
    <sortCondition ref="A9:A55"/>
  </sortState>
  <mergeCells count="25">
    <mergeCell ref="B60:G60"/>
    <mergeCell ref="A61:O61"/>
    <mergeCell ref="B65:G65"/>
    <mergeCell ref="H69:N69"/>
    <mergeCell ref="O4:O5"/>
    <mergeCell ref="H70:N70"/>
    <mergeCell ref="H71:N71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G4:G5"/>
    <mergeCell ref="A2:C2"/>
    <mergeCell ref="D2:E2"/>
    <mergeCell ref="J2:O2"/>
    <mergeCell ref="A3:C3"/>
    <mergeCell ref="D3:E3"/>
    <mergeCell ref="J3:O3"/>
  </mergeCells>
  <phoneticPr fontId="10" type="noConversion"/>
  <pageMargins left="3.937007874015748E-2" right="0.19685039370078741" top="0.35433070866141736" bottom="0.35433070866141736" header="0.11811023622047245" footer="0.11811023622047245"/>
  <pageSetup paperSize="9" scale="42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0" zoomScaleNormal="80" workbookViewId="0">
      <selection activeCell="Q26" sqref="Q26"/>
    </sheetView>
  </sheetViews>
  <sheetFormatPr defaultRowHeight="15" x14ac:dyDescent="0.25"/>
  <cols>
    <col min="1" max="1" width="5.5703125" style="24" customWidth="1"/>
    <col min="2" max="2" width="61.5703125" style="24" bestFit="1" customWidth="1"/>
    <col min="3" max="3" width="15.140625" style="24" bestFit="1" customWidth="1"/>
    <col min="4" max="4" width="16.140625" style="24" bestFit="1" customWidth="1"/>
    <col min="5" max="5" width="6.7109375" style="24" customWidth="1"/>
    <col min="6" max="6" width="13" style="24" customWidth="1"/>
    <col min="7" max="7" width="17.7109375" style="24" customWidth="1"/>
    <col min="8" max="8" width="15.5703125" style="24" customWidth="1"/>
    <col min="9" max="9" width="14.140625" style="24" customWidth="1"/>
    <col min="10" max="10" width="13.140625" style="24" customWidth="1"/>
    <col min="11" max="11" width="18.5703125" style="24" customWidth="1"/>
    <col min="12" max="12" width="5.28515625" style="24" customWidth="1"/>
    <col min="13" max="13" width="15" style="24" customWidth="1"/>
    <col min="14" max="14" width="15.5703125" style="24" customWidth="1"/>
    <col min="15" max="15" width="16.42578125" style="24" customWidth="1"/>
    <col min="16" max="16" width="9.140625" style="24"/>
    <col min="17" max="29" width="9.140625" style="114"/>
    <col min="30" max="16384" width="9.140625" style="24"/>
  </cols>
  <sheetData>
    <row r="1" spans="1:15" ht="90" customHeight="1" thickBot="1" x14ac:dyDescent="0.3">
      <c r="A1" s="219" t="s">
        <v>2</v>
      </c>
      <c r="B1" s="229"/>
      <c r="C1" s="229"/>
      <c r="D1" s="229"/>
      <c r="E1" s="230"/>
      <c r="F1" s="229"/>
      <c r="G1" s="229"/>
      <c r="H1" s="229"/>
      <c r="I1" s="229"/>
      <c r="J1" s="229"/>
      <c r="K1" s="229"/>
      <c r="L1" s="229"/>
      <c r="M1" s="229"/>
      <c r="N1" s="229"/>
      <c r="O1" s="231"/>
    </row>
    <row r="2" spans="1:15" ht="39" customHeight="1" x14ac:dyDescent="0.25">
      <c r="A2" s="241" t="s">
        <v>78</v>
      </c>
      <c r="B2" s="242"/>
      <c r="C2" s="242"/>
      <c r="D2" s="274" t="s">
        <v>3</v>
      </c>
      <c r="E2" s="275"/>
      <c r="F2" s="276" t="s">
        <v>4</v>
      </c>
      <c r="G2" s="277" t="s">
        <v>5</v>
      </c>
      <c r="H2" s="277" t="s">
        <v>6</v>
      </c>
      <c r="I2" s="278" t="s">
        <v>7</v>
      </c>
      <c r="J2" s="242" t="s">
        <v>8</v>
      </c>
      <c r="K2" s="242"/>
      <c r="L2" s="242"/>
      <c r="M2" s="242"/>
      <c r="N2" s="242"/>
      <c r="O2" s="279"/>
    </row>
    <row r="3" spans="1:15" ht="39.75" customHeight="1" x14ac:dyDescent="0.25">
      <c r="A3" s="243" t="s">
        <v>144</v>
      </c>
      <c r="B3" s="244"/>
      <c r="C3" s="245"/>
      <c r="D3" s="246" t="s">
        <v>134</v>
      </c>
      <c r="E3" s="247"/>
      <c r="F3" s="248" t="s">
        <v>77</v>
      </c>
      <c r="G3" s="249" t="s">
        <v>133</v>
      </c>
      <c r="H3" s="250">
        <v>20</v>
      </c>
      <c r="I3" s="251">
        <v>4.8</v>
      </c>
      <c r="J3" s="252" t="s">
        <v>9</v>
      </c>
      <c r="K3" s="252"/>
      <c r="L3" s="252"/>
      <c r="M3" s="252"/>
      <c r="N3" s="252"/>
      <c r="O3" s="253"/>
    </row>
    <row r="4" spans="1:15" x14ac:dyDescent="0.25">
      <c r="A4" s="254" t="s">
        <v>10</v>
      </c>
      <c r="B4" s="255" t="s">
        <v>11</v>
      </c>
      <c r="C4" s="255" t="s">
        <v>12</v>
      </c>
      <c r="D4" s="255" t="s">
        <v>13</v>
      </c>
      <c r="E4" s="255" t="s">
        <v>14</v>
      </c>
      <c r="F4" s="255" t="s">
        <v>15</v>
      </c>
      <c r="G4" s="255" t="s">
        <v>16</v>
      </c>
      <c r="H4" s="255" t="s">
        <v>31</v>
      </c>
      <c r="I4" s="255" t="s">
        <v>17</v>
      </c>
      <c r="J4" s="255" t="s">
        <v>18</v>
      </c>
      <c r="K4" s="255" t="s">
        <v>33</v>
      </c>
      <c r="L4" s="256" t="s">
        <v>20</v>
      </c>
      <c r="M4" s="256"/>
      <c r="N4" s="256"/>
      <c r="O4" s="257" t="s">
        <v>21</v>
      </c>
    </row>
    <row r="5" spans="1:15" ht="44.25" thickBot="1" x14ac:dyDescent="0.3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60" t="s">
        <v>22</v>
      </c>
      <c r="M5" s="261" t="s">
        <v>23</v>
      </c>
      <c r="N5" s="261" t="s">
        <v>24</v>
      </c>
      <c r="O5" s="262"/>
    </row>
    <row r="6" spans="1:15" x14ac:dyDescent="0.25">
      <c r="A6" s="17">
        <v>1</v>
      </c>
      <c r="B6" s="270" t="s">
        <v>74</v>
      </c>
      <c r="C6" s="271" t="s">
        <v>0</v>
      </c>
      <c r="D6" s="270" t="s">
        <v>63</v>
      </c>
      <c r="E6" s="234">
        <v>1</v>
      </c>
      <c r="F6" s="235">
        <v>44652</v>
      </c>
      <c r="G6" s="236">
        <v>45382</v>
      </c>
      <c r="H6" s="237">
        <v>630</v>
      </c>
      <c r="I6" s="238">
        <v>96</v>
      </c>
      <c r="J6" s="239"/>
      <c r="K6" s="239">
        <f>H6+I6+J6</f>
        <v>726</v>
      </c>
      <c r="L6" s="237"/>
      <c r="M6" s="237"/>
      <c r="N6" s="239"/>
      <c r="O6" s="240">
        <f>K6-M6-N6</f>
        <v>726</v>
      </c>
    </row>
    <row r="7" spans="1:15" x14ac:dyDescent="0.25">
      <c r="A7" s="199">
        <v>2</v>
      </c>
      <c r="B7" s="88" t="s">
        <v>141</v>
      </c>
      <c r="C7" s="88" t="s">
        <v>0</v>
      </c>
      <c r="D7" s="88" t="s">
        <v>38</v>
      </c>
      <c r="E7" s="89">
        <v>2</v>
      </c>
      <c r="F7" s="30">
        <v>45201</v>
      </c>
      <c r="G7" s="30">
        <v>45383</v>
      </c>
      <c r="H7" s="69">
        <v>609</v>
      </c>
      <c r="I7" s="203">
        <v>96</v>
      </c>
      <c r="J7" s="69"/>
      <c r="K7" s="69">
        <f t="shared" ref="K7:K9" si="0">H7+I7+J7</f>
        <v>705</v>
      </c>
      <c r="L7" s="82"/>
      <c r="M7" s="90"/>
      <c r="N7" s="69"/>
      <c r="O7" s="202">
        <f t="shared" ref="O7:O9" si="1">K7-M7-N7</f>
        <v>705</v>
      </c>
    </row>
    <row r="8" spans="1:15" x14ac:dyDescent="0.25">
      <c r="A8" s="199">
        <v>3</v>
      </c>
      <c r="B8" s="272" t="s">
        <v>61</v>
      </c>
      <c r="C8" s="272" t="s">
        <v>54</v>
      </c>
      <c r="D8" s="272" t="s">
        <v>63</v>
      </c>
      <c r="E8" s="36">
        <v>1</v>
      </c>
      <c r="F8" s="76">
        <v>44652</v>
      </c>
      <c r="G8" s="30">
        <v>45382</v>
      </c>
      <c r="H8" s="73">
        <v>630</v>
      </c>
      <c r="I8" s="201">
        <v>96</v>
      </c>
      <c r="J8" s="69"/>
      <c r="K8" s="69">
        <f t="shared" si="0"/>
        <v>726</v>
      </c>
      <c r="L8" s="82"/>
      <c r="M8" s="73"/>
      <c r="N8" s="69"/>
      <c r="O8" s="202">
        <f t="shared" si="1"/>
        <v>726</v>
      </c>
    </row>
    <row r="9" spans="1:15" x14ac:dyDescent="0.25">
      <c r="A9" s="199">
        <v>4</v>
      </c>
      <c r="B9" s="88" t="s">
        <v>62</v>
      </c>
      <c r="C9" s="273" t="s">
        <v>64</v>
      </c>
      <c r="D9" s="272" t="s">
        <v>63</v>
      </c>
      <c r="E9" s="36">
        <v>1</v>
      </c>
      <c r="F9" s="76">
        <v>44652</v>
      </c>
      <c r="G9" s="30">
        <v>45382</v>
      </c>
      <c r="H9" s="73">
        <v>630</v>
      </c>
      <c r="I9" s="201">
        <v>96</v>
      </c>
      <c r="J9" s="69"/>
      <c r="K9" s="69">
        <f t="shared" si="0"/>
        <v>726</v>
      </c>
      <c r="L9" s="70"/>
      <c r="M9" s="73"/>
      <c r="N9" s="69"/>
      <c r="O9" s="202">
        <f t="shared" si="1"/>
        <v>726</v>
      </c>
    </row>
    <row r="10" spans="1:15" x14ac:dyDescent="0.25">
      <c r="A10" s="199"/>
      <c r="B10" s="220"/>
      <c r="C10" s="220"/>
      <c r="D10" s="220"/>
      <c r="E10" s="220"/>
      <c r="F10" s="220"/>
      <c r="G10" s="220"/>
      <c r="H10" s="73"/>
      <c r="I10" s="220"/>
      <c r="J10" s="220"/>
      <c r="K10" s="220"/>
      <c r="L10" s="220"/>
      <c r="M10" s="220"/>
      <c r="N10" s="220"/>
      <c r="O10" s="202"/>
    </row>
    <row r="11" spans="1:15" x14ac:dyDescent="0.25">
      <c r="A11" s="19"/>
      <c r="B11" s="107" t="s">
        <v>25</v>
      </c>
      <c r="C11" s="107"/>
      <c r="D11" s="107"/>
      <c r="E11" s="107"/>
      <c r="F11" s="107"/>
      <c r="G11" s="108"/>
      <c r="H11" s="77">
        <v>2499</v>
      </c>
      <c r="I11" s="77">
        <v>384</v>
      </c>
      <c r="J11" s="77"/>
      <c r="K11" s="31">
        <v>2883</v>
      </c>
      <c r="L11" s="4">
        <v>0</v>
      </c>
      <c r="M11" s="78"/>
      <c r="N11" s="31"/>
      <c r="O11" s="32">
        <f>SUM(K11)</f>
        <v>2883</v>
      </c>
    </row>
    <row r="12" spans="1:15" x14ac:dyDescent="0.2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</row>
    <row r="13" spans="1:15" ht="43.5" x14ac:dyDescent="0.25">
      <c r="A13" s="263" t="s">
        <v>10</v>
      </c>
      <c r="B13" s="264" t="s">
        <v>11</v>
      </c>
      <c r="C13" s="264" t="s">
        <v>12</v>
      </c>
      <c r="D13" s="265" t="s">
        <v>13</v>
      </c>
      <c r="E13" s="266" t="s">
        <v>14</v>
      </c>
      <c r="F13" s="267" t="s">
        <v>26</v>
      </c>
      <c r="G13" s="267" t="s">
        <v>27</v>
      </c>
      <c r="H13" s="264" t="s">
        <v>28</v>
      </c>
      <c r="I13" s="264" t="s">
        <v>17</v>
      </c>
      <c r="J13" s="264" t="s">
        <v>29</v>
      </c>
      <c r="K13" s="264" t="s">
        <v>19</v>
      </c>
      <c r="L13" s="268" t="s">
        <v>22</v>
      </c>
      <c r="M13" s="264" t="s">
        <v>23</v>
      </c>
      <c r="N13" s="264" t="s">
        <v>24</v>
      </c>
      <c r="O13" s="269" t="s">
        <v>21</v>
      </c>
    </row>
    <row r="14" spans="1:15" x14ac:dyDescent="0.25">
      <c r="A14" s="17"/>
      <c r="B14" s="79"/>
      <c r="C14" s="207"/>
      <c r="D14" s="29"/>
      <c r="E14" s="80"/>
      <c r="F14" s="75"/>
      <c r="G14" s="30"/>
      <c r="H14" s="81"/>
      <c r="I14" s="81"/>
      <c r="J14" s="81"/>
      <c r="K14" s="81"/>
      <c r="L14" s="208"/>
      <c r="M14" s="81"/>
      <c r="N14" s="81"/>
      <c r="O14" s="209"/>
    </row>
    <row r="15" spans="1:15" x14ac:dyDescent="0.25">
      <c r="A15" s="210" t="s">
        <v>2</v>
      </c>
      <c r="B15" s="112"/>
      <c r="C15" s="112"/>
      <c r="D15" s="112"/>
      <c r="E15" s="112"/>
      <c r="F15" s="112"/>
      <c r="G15" s="113"/>
      <c r="H15" s="12">
        <v>0</v>
      </c>
      <c r="I15" s="12">
        <v>0</v>
      </c>
      <c r="J15" s="13"/>
      <c r="K15" s="14">
        <v>0</v>
      </c>
      <c r="L15" s="15"/>
      <c r="M15" s="211">
        <v>0</v>
      </c>
      <c r="N15" s="211">
        <v>0</v>
      </c>
      <c r="O15" s="21">
        <v>0</v>
      </c>
    </row>
    <row r="16" spans="1:15" x14ac:dyDescent="0.25">
      <c r="A16" s="22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18"/>
    </row>
    <row r="17" spans="1:15" x14ac:dyDescent="0.25">
      <c r="A17" s="212" t="s">
        <v>2</v>
      </c>
      <c r="B17" s="97" t="s">
        <v>30</v>
      </c>
      <c r="C17" s="97"/>
      <c r="D17" s="97"/>
      <c r="E17" s="16"/>
      <c r="F17" s="97"/>
      <c r="G17" s="98"/>
      <c r="H17" s="33">
        <v>2499</v>
      </c>
      <c r="I17" s="33">
        <v>384</v>
      </c>
      <c r="J17" s="86"/>
      <c r="K17" s="33">
        <v>2883</v>
      </c>
      <c r="L17" s="37"/>
      <c r="M17" s="33"/>
      <c r="N17" s="33"/>
      <c r="O17" s="34">
        <f>SUM(K17)</f>
        <v>2883</v>
      </c>
    </row>
    <row r="18" spans="1:15" x14ac:dyDescent="0.25">
      <c r="A18" s="22" t="s">
        <v>34</v>
      </c>
      <c r="B18" s="220"/>
      <c r="C18" s="221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18"/>
    </row>
    <row r="19" spans="1:15" x14ac:dyDescent="0.25">
      <c r="A19" s="22"/>
      <c r="B19" s="220"/>
      <c r="C19" s="220"/>
      <c r="D19" s="220"/>
      <c r="E19" s="220"/>
      <c r="F19" s="220"/>
      <c r="G19" s="220"/>
      <c r="H19" s="213" t="s">
        <v>46</v>
      </c>
      <c r="I19" s="214"/>
      <c r="J19" s="214"/>
      <c r="K19" s="214"/>
      <c r="L19" s="214"/>
      <c r="M19" s="214"/>
      <c r="N19" s="214"/>
      <c r="O19" s="222">
        <v>30</v>
      </c>
    </row>
    <row r="20" spans="1:15" ht="15.75" thickBot="1" x14ac:dyDescent="0.3">
      <c r="A20" s="22"/>
      <c r="B20" s="220"/>
      <c r="C20" s="220"/>
      <c r="D20" s="220"/>
      <c r="E20" s="220"/>
      <c r="F20" s="220"/>
      <c r="G20" s="220"/>
      <c r="H20" s="223" t="s">
        <v>47</v>
      </c>
      <c r="I20" s="224"/>
      <c r="J20" s="224"/>
      <c r="K20" s="224"/>
      <c r="L20" s="224"/>
      <c r="M20" s="224"/>
      <c r="N20" s="224"/>
      <c r="O20" s="225">
        <v>120</v>
      </c>
    </row>
    <row r="21" spans="1:15" ht="15.75" thickBot="1" x14ac:dyDescent="0.3">
      <c r="A21" s="215"/>
      <c r="B21" s="216"/>
      <c r="C21" s="216"/>
      <c r="D21" s="216"/>
      <c r="E21" s="216"/>
      <c r="F21" s="216"/>
      <c r="G21" s="216"/>
      <c r="H21" s="226" t="s">
        <v>45</v>
      </c>
      <c r="I21" s="227"/>
      <c r="J21" s="227"/>
      <c r="K21" s="227"/>
      <c r="L21" s="227"/>
      <c r="M21" s="227"/>
      <c r="N21" s="227"/>
      <c r="O21" s="228">
        <f>SUM(O17+O20)</f>
        <v>3003</v>
      </c>
    </row>
    <row r="22" spans="1:15" ht="18" x14ac:dyDescent="0.25">
      <c r="A22" s="217"/>
      <c r="B22" s="217"/>
      <c r="C22" s="217"/>
      <c r="D22" s="217"/>
      <c r="E22" s="217"/>
      <c r="F22" s="217"/>
      <c r="G22" s="217"/>
      <c r="H22" s="218"/>
      <c r="I22" s="218"/>
      <c r="J22" s="218"/>
      <c r="K22" s="218"/>
      <c r="L22" s="218"/>
      <c r="M22" s="218"/>
      <c r="N22" s="218"/>
      <c r="O22" s="23"/>
    </row>
    <row r="23" spans="1:15" ht="18" x14ac:dyDescent="0.25">
      <c r="A23" s="217"/>
      <c r="B23" s="217"/>
      <c r="C23" s="217"/>
      <c r="D23" s="217"/>
      <c r="E23" s="217"/>
      <c r="F23" s="217"/>
      <c r="G23" s="217"/>
      <c r="H23" s="218"/>
      <c r="I23" s="218"/>
      <c r="J23" s="218"/>
      <c r="K23" s="218"/>
      <c r="L23" s="218"/>
      <c r="M23" s="218"/>
      <c r="N23" s="218"/>
      <c r="O23" s="23"/>
    </row>
    <row r="24" spans="1:15" ht="18" x14ac:dyDescent="0.25">
      <c r="A24" s="217"/>
      <c r="B24" s="217"/>
      <c r="C24" s="217"/>
      <c r="D24" s="217"/>
      <c r="E24" s="217"/>
      <c r="F24" s="217"/>
      <c r="G24" s="217"/>
      <c r="H24" s="218"/>
      <c r="I24" s="218"/>
      <c r="J24" s="218"/>
      <c r="K24" s="218"/>
      <c r="L24" s="218"/>
      <c r="M24" s="218"/>
      <c r="N24" s="218"/>
      <c r="O24" s="23"/>
    </row>
    <row r="25" spans="1:15" ht="18" x14ac:dyDescent="0.25">
      <c r="A25" s="217"/>
      <c r="B25" s="217"/>
      <c r="C25" s="217"/>
      <c r="D25" s="217"/>
      <c r="E25" s="217"/>
      <c r="F25" s="217"/>
      <c r="G25" s="217"/>
      <c r="H25" s="218"/>
      <c r="I25" s="218"/>
      <c r="J25" s="218"/>
      <c r="K25" s="218"/>
      <c r="L25" s="218"/>
      <c r="M25" s="218"/>
      <c r="N25" s="218"/>
      <c r="O25" s="23"/>
    </row>
    <row r="26" spans="1:15" ht="18" x14ac:dyDescent="0.25">
      <c r="A26" s="217"/>
      <c r="B26" s="217"/>
      <c r="C26" s="217"/>
      <c r="D26" s="217"/>
      <c r="E26" s="217"/>
      <c r="F26" s="217"/>
      <c r="G26" s="217"/>
      <c r="H26" s="218"/>
      <c r="I26" s="218"/>
      <c r="J26" s="218"/>
      <c r="K26" s="218"/>
      <c r="L26" s="218"/>
      <c r="M26" s="218"/>
      <c r="N26" s="218"/>
      <c r="O26" s="23"/>
    </row>
  </sheetData>
  <mergeCells count="25">
    <mergeCell ref="H21:N21"/>
    <mergeCell ref="O4:O5"/>
    <mergeCell ref="B11:G11"/>
    <mergeCell ref="A12:O12"/>
    <mergeCell ref="B15:G15"/>
    <mergeCell ref="H19:N19"/>
    <mergeCell ref="H20:N20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0" zoomScaleNormal="80" workbookViewId="0">
      <selection activeCell="B21" sqref="B21"/>
    </sheetView>
  </sheetViews>
  <sheetFormatPr defaultColWidth="9.140625" defaultRowHeight="12.75" x14ac:dyDescent="0.2"/>
  <cols>
    <col min="1" max="1" width="6.85546875" style="294" customWidth="1"/>
    <col min="2" max="2" width="39.85546875" style="294" customWidth="1"/>
    <col min="3" max="3" width="20.85546875" style="294" customWidth="1"/>
    <col min="4" max="4" width="24.5703125" style="294" customWidth="1"/>
    <col min="5" max="5" width="5.7109375" style="294" customWidth="1"/>
    <col min="6" max="6" width="13" style="294" customWidth="1"/>
    <col min="7" max="7" width="15.5703125" style="294" customWidth="1"/>
    <col min="8" max="8" width="17" style="294" customWidth="1"/>
    <col min="9" max="9" width="16.85546875" style="294" customWidth="1"/>
    <col min="10" max="10" width="14.42578125" style="294" customWidth="1"/>
    <col min="11" max="11" width="17.85546875" style="294" customWidth="1"/>
    <col min="12" max="12" width="4.7109375" style="294" customWidth="1"/>
    <col min="13" max="13" width="13.85546875" style="294" customWidth="1"/>
    <col min="14" max="14" width="15" style="294" customWidth="1"/>
    <col min="15" max="15" width="18.5703125" style="294" customWidth="1"/>
    <col min="16" max="16" width="9.140625" style="294"/>
    <col min="17" max="17" width="11.7109375" style="294" bestFit="1" customWidth="1"/>
    <col min="18" max="16384" width="9.140625" style="294"/>
  </cols>
  <sheetData>
    <row r="1" spans="1:15" ht="81" customHeight="1" thickBot="1" x14ac:dyDescent="0.25">
      <c r="A1" s="290" t="s">
        <v>2</v>
      </c>
      <c r="B1" s="291"/>
      <c r="C1" s="291"/>
      <c r="D1" s="291"/>
      <c r="E1" s="292"/>
      <c r="F1" s="291"/>
      <c r="G1" s="291"/>
      <c r="H1" s="291"/>
      <c r="I1" s="291"/>
      <c r="J1" s="291"/>
      <c r="K1" s="291"/>
      <c r="L1" s="291"/>
      <c r="M1" s="291"/>
      <c r="N1" s="291"/>
      <c r="O1" s="293"/>
    </row>
    <row r="2" spans="1:15" s="176" customFormat="1" ht="30" customHeight="1" x14ac:dyDescent="0.2">
      <c r="A2" s="306" t="s">
        <v>78</v>
      </c>
      <c r="B2" s="307"/>
      <c r="C2" s="308"/>
      <c r="D2" s="274" t="s">
        <v>3</v>
      </c>
      <c r="E2" s="275"/>
      <c r="F2" s="276" t="s">
        <v>4</v>
      </c>
      <c r="G2" s="277" t="s">
        <v>5</v>
      </c>
      <c r="H2" s="278" t="s">
        <v>6</v>
      </c>
      <c r="I2" s="278" t="s">
        <v>7</v>
      </c>
      <c r="J2" s="242" t="s">
        <v>8</v>
      </c>
      <c r="K2" s="242"/>
      <c r="L2" s="242"/>
      <c r="M2" s="242"/>
      <c r="N2" s="242"/>
      <c r="O2" s="279"/>
    </row>
    <row r="3" spans="1:15" s="176" customFormat="1" ht="33.75" customHeight="1" x14ac:dyDescent="0.2">
      <c r="A3" s="303" t="s">
        <v>145</v>
      </c>
      <c r="B3" s="304"/>
      <c r="C3" s="305"/>
      <c r="D3" s="246" t="s">
        <v>134</v>
      </c>
      <c r="E3" s="247"/>
      <c r="F3" s="248" t="s">
        <v>77</v>
      </c>
      <c r="G3" s="249" t="s">
        <v>133</v>
      </c>
      <c r="H3" s="250">
        <v>20</v>
      </c>
      <c r="I3" s="251">
        <v>4.8</v>
      </c>
      <c r="J3" s="252" t="s">
        <v>9</v>
      </c>
      <c r="K3" s="252"/>
      <c r="L3" s="252"/>
      <c r="M3" s="252"/>
      <c r="N3" s="252"/>
      <c r="O3" s="253"/>
    </row>
    <row r="4" spans="1:15" s="217" customFormat="1" ht="27.75" customHeight="1" x14ac:dyDescent="0.2">
      <c r="A4" s="295" t="s">
        <v>10</v>
      </c>
      <c r="B4" s="281" t="s">
        <v>11</v>
      </c>
      <c r="C4" s="281" t="s">
        <v>12</v>
      </c>
      <c r="D4" s="281" t="s">
        <v>13</v>
      </c>
      <c r="E4" s="281" t="s">
        <v>14</v>
      </c>
      <c r="F4" s="281" t="s">
        <v>15</v>
      </c>
      <c r="G4" s="282" t="s">
        <v>16</v>
      </c>
      <c r="H4" s="281" t="s">
        <v>31</v>
      </c>
      <c r="I4" s="281" t="s">
        <v>17</v>
      </c>
      <c r="J4" s="281" t="s">
        <v>18</v>
      </c>
      <c r="K4" s="281" t="s">
        <v>19</v>
      </c>
      <c r="L4" s="256" t="s">
        <v>20</v>
      </c>
      <c r="M4" s="256"/>
      <c r="N4" s="256"/>
      <c r="O4" s="257" t="s">
        <v>21</v>
      </c>
    </row>
    <row r="5" spans="1:15" s="297" customFormat="1" ht="70.5" customHeight="1" thickBot="1" x14ac:dyDescent="0.25">
      <c r="A5" s="296"/>
      <c r="B5" s="288"/>
      <c r="C5" s="288"/>
      <c r="D5" s="288"/>
      <c r="E5" s="288"/>
      <c r="F5" s="288"/>
      <c r="G5" s="289"/>
      <c r="H5" s="288"/>
      <c r="I5" s="288"/>
      <c r="J5" s="288"/>
      <c r="K5" s="288"/>
      <c r="L5" s="260" t="s">
        <v>22</v>
      </c>
      <c r="M5" s="261" t="s">
        <v>32</v>
      </c>
      <c r="N5" s="261" t="s">
        <v>24</v>
      </c>
      <c r="O5" s="262"/>
    </row>
    <row r="6" spans="1:15" s="297" customFormat="1" x14ac:dyDescent="0.2">
      <c r="A6" s="17">
        <v>1</v>
      </c>
      <c r="B6" s="233" t="s">
        <v>88</v>
      </c>
      <c r="C6" s="233" t="s">
        <v>37</v>
      </c>
      <c r="D6" s="233" t="s">
        <v>89</v>
      </c>
      <c r="E6" s="234">
        <v>1</v>
      </c>
      <c r="F6" s="236">
        <v>45091</v>
      </c>
      <c r="G6" s="236">
        <v>45273</v>
      </c>
      <c r="H6" s="283">
        <v>630</v>
      </c>
      <c r="I6" s="284">
        <v>96</v>
      </c>
      <c r="J6" s="285"/>
      <c r="K6" s="239">
        <f>H6+I6+J6</f>
        <v>726</v>
      </c>
      <c r="L6" s="232"/>
      <c r="M6" s="286"/>
      <c r="N6" s="286"/>
      <c r="O6" s="287">
        <f>K6-M6-N6</f>
        <v>726</v>
      </c>
    </row>
    <row r="7" spans="1:15" s="297" customFormat="1" x14ac:dyDescent="0.2">
      <c r="A7" s="199">
        <v>2</v>
      </c>
      <c r="B7" s="74" t="s">
        <v>132</v>
      </c>
      <c r="C7" s="74" t="s">
        <v>130</v>
      </c>
      <c r="D7" s="74" t="s">
        <v>131</v>
      </c>
      <c r="E7" s="36">
        <v>1</v>
      </c>
      <c r="F7" s="30">
        <v>45170</v>
      </c>
      <c r="G7" s="30">
        <v>45351</v>
      </c>
      <c r="H7" s="28">
        <v>630</v>
      </c>
      <c r="I7" s="1">
        <v>96</v>
      </c>
      <c r="J7" s="70"/>
      <c r="K7" s="69">
        <f t="shared" ref="K7:K8" si="0">H7+I7+J7</f>
        <v>726</v>
      </c>
      <c r="L7" s="26"/>
      <c r="M7" s="27"/>
      <c r="N7" s="27"/>
      <c r="O7" s="280">
        <f t="shared" ref="O7:O8" si="1">K7-M7-N7</f>
        <v>726</v>
      </c>
    </row>
    <row r="8" spans="1:15" s="297" customFormat="1" x14ac:dyDescent="0.2">
      <c r="A8" s="199">
        <v>3</v>
      </c>
      <c r="B8" s="74" t="s">
        <v>90</v>
      </c>
      <c r="C8" s="74" t="s">
        <v>0</v>
      </c>
      <c r="D8" s="74" t="s">
        <v>89</v>
      </c>
      <c r="E8" s="36">
        <v>1</v>
      </c>
      <c r="F8" s="30">
        <v>45091</v>
      </c>
      <c r="G8" s="30">
        <v>45273</v>
      </c>
      <c r="H8" s="28">
        <v>630</v>
      </c>
      <c r="I8" s="1">
        <v>96</v>
      </c>
      <c r="J8" s="70"/>
      <c r="K8" s="69">
        <f t="shared" si="0"/>
        <v>726</v>
      </c>
      <c r="L8" s="26"/>
      <c r="M8" s="27"/>
      <c r="N8" s="27"/>
      <c r="O8" s="280">
        <f t="shared" si="1"/>
        <v>726</v>
      </c>
    </row>
    <row r="9" spans="1:15" s="217" customFormat="1" x14ac:dyDescent="0.2">
      <c r="A9" s="19"/>
      <c r="B9" s="107" t="s">
        <v>25</v>
      </c>
      <c r="C9" s="107"/>
      <c r="D9" s="107"/>
      <c r="E9" s="107"/>
      <c r="F9" s="107"/>
      <c r="G9" s="108"/>
      <c r="H9" s="33">
        <v>1890</v>
      </c>
      <c r="I9" s="33">
        <v>288</v>
      </c>
      <c r="J9" s="33"/>
      <c r="K9" s="31">
        <v>2178</v>
      </c>
      <c r="L9" s="4">
        <v>0</v>
      </c>
      <c r="M9" s="31"/>
      <c r="N9" s="31"/>
      <c r="O9" s="32">
        <f>SUM(K9)</f>
        <v>2178</v>
      </c>
    </row>
    <row r="10" spans="1:15" s="217" customFormat="1" x14ac:dyDescent="0.2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</row>
    <row r="11" spans="1:15" s="297" customFormat="1" ht="58.5" customHeight="1" x14ac:dyDescent="0.2">
      <c r="A11" s="204" t="s">
        <v>10</v>
      </c>
      <c r="B11" s="99" t="s">
        <v>11</v>
      </c>
      <c r="C11" s="99" t="s">
        <v>12</v>
      </c>
      <c r="D11" s="5" t="s">
        <v>13</v>
      </c>
      <c r="E11" s="6" t="s">
        <v>14</v>
      </c>
      <c r="F11" s="7" t="s">
        <v>26</v>
      </c>
      <c r="G11" s="7" t="s">
        <v>27</v>
      </c>
      <c r="H11" s="99" t="s">
        <v>28</v>
      </c>
      <c r="I11" s="99" t="s">
        <v>17</v>
      </c>
      <c r="J11" s="99" t="s">
        <v>29</v>
      </c>
      <c r="K11" s="99" t="s">
        <v>19</v>
      </c>
      <c r="L11" s="205" t="s">
        <v>22</v>
      </c>
      <c r="M11" s="99" t="s">
        <v>23</v>
      </c>
      <c r="N11" s="99" t="s">
        <v>24</v>
      </c>
      <c r="O11" s="206" t="s">
        <v>21</v>
      </c>
    </row>
    <row r="12" spans="1:15" s="217" customFormat="1" x14ac:dyDescent="0.2">
      <c r="A12" s="17"/>
      <c r="B12" s="207"/>
      <c r="C12" s="207"/>
      <c r="D12" s="200"/>
      <c r="E12" s="8"/>
      <c r="F12" s="9"/>
      <c r="G12" s="9"/>
      <c r="H12" s="10"/>
      <c r="I12" s="1"/>
      <c r="J12" s="1">
        <v>0</v>
      </c>
      <c r="K12" s="11"/>
      <c r="L12" s="2"/>
      <c r="M12" s="3"/>
      <c r="N12" s="3"/>
      <c r="O12" s="20"/>
    </row>
    <row r="13" spans="1:15" s="217" customFormat="1" x14ac:dyDescent="0.2">
      <c r="A13" s="210" t="s">
        <v>2</v>
      </c>
      <c r="B13" s="112"/>
      <c r="C13" s="112"/>
      <c r="D13" s="112"/>
      <c r="E13" s="112"/>
      <c r="F13" s="112"/>
      <c r="G13" s="113"/>
      <c r="H13" s="12">
        <v>0</v>
      </c>
      <c r="I13" s="12">
        <v>0</v>
      </c>
      <c r="J13" s="13"/>
      <c r="K13" s="14">
        <f>SUM(K12:K12)</f>
        <v>0</v>
      </c>
      <c r="L13" s="15"/>
      <c r="M13" s="211">
        <f>SUM(M12:M12)</f>
        <v>0</v>
      </c>
      <c r="N13" s="211">
        <f>SUM(N12:N12)</f>
        <v>0</v>
      </c>
      <c r="O13" s="21">
        <f>SUM(O12:O12)</f>
        <v>0</v>
      </c>
    </row>
    <row r="14" spans="1:15" s="217" customFormat="1" x14ac:dyDescent="0.2">
      <c r="A14" s="22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18"/>
    </row>
    <row r="15" spans="1:15" s="217" customFormat="1" x14ac:dyDescent="0.2">
      <c r="A15" s="212" t="s">
        <v>2</v>
      </c>
      <c r="B15" s="97" t="s">
        <v>30</v>
      </c>
      <c r="C15" s="97"/>
      <c r="D15" s="97"/>
      <c r="E15" s="16"/>
      <c r="F15" s="97"/>
      <c r="G15" s="98"/>
      <c r="H15" s="33">
        <v>1890</v>
      </c>
      <c r="I15" s="33">
        <v>288</v>
      </c>
      <c r="J15" s="33"/>
      <c r="K15" s="33">
        <v>2178</v>
      </c>
      <c r="L15" s="37"/>
      <c r="M15" s="33">
        <f>M9</f>
        <v>0</v>
      </c>
      <c r="N15" s="33"/>
      <c r="O15" s="34">
        <f>SUM(K15)</f>
        <v>2178</v>
      </c>
    </row>
    <row r="16" spans="1:15" s="217" customFormat="1" x14ac:dyDescent="0.2">
      <c r="A16" s="22" t="s">
        <v>34</v>
      </c>
      <c r="B16" s="220"/>
      <c r="C16" s="221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18"/>
    </row>
    <row r="17" spans="1:17" s="176" customFormat="1" ht="15" x14ac:dyDescent="0.2">
      <c r="A17" s="22"/>
      <c r="B17" s="220"/>
      <c r="C17" s="220"/>
      <c r="D17" s="220"/>
      <c r="E17" s="220"/>
      <c r="F17" s="220"/>
      <c r="G17" s="220"/>
      <c r="H17" s="213" t="s">
        <v>46</v>
      </c>
      <c r="I17" s="214"/>
      <c r="J17" s="214"/>
      <c r="K17" s="214"/>
      <c r="L17" s="214"/>
      <c r="M17" s="214"/>
      <c r="N17" s="214"/>
      <c r="O17" s="298">
        <v>30</v>
      </c>
    </row>
    <row r="18" spans="1:17" s="176" customFormat="1" ht="15.75" thickBot="1" x14ac:dyDescent="0.25">
      <c r="A18" s="22"/>
      <c r="B18" s="220"/>
      <c r="C18" s="220"/>
      <c r="D18" s="220"/>
      <c r="E18" s="220"/>
      <c r="F18" s="220"/>
      <c r="G18" s="220"/>
      <c r="H18" s="223" t="s">
        <v>48</v>
      </c>
      <c r="I18" s="224"/>
      <c r="J18" s="224"/>
      <c r="K18" s="224"/>
      <c r="L18" s="224"/>
      <c r="M18" s="224"/>
      <c r="N18" s="224"/>
      <c r="O18" s="299">
        <v>90</v>
      </c>
    </row>
    <row r="19" spans="1:17" s="176" customFormat="1" ht="15.75" thickBot="1" x14ac:dyDescent="0.25">
      <c r="A19" s="215"/>
      <c r="B19" s="216"/>
      <c r="C19" s="216"/>
      <c r="D19" s="216"/>
      <c r="E19" s="216"/>
      <c r="F19" s="216"/>
      <c r="G19" s="216"/>
      <c r="H19" s="226" t="s">
        <v>49</v>
      </c>
      <c r="I19" s="227"/>
      <c r="J19" s="227"/>
      <c r="K19" s="227"/>
      <c r="L19" s="227"/>
      <c r="M19" s="227"/>
      <c r="N19" s="227"/>
      <c r="O19" s="35">
        <f>SUM(O15+O18)</f>
        <v>2268</v>
      </c>
      <c r="Q19" s="300"/>
    </row>
    <row r="20" spans="1:17" s="301" customFormat="1" x14ac:dyDescent="0.2"/>
    <row r="21" spans="1:17" s="301" customFormat="1" x14ac:dyDescent="0.2"/>
    <row r="22" spans="1:17" s="301" customFormat="1" x14ac:dyDescent="0.2"/>
    <row r="23" spans="1:17" s="301" customFormat="1" x14ac:dyDescent="0.2"/>
    <row r="24" spans="1:17" s="301" customFormat="1" x14ac:dyDescent="0.2"/>
    <row r="25" spans="1:17" s="301" customFormat="1" x14ac:dyDescent="0.2">
      <c r="I25" s="302"/>
    </row>
    <row r="26" spans="1:17" s="301" customFormat="1" x14ac:dyDescent="0.2">
      <c r="I26" s="302"/>
    </row>
    <row r="27" spans="1:17" s="301" customFormat="1" x14ac:dyDescent="0.2">
      <c r="I27" s="302"/>
    </row>
    <row r="28" spans="1:17" s="301" customFormat="1" x14ac:dyDescent="0.2"/>
    <row r="29" spans="1:17" s="301" customFormat="1" x14ac:dyDescent="0.2"/>
    <row r="30" spans="1:17" s="301" customFormat="1" x14ac:dyDescent="0.2"/>
    <row r="31" spans="1:17" s="301" customFormat="1" x14ac:dyDescent="0.2"/>
    <row r="32" spans="1:17" s="301" customFormat="1" x14ac:dyDescent="0.2"/>
    <row r="33" spans="8:15" s="301" customFormat="1" x14ac:dyDescent="0.2"/>
    <row r="34" spans="8:15" s="301" customFormat="1" x14ac:dyDescent="0.2"/>
    <row r="35" spans="8:15" s="301" customFormat="1" x14ac:dyDescent="0.2"/>
    <row r="36" spans="8:15" s="301" customFormat="1" x14ac:dyDescent="0.2"/>
    <row r="37" spans="8:15" s="301" customFormat="1" x14ac:dyDescent="0.2"/>
    <row r="38" spans="8:15" s="301" customFormat="1" x14ac:dyDescent="0.2"/>
    <row r="39" spans="8:15" s="301" customFormat="1" x14ac:dyDescent="0.2"/>
    <row r="40" spans="8:15" s="301" customFormat="1" x14ac:dyDescent="0.2"/>
    <row r="41" spans="8:15" s="301" customFormat="1" x14ac:dyDescent="0.2"/>
    <row r="42" spans="8:15" s="217" customFormat="1" ht="18" x14ac:dyDescent="0.2">
      <c r="H42" s="218"/>
      <c r="I42" s="218"/>
      <c r="J42" s="218"/>
      <c r="K42" s="218"/>
      <c r="L42" s="218"/>
      <c r="M42" s="218"/>
      <c r="N42" s="218"/>
      <c r="O42" s="23"/>
    </row>
  </sheetData>
  <mergeCells count="25">
    <mergeCell ref="H17:N17"/>
    <mergeCell ref="H4:H5"/>
    <mergeCell ref="I4:I5"/>
    <mergeCell ref="J4:J5"/>
    <mergeCell ref="K4:K5"/>
    <mergeCell ref="L4:N4"/>
    <mergeCell ref="H18:N18"/>
    <mergeCell ref="H19:N19"/>
    <mergeCell ref="O4:O5"/>
    <mergeCell ref="A4:A5"/>
    <mergeCell ref="B4:B5"/>
    <mergeCell ref="C4:C5"/>
    <mergeCell ref="D4:D5"/>
    <mergeCell ref="E4:E5"/>
    <mergeCell ref="F4:F5"/>
    <mergeCell ref="G4:G5"/>
    <mergeCell ref="B9:G9"/>
    <mergeCell ref="A10:O10"/>
    <mergeCell ref="B13:G13"/>
    <mergeCell ref="A2:C2"/>
    <mergeCell ref="D2:E2"/>
    <mergeCell ref="J2:O2"/>
    <mergeCell ref="A3:C3"/>
    <mergeCell ref="D3:E3"/>
    <mergeCell ref="J3:O3"/>
  </mergeCells>
  <phoneticPr fontId="10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cgmrb</cp:lastModifiedBy>
  <cp:lastPrinted>2023-10-20T13:28:46Z</cp:lastPrinted>
  <dcterms:created xsi:type="dcterms:W3CDTF">2017-01-27T13:47:29Z</dcterms:created>
  <dcterms:modified xsi:type="dcterms:W3CDTF">2023-12-18T17:18:41Z</dcterms:modified>
</cp:coreProperties>
</file>