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Prog. Estágio" sheetId="102" r:id="rId1"/>
    <sheet name="IGD-M" sheetId="103" r:id="rId2"/>
    <sheet name="CRAS" sheetId="101" r:id="rId3"/>
    <sheet name="Criança Feliz" sheetId="104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6" i="102" l="1"/>
  <c r="N15" i="101" l="1"/>
  <c r="H9" i="101"/>
  <c r="H15" i="101" s="1"/>
  <c r="I9" i="101"/>
  <c r="I15" i="101" s="1"/>
  <c r="J9" i="101"/>
  <c r="M9" i="101"/>
  <c r="M15" i="101" s="1"/>
  <c r="N9" i="101"/>
  <c r="O9" i="101"/>
  <c r="O15" i="101" s="1"/>
  <c r="H12" i="103"/>
  <c r="I12" i="103"/>
  <c r="I18" i="103" s="1"/>
  <c r="J12" i="103"/>
  <c r="M12" i="103"/>
  <c r="N12" i="103"/>
  <c r="N18" i="103" s="1"/>
  <c r="O12" i="103"/>
  <c r="O22" i="103" s="1"/>
  <c r="H83" i="102"/>
  <c r="H88" i="102" s="1"/>
  <c r="I83" i="102"/>
  <c r="I88" i="102" s="1"/>
  <c r="J83" i="102"/>
  <c r="M83" i="102"/>
  <c r="M88" i="102" s="1"/>
  <c r="N83" i="102"/>
  <c r="N88" i="102" s="1"/>
  <c r="O32" i="102"/>
  <c r="O33" i="102"/>
  <c r="O72" i="102"/>
  <c r="O80" i="102"/>
  <c r="O81" i="102"/>
  <c r="O82" i="102"/>
  <c r="K13" i="102"/>
  <c r="O13" i="102" s="1"/>
  <c r="K24" i="102"/>
  <c r="O24" i="102" s="1"/>
  <c r="K74" i="102"/>
  <c r="K61" i="102"/>
  <c r="O61" i="102" s="1"/>
  <c r="K29" i="102"/>
  <c r="O29" i="102" s="1"/>
  <c r="K65" i="102"/>
  <c r="O65" i="102" s="1"/>
  <c r="K59" i="102"/>
  <c r="O59" i="102" s="1"/>
  <c r="K58" i="102"/>
  <c r="O58" i="102" s="1"/>
  <c r="K56" i="102"/>
  <c r="O56" i="102" s="1"/>
  <c r="K54" i="102"/>
  <c r="O54" i="102" s="1"/>
  <c r="K45" i="102"/>
  <c r="O45" i="102" s="1"/>
  <c r="K43" i="102"/>
  <c r="O43" i="102" s="1"/>
  <c r="K39" i="102"/>
  <c r="O39" i="102" s="1"/>
  <c r="K30" i="102"/>
  <c r="O30" i="102" s="1"/>
  <c r="O19" i="101" l="1"/>
  <c r="O18" i="103"/>
  <c r="O74" i="102"/>
  <c r="K27" i="102"/>
  <c r="O27" i="102" s="1"/>
  <c r="K26" i="102"/>
  <c r="O26" i="102" s="1"/>
  <c r="K10" i="102"/>
  <c r="O10" i="102" s="1"/>
  <c r="K9" i="102"/>
  <c r="O9" i="102" s="1"/>
  <c r="K11" i="102"/>
  <c r="O11" i="102" s="1"/>
  <c r="K12" i="102"/>
  <c r="O12" i="102" s="1"/>
  <c r="K14" i="102"/>
  <c r="O14" i="102" s="1"/>
  <c r="K15" i="102"/>
  <c r="O15" i="102" s="1"/>
  <c r="K16" i="102"/>
  <c r="O16" i="102" s="1"/>
  <c r="K17" i="102"/>
  <c r="O17" i="102" s="1"/>
  <c r="K18" i="102"/>
  <c r="O18" i="102" s="1"/>
  <c r="K19" i="102"/>
  <c r="O19" i="102" s="1"/>
  <c r="K20" i="102"/>
  <c r="O20" i="102" s="1"/>
  <c r="K21" i="102"/>
  <c r="O21" i="102" s="1"/>
  <c r="K22" i="102"/>
  <c r="O22" i="102" s="1"/>
  <c r="K23" i="102"/>
  <c r="O23" i="102" s="1"/>
  <c r="K25" i="102"/>
  <c r="O25" i="102" s="1"/>
  <c r="K28" i="102"/>
  <c r="O28" i="102" s="1"/>
  <c r="K31" i="102"/>
  <c r="O31" i="102" s="1"/>
  <c r="K34" i="102"/>
  <c r="O34" i="102" s="1"/>
  <c r="K35" i="102"/>
  <c r="O35" i="102" s="1"/>
  <c r="K36" i="102"/>
  <c r="O36" i="102" s="1"/>
  <c r="K37" i="102"/>
  <c r="O37" i="102" s="1"/>
  <c r="K38" i="102"/>
  <c r="O38" i="102" s="1"/>
  <c r="K40" i="102"/>
  <c r="O40" i="102" s="1"/>
  <c r="K41" i="102"/>
  <c r="O41" i="102" s="1"/>
  <c r="K42" i="102"/>
  <c r="O42" i="102" s="1"/>
  <c r="K44" i="102"/>
  <c r="O44" i="102" s="1"/>
  <c r="K46" i="102"/>
  <c r="O46" i="102" s="1"/>
  <c r="K47" i="102"/>
  <c r="O47" i="102" s="1"/>
  <c r="K48" i="102"/>
  <c r="O48" i="102" s="1"/>
  <c r="K49" i="102"/>
  <c r="O49" i="102" s="1"/>
  <c r="K50" i="102"/>
  <c r="O50" i="102" s="1"/>
  <c r="K51" i="102"/>
  <c r="O51" i="102" s="1"/>
  <c r="K52" i="102"/>
  <c r="O52" i="102" s="1"/>
  <c r="K53" i="102"/>
  <c r="O53" i="102" s="1"/>
  <c r="K55" i="102"/>
  <c r="O55" i="102" s="1"/>
  <c r="K57" i="102"/>
  <c r="O57" i="102" s="1"/>
  <c r="K60" i="102"/>
  <c r="O60" i="102" s="1"/>
  <c r="K62" i="102"/>
  <c r="O62" i="102" s="1"/>
  <c r="K63" i="102"/>
  <c r="O63" i="102" s="1"/>
  <c r="K64" i="102"/>
  <c r="O64" i="102" s="1"/>
  <c r="K66" i="102"/>
  <c r="O66" i="102" s="1"/>
  <c r="K67" i="102"/>
  <c r="O67" i="102" s="1"/>
  <c r="K68" i="102"/>
  <c r="O68" i="102" s="1"/>
  <c r="K69" i="102"/>
  <c r="O69" i="102" s="1"/>
  <c r="K70" i="102"/>
  <c r="O70" i="102" s="1"/>
  <c r="K71" i="102"/>
  <c r="O71" i="102" s="1"/>
  <c r="K73" i="102"/>
  <c r="O73" i="102" s="1"/>
  <c r="K75" i="102"/>
  <c r="O75" i="102" s="1"/>
  <c r="K76" i="102"/>
  <c r="O76" i="102" s="1"/>
  <c r="K77" i="102"/>
  <c r="O77" i="102" s="1"/>
  <c r="K78" i="102"/>
  <c r="O78" i="102" s="1"/>
  <c r="K79" i="102"/>
  <c r="O79" i="102" s="1"/>
  <c r="K7" i="102" l="1"/>
  <c r="O7" i="102" s="1"/>
  <c r="K8" i="102"/>
  <c r="O8" i="102" s="1"/>
  <c r="K9" i="103" l="1"/>
  <c r="K6" i="101"/>
  <c r="K9" i="101" s="1"/>
  <c r="K15" i="101" s="1"/>
  <c r="K8" i="103"/>
  <c r="O12" i="104"/>
  <c r="K12" i="104"/>
  <c r="O14" i="104" l="1"/>
  <c r="K11" i="103" l="1"/>
  <c r="K7" i="103"/>
  <c r="K10" i="103"/>
  <c r="K6" i="103"/>
  <c r="K6" i="102"/>
  <c r="O90" i="102"/>
  <c r="K12" i="103" l="1"/>
  <c r="K18" i="103" s="1"/>
  <c r="O6" i="102"/>
  <c r="O83" i="102" s="1"/>
  <c r="K83" i="102"/>
  <c r="K88" i="102" s="1"/>
  <c r="O88" i="102" l="1"/>
  <c r="O92" i="102"/>
  <c r="H18" i="103"/>
  <c r="J86" i="102" l="1"/>
  <c r="M18" i="103" l="1"/>
  <c r="J18" i="103"/>
  <c r="O13" i="101" l="1"/>
  <c r="N13" i="101"/>
  <c r="M13" i="101"/>
  <c r="K13" i="101"/>
  <c r="J15" i="101"/>
</calcChain>
</file>

<file path=xl/comments1.xml><?xml version="1.0" encoding="utf-8"?>
<comments xmlns="http://schemas.openxmlformats.org/spreadsheetml/2006/main">
  <authors>
    <author>Marcelly da Silva Braga</author>
  </authors>
  <commentList>
    <comment ref="O83" authorId="0">
      <text>
        <r>
          <rPr>
            <b/>
            <sz val="9"/>
            <color indexed="81"/>
            <rFont val="Segoe UI"/>
            <family val="2"/>
          </rPr>
          <t>Marcelly da Silva Braga:</t>
        </r>
        <r>
          <rPr>
            <sz val="9"/>
            <color indexed="81"/>
            <rFont val="Segoe UI"/>
            <family val="2"/>
          </rPr>
          <t xml:space="preserve">
DESCONTO DE R$382,68</t>
        </r>
      </text>
    </comment>
  </commentList>
</comments>
</file>

<file path=xl/sharedStrings.xml><?xml version="1.0" encoding="utf-8"?>
<sst xmlns="http://schemas.openxmlformats.org/spreadsheetml/2006/main" count="476" uniqueCount="197">
  <si>
    <t>PSICOLOGIA</t>
  </si>
  <si>
    <t>ADMINISTRAÇÃO</t>
  </si>
  <si>
    <t xml:space="preserve"> </t>
  </si>
  <si>
    <t>FOLHA MENSAL DE PAGAMENTO DE ESTAGIÁRIOS</t>
  </si>
  <si>
    <t>DATA PROCESS</t>
  </si>
  <si>
    <t>ANO</t>
  </si>
  <si>
    <t>MÊS REF</t>
  </si>
  <si>
    <t>Dias úteis</t>
  </si>
  <si>
    <t>V. TRANSP</t>
  </si>
  <si>
    <t>TIPO DE DOCUMENTO</t>
  </si>
  <si>
    <t>FOLHA ANALÍTICA ORDINÁRIA</t>
  </si>
  <si>
    <t>SEQ</t>
  </si>
  <si>
    <t>NOME</t>
  </si>
  <si>
    <t>CURSO</t>
  </si>
  <si>
    <t>LOTAÇÃO</t>
  </si>
  <si>
    <t>ST</t>
  </si>
  <si>
    <t>INÍCIO</t>
  </si>
  <si>
    <t>TÉRMINO</t>
  </si>
  <si>
    <t>AUXÍLIO TRANSP</t>
  </si>
  <si>
    <t>RECESSO REMUNERADO</t>
  </si>
  <si>
    <t>TOTAL   BRUTO</t>
  </si>
  <si>
    <t>DESCONTOS  - R$</t>
  </si>
  <si>
    <t>VALOR LÍQUIDO (PAGO)</t>
  </si>
  <si>
    <t>FALTAS</t>
  </si>
  <si>
    <t>DA    BOLSA</t>
  </si>
  <si>
    <t>DO   AUXÍLIO TRANSP</t>
  </si>
  <si>
    <t>TOTAL DA FOLHA DO MÊS................................R$</t>
  </si>
  <si>
    <t>DT-CONTR</t>
  </si>
  <si>
    <t>REFERÊNCIA</t>
  </si>
  <si>
    <t>VALOR BOLSA</t>
  </si>
  <si>
    <t>RECESSO REMUN / DIFERENÇAS</t>
  </si>
  <si>
    <t>TOTAL GERAL DA FOLHA.......................................R$</t>
  </si>
  <si>
    <t>VALOR DA BOLSA</t>
  </si>
  <si>
    <t>DA BOLSA</t>
  </si>
  <si>
    <t>TOTAL BRUTO</t>
  </si>
  <si>
    <r>
      <rPr>
        <b/>
        <sz val="10"/>
        <rFont val="Arial"/>
        <family val="2"/>
      </rPr>
      <t>ST</t>
    </r>
    <r>
      <rPr>
        <sz val="10"/>
        <rFont val="Arial"/>
        <family val="2"/>
      </rPr>
      <t>=SITUAÇÃO NO MÊS = {</t>
    </r>
    <r>
      <rPr>
        <b/>
        <sz val="10"/>
        <rFont val="Arial"/>
        <family val="2"/>
      </rPr>
      <t xml:space="preserve"> 1</t>
    </r>
    <r>
      <rPr>
        <sz val="10"/>
        <rFont val="Arial"/>
        <family val="2"/>
      </rPr>
      <t xml:space="preserve">- Ativo regular 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-Contrato novo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-Recesso remunerado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>-Contrato encerrado}</t>
    </r>
  </si>
  <si>
    <t>DIAS ÚTEIS</t>
  </si>
  <si>
    <t>BOLSA AUXÍLIO</t>
  </si>
  <si>
    <t>DIREITO</t>
  </si>
  <si>
    <t>SASDH</t>
  </si>
  <si>
    <t>EDUCAÇÃO FÍSICA</t>
  </si>
  <si>
    <t>FGB</t>
  </si>
  <si>
    <t>SEMSA</t>
  </si>
  <si>
    <t>PGM</t>
  </si>
  <si>
    <t>PMG</t>
  </si>
  <si>
    <t>SEINFRA</t>
  </si>
  <si>
    <t>ARQ. E URBANISMO</t>
  </si>
  <si>
    <t>SEGATI</t>
  </si>
  <si>
    <t>FARMÁCIA</t>
  </si>
  <si>
    <t>DTI</t>
  </si>
  <si>
    <t>SEMEIA</t>
  </si>
  <si>
    <t>THAINÁ DE MORAES BERNARDI</t>
  </si>
  <si>
    <t>TOTAL DA DESPESA - PROGRAMA BOLSA-ESTÁGIO......</t>
  </si>
  <si>
    <t xml:space="preserve">TAXA DE AGENCIAMENTO  - Valor Unitário........................... </t>
  </si>
  <si>
    <t>TOTAL DOS SERVIÇOS MENSAIS A FATURAR...................</t>
  </si>
  <si>
    <t>TOTAL DOS SERVIÇOS MENSAIS A FATURAR..................</t>
  </si>
  <si>
    <t>TOTAL DA DESPESA - PROGRAMA BOLSA-ESTÁGIO.......</t>
  </si>
  <si>
    <t xml:space="preserve">TAXA DE AGENCIAMENTO  - Valor Unitário........................................ </t>
  </si>
  <si>
    <t>TOTAL DOS SERVIÇOS MENSAIS A FATURAR.................................</t>
  </si>
  <si>
    <t>TOTAL DA DESPESA - PROGRAMA BOLSA-ESTÁGIO........................</t>
  </si>
  <si>
    <t>JULIANA VITOR DE OLIVEIRA</t>
  </si>
  <si>
    <t>LETRAS</t>
  </si>
  <si>
    <t>ANDREYNA NEPOMUCENO DE MOURA</t>
  </si>
  <si>
    <t>ANA KAROLINE COSTA DA SILVA</t>
  </si>
  <si>
    <t>ODONTOLOGIA</t>
  </si>
  <si>
    <t>ENFERMAGEM</t>
  </si>
  <si>
    <t>PEDAGOGIA</t>
  </si>
  <si>
    <r>
      <rPr>
        <b/>
        <sz val="11"/>
        <rFont val="Arial"/>
        <family val="2"/>
      </rPr>
      <t>ST</t>
    </r>
    <r>
      <rPr>
        <sz val="11"/>
        <rFont val="Arial"/>
        <family val="2"/>
      </rPr>
      <t>=SITUAÇÃO NO MÊS = {</t>
    </r>
    <r>
      <rPr>
        <b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- Ativo regular 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-Contrato novo  </t>
    </r>
    <r>
      <rPr>
        <b/>
        <sz val="11"/>
        <rFont val="Arial"/>
        <family val="2"/>
      </rPr>
      <t>3</t>
    </r>
    <r>
      <rPr>
        <sz val="11"/>
        <rFont val="Arial"/>
        <family val="2"/>
      </rPr>
      <t xml:space="preserve">-Recesso remunerado 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>-Contrato encerrado}</t>
    </r>
  </si>
  <si>
    <t>JAMILE JADE DE ARAÚJO THOMAZ</t>
  </si>
  <si>
    <t xml:space="preserve">ANTHONY CARDOSO DE SOUZA </t>
  </si>
  <si>
    <t>IGOR RODRIGUES DE LIMA</t>
  </si>
  <si>
    <t>SISTEMA DE INFORMAÇÃO</t>
  </si>
  <si>
    <t>SEME</t>
  </si>
  <si>
    <t>EVANDER DE OLIVEIRA FREITAS</t>
  </si>
  <si>
    <t>JORNALISMO</t>
  </si>
  <si>
    <t>PEDRO HENRIQUE FERN. SANTARÉM (PCD)</t>
  </si>
  <si>
    <t>RAFAEL GÓES MARTINS (PCD)</t>
  </si>
  <si>
    <t>CIÊNCIAS BIOLÓGICAS</t>
  </si>
  <si>
    <t>ANA JÚLIA TOMAZ TORQUATO LUÍZ</t>
  </si>
  <si>
    <t>ANNA LUÍZA DA SILVA RODRIGUES</t>
  </si>
  <si>
    <t>SHEURE LORRANE RODRIGUES SILVA</t>
  </si>
  <si>
    <t>SERV. JURÍDICOS E NOTÓRIOS</t>
  </si>
  <si>
    <t>PABLO SILVA DE OLIVEIRA</t>
  </si>
  <si>
    <t>EDUARDO VICTOR PAULINO LIMA</t>
  </si>
  <si>
    <t>ENG. AGRÔNOMO</t>
  </si>
  <si>
    <t xml:space="preserve">ANDRESSA ALMEIDA DOS SANTOS </t>
  </si>
  <si>
    <t>JOÃO PEDRO CAVALCANTE PINTO</t>
  </si>
  <si>
    <t>SUAMIR GOMES VIANA</t>
  </si>
  <si>
    <t>ANÁLISE E DES. DE SISTEMA</t>
  </si>
  <si>
    <t>CIÊNCIAS CONTÁBEIS</t>
  </si>
  <si>
    <t>RH</t>
  </si>
  <si>
    <t xml:space="preserve">GABRIELLE FREITAS DE ARAÚJO RAMOS </t>
  </si>
  <si>
    <t>JAMERSON LIMA BARBOSA</t>
  </si>
  <si>
    <t>GEOGRAFIA</t>
  </si>
  <si>
    <t>JOCIANE DE MENEZES BARRETO</t>
  </si>
  <si>
    <t>LUAN DE ARAÚJO SOUZA (PCD)</t>
  </si>
  <si>
    <t>MAYKO SILVA DO NASCIMENTO</t>
  </si>
  <si>
    <t>MARCOS MARTINS DE LIMA (EMANUELLE)</t>
  </si>
  <si>
    <t>MARIA JOSÉ DE BARROS SANTOS</t>
  </si>
  <si>
    <t>MARIA KETLEM BEZERRA DA ROCHA (PCD)</t>
  </si>
  <si>
    <t>MARIA VALQUILENE DE OLIVEIRA RIOS</t>
  </si>
  <si>
    <t>ROGER GABRIEL NERY F. PINTO</t>
  </si>
  <si>
    <t>TIAGO LIMA DE ARAÚJO</t>
  </si>
  <si>
    <t>ANA LETÍCIA S. P. GONÇALVES</t>
  </si>
  <si>
    <t>DAYANE COSTA DE OLIVEIRA</t>
  </si>
  <si>
    <t xml:space="preserve">EVILÁSIO DE SOUZA GALVÃO </t>
  </si>
  <si>
    <t>MIKAELLY LOURENÇO CARNEIRO</t>
  </si>
  <si>
    <t>NAYRA STHEPHANNY DA SILVA SANTOS</t>
  </si>
  <si>
    <t>REBECA EVELYN SOBRINHO MORAIS</t>
  </si>
  <si>
    <t>TIAGO DAMASCENO SARMENTO DE LIMA</t>
  </si>
  <si>
    <t>RECURSOS HUMANOS</t>
  </si>
  <si>
    <t>2022</t>
  </si>
  <si>
    <t>JAQUELINE DE MELO BRASIL</t>
  </si>
  <si>
    <t>DIRCOM</t>
  </si>
  <si>
    <t>KAMILA LUANY ARAÚJO CALDEIRA</t>
  </si>
  <si>
    <t>ENG. CIVIL</t>
  </si>
  <si>
    <t>LUCAS RICARDO LOUREIRO ARAÚJO</t>
  </si>
  <si>
    <t>LUANNA RACHEL M. BEZERRA</t>
  </si>
  <si>
    <t>SAMUEL DA SILVA FEIJÓ</t>
  </si>
  <si>
    <t>ALLAN RICK CABRAL DE SOUZA OLIVEIRA</t>
  </si>
  <si>
    <t xml:space="preserve">DANIELE DIMAS FACUNDES </t>
  </si>
  <si>
    <t xml:space="preserve">VANESKA LIMA DE OLIVEIRA SOUZA </t>
  </si>
  <si>
    <t>VILMA DO NASC. BARRETO DAS CHAGAS</t>
  </si>
  <si>
    <t>ANDRIELLE BARBOSA DE LIMA</t>
  </si>
  <si>
    <t>CRAS SOBRAL</t>
  </si>
  <si>
    <t>CRAS T. NEVES</t>
  </si>
  <si>
    <t>SERV. SOCIAL</t>
  </si>
  <si>
    <t>TAXA DE AGENCIAMENTO  - Valor Unitário........................... R$</t>
  </si>
  <si>
    <t>TOTAL DOS SERVIÇOS MENSAIS A FATURAR...................R$</t>
  </si>
  <si>
    <t xml:space="preserve"> FOLHA MENSAL DE PAGAMENTO DE ESTAGIÁRIOS</t>
  </si>
  <si>
    <t>CRAS SÃO FRANCISCO</t>
  </si>
  <si>
    <t xml:space="preserve">CRAS TANCREDO NEVES </t>
  </si>
  <si>
    <t>CRAS CALAFATE</t>
  </si>
  <si>
    <t>JOÃO SANTOS CRAVEIRO (PCD)</t>
  </si>
  <si>
    <t>DENILSO FÉLIX PEREIRA</t>
  </si>
  <si>
    <t>JÚLIA AZEVEDO SOUZA</t>
  </si>
  <si>
    <t>ANDRÉ LEITE DA SILVA</t>
  </si>
  <si>
    <t>SEAGRO</t>
  </si>
  <si>
    <t>GUSTAVO MARTINS TELES MONTEIRO</t>
  </si>
  <si>
    <t>06/06/202</t>
  </si>
  <si>
    <t>BRUNO BRITO LIMA</t>
  </si>
  <si>
    <t>SANDRA TEODORO ALVES</t>
  </si>
  <si>
    <t xml:space="preserve">GABRIELA NUNES NOGUEIRA </t>
  </si>
  <si>
    <t>GERLÃ FERREIRA DA SILVA</t>
  </si>
  <si>
    <t>CLEILSON DOS SANTOS RAMOS</t>
  </si>
  <si>
    <t>SDTI</t>
  </si>
  <si>
    <t>GIAN LUCA TIBURCIO BANDEIRA</t>
  </si>
  <si>
    <t>EDER SILVA DOS SANTOS JÚNIOR</t>
  </si>
  <si>
    <t>ENG. ELÉTRICA</t>
  </si>
  <si>
    <t>JAMERSON SOUZA DA SILVA</t>
  </si>
  <si>
    <t>JONATHAN DA SILVA ANDRADE</t>
  </si>
  <si>
    <t>KAMIYLA HALL DA SILVA</t>
  </si>
  <si>
    <t>ENGENHARIA ELÉTRICA</t>
  </si>
  <si>
    <t>FONOAUDIOLOGIA</t>
  </si>
  <si>
    <t>SAERB</t>
  </si>
  <si>
    <t>REST. POPULAR</t>
  </si>
  <si>
    <t>LUANA MESQUITA DE OLIVEIRA</t>
  </si>
  <si>
    <t xml:space="preserve">AMANDA DA SILVA PASCOAL </t>
  </si>
  <si>
    <t>JULIANA DE PAULA ALVES</t>
  </si>
  <si>
    <t>BRENDA VIEIRA RUIZ</t>
  </si>
  <si>
    <t>PEDRO HENRIQUE VIEIRA DA SILVA</t>
  </si>
  <si>
    <t>MARCELA NICÁCIO ROCHA DE OLIVEIRA</t>
  </si>
  <si>
    <t>SARA FREITAS DA COSTA</t>
  </si>
  <si>
    <t>ISABELA NOBRE LOPES</t>
  </si>
  <si>
    <t>AMANDA FREITAS DA SILVA</t>
  </si>
  <si>
    <t>EVELYN OLIVEIRA DE LIMA</t>
  </si>
  <si>
    <t>ENG CIVIL</t>
  </si>
  <si>
    <t>MARIA ADRIANA OLIVERA SILVA</t>
  </si>
  <si>
    <t>JIEL SILVA ALMEIDA</t>
  </si>
  <si>
    <t xml:space="preserve">ARNESSON DE ARAÚJO DINIZ </t>
  </si>
  <si>
    <t>MATHEUS PIRES DA SILVA</t>
  </si>
  <si>
    <t>MATHEUS DE LIMA  ANDRADE</t>
  </si>
  <si>
    <t>ALICE LIMA SOARES</t>
  </si>
  <si>
    <t>TECNOLOGIA EM SISTEMA PARA INTERNET</t>
  </si>
  <si>
    <t>FRANCISCO DIEGO ANDRADE DA SILVA</t>
  </si>
  <si>
    <t>3 e 4</t>
  </si>
  <si>
    <t>ANYELLE DA SILVA BATISTA</t>
  </si>
  <si>
    <t>outubro</t>
  </si>
  <si>
    <t>ANDRÉ LUIZ DE SOUZA PEREIEA</t>
  </si>
  <si>
    <t xml:space="preserve"> ESTH FREITAS LIRA HOLANDA</t>
  </si>
  <si>
    <t>FRANCINE  MARIA SILVESTRE MENEZES</t>
  </si>
  <si>
    <t>MICHEL MENDONÇA DA SILVA</t>
  </si>
  <si>
    <t>NADSON DOS SANTOS FELIPE</t>
  </si>
  <si>
    <t>SARAH CÉLIA  DE SOUZA HALL</t>
  </si>
  <si>
    <t>EMFERMAGEM</t>
  </si>
  <si>
    <t>WELLINGTON CARVALHO DE ARAÚJO</t>
  </si>
  <si>
    <t>EDUCAÇÃO FISICA</t>
  </si>
  <si>
    <t>YVES BENEVIDES FEITOZA</t>
  </si>
  <si>
    <t>OUTUBRO</t>
  </si>
  <si>
    <t>3 E 4</t>
  </si>
  <si>
    <t>14/10/2022</t>
  </si>
  <si>
    <t>INICIO</t>
  </si>
  <si>
    <t xml:space="preserve">CONTRATO Nº 044/2020   -   PREFEITURA DE RIO BRANCO                                                PROGRAMA BOLSA ESTÁGIO </t>
  </si>
  <si>
    <t>SMCCI</t>
  </si>
  <si>
    <r>
      <t xml:space="preserve">CONTRATO Nº 044/2020  -   PREFEITURA DE RIO BRANCO - </t>
    </r>
    <r>
      <rPr>
        <b/>
        <sz val="18"/>
        <color rgb="FF008000"/>
        <rFont val="Arial"/>
        <family val="2"/>
      </rPr>
      <t>RECURSO 117- IGD-M</t>
    </r>
  </si>
  <si>
    <r>
      <t xml:space="preserve">CONTRATO Nº 044/2020 -   PREFEITURA DE RIO BRANCO - </t>
    </r>
    <r>
      <rPr>
        <b/>
        <sz val="16"/>
        <color rgb="FF002060"/>
        <rFont val="Arial"/>
        <family val="2"/>
      </rPr>
      <t>RECURSO 117-CRAS</t>
    </r>
  </si>
  <si>
    <r>
      <t xml:space="preserve">CONTRATO Nº 044/2020 - PREFEITURA DE RIO BRANCO - </t>
    </r>
    <r>
      <rPr>
        <b/>
        <sz val="16"/>
        <color rgb="FFC00000"/>
        <rFont val="Arial"/>
        <family val="2"/>
      </rPr>
      <t>RECURSO CRIANÇA FELIZ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</si>
</sst>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R$&quot;\ #,##0;[Red]\-&quot;R$&quot;\ #,##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&quot;R$ &quot;#,##0.00;&quot;(R$ &quot;#,##0.00\)"/>
    <numFmt numFmtId="167" formatCode="_(* #,##0_);_(* \(#,##0\);_(* &quot;-&quot;_);_(@_)"/>
    <numFmt numFmtId="168" formatCode="_(* #,##0.00_);_(* \(#,##0.00\);_(* &quot;-&quot;??_);_(@_)"/>
    <numFmt numFmtId="169" formatCode="[$R$-416]\ #,##0.00;[Red]\-[$R$-416]\ #,##0.00"/>
    <numFmt numFmtId="170" formatCode="&quot;R$&quot;\ #,##0.00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b/>
      <sz val="9"/>
      <color rgb="FFC0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color rgb="FFC0000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3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color rgb="FFC0000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rgb="FFFF0000"/>
      <name val="Arial"/>
      <family val="2"/>
    </font>
    <font>
      <b/>
      <sz val="16"/>
      <name val="Arial"/>
      <family val="2"/>
    </font>
    <font>
      <b/>
      <sz val="11"/>
      <color theme="1"/>
      <name val="Arial"/>
      <family val="2"/>
    </font>
    <font>
      <b/>
      <sz val="18"/>
      <color rgb="FF008000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1"/>
      <color theme="3"/>
      <name val="Arial"/>
      <family val="2"/>
    </font>
    <font>
      <sz val="11"/>
      <color theme="3"/>
      <name val="Arial"/>
      <family val="2"/>
    </font>
    <font>
      <sz val="11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rgb="FF0070C0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4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6"/>
      <color rgb="FF002060"/>
      <name val="Arial"/>
      <family val="2"/>
    </font>
    <font>
      <b/>
      <sz val="11"/>
      <color rgb="FFC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/>
        <bgColor indexed="42"/>
      </patternFill>
    </fill>
    <fill>
      <patternFill patternType="solid">
        <fgColor theme="0" tint="-4.9989318521683403E-2"/>
        <bgColor indexed="34"/>
      </patternFill>
    </fill>
    <fill>
      <patternFill patternType="solid">
        <fgColor theme="2"/>
        <bgColor indexed="9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3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</cellStyleXfs>
  <cellXfs count="386">
    <xf numFmtId="0" fontId="0" fillId="0" borderId="0" xfId="0"/>
    <xf numFmtId="0" fontId="4" fillId="0" borderId="0" xfId="0" applyFont="1"/>
    <xf numFmtId="0" fontId="1" fillId="2" borderId="0" xfId="0" applyFont="1" applyFill="1"/>
    <xf numFmtId="0" fontId="7" fillId="0" borderId="0" xfId="0" applyFont="1"/>
    <xf numFmtId="0" fontId="10" fillId="7" borderId="2" xfId="0" applyFont="1" applyFill="1" applyBorder="1" applyAlignment="1">
      <alignment horizontal="center" vertical="center" textRotation="90" wrapText="1"/>
    </xf>
    <xf numFmtId="0" fontId="12" fillId="0" borderId="0" xfId="0" applyFont="1"/>
    <xf numFmtId="164" fontId="1" fillId="2" borderId="2" xfId="2" applyFont="1" applyFill="1" applyBorder="1" applyAlignment="1">
      <alignment horizontal="center" vertical="center"/>
    </xf>
    <xf numFmtId="167" fontId="6" fillId="2" borderId="2" xfId="1" applyNumberFormat="1" applyFont="1" applyFill="1" applyBorder="1" applyAlignment="1">
      <alignment horizontal="center" vertical="center"/>
    </xf>
    <xf numFmtId="168" fontId="1" fillId="2" borderId="2" xfId="5" applyNumberFormat="1" applyFont="1" applyFill="1" applyBorder="1" applyAlignment="1">
      <alignment horizontal="center" vertical="center"/>
    </xf>
    <xf numFmtId="167" fontId="6" fillId="4" borderId="2" xfId="1" applyNumberFormat="1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vertical="center" wrapText="1"/>
    </xf>
    <xf numFmtId="0" fontId="13" fillId="7" borderId="5" xfId="0" applyFont="1" applyFill="1" applyBorder="1" applyAlignment="1">
      <alignment horizontal="center" vertical="center" textRotation="90" wrapText="1"/>
    </xf>
    <xf numFmtId="0" fontId="1" fillId="2" borderId="2" xfId="4" applyFill="1" applyBorder="1" applyAlignment="1">
      <alignment horizontal="left" vertical="center"/>
    </xf>
    <xf numFmtId="0" fontId="1" fillId="2" borderId="2" xfId="4" applyFill="1" applyBorder="1" applyAlignment="1">
      <alignment horizontal="center" vertical="center"/>
    </xf>
    <xf numFmtId="0" fontId="1" fillId="2" borderId="2" xfId="5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64" fontId="1" fillId="2" borderId="2" xfId="2" applyFont="1" applyFill="1" applyBorder="1" applyAlignment="1">
      <alignment horizontal="center"/>
    </xf>
    <xf numFmtId="166" fontId="6" fillId="2" borderId="2" xfId="5" applyNumberFormat="1" applyFont="1" applyFill="1" applyBorder="1" applyAlignment="1">
      <alignment horizontal="right" vertical="center"/>
    </xf>
    <xf numFmtId="164" fontId="1" fillId="5" borderId="2" xfId="2" applyFont="1" applyFill="1" applyBorder="1" applyAlignment="1">
      <alignment horizontal="center" vertical="center"/>
    </xf>
    <xf numFmtId="164" fontId="1" fillId="5" borderId="2" xfId="2" applyFont="1" applyFill="1" applyBorder="1" applyAlignment="1">
      <alignment vertical="center"/>
    </xf>
    <xf numFmtId="164" fontId="6" fillId="5" borderId="2" xfId="2" applyFont="1" applyFill="1" applyBorder="1" applyAlignment="1">
      <alignment vertical="center"/>
    </xf>
    <xf numFmtId="168" fontId="1" fillId="5" borderId="2" xfId="0" applyNumberFormat="1" applyFont="1" applyFill="1" applyBorder="1" applyAlignment="1">
      <alignment vertical="center"/>
    </xf>
    <xf numFmtId="4" fontId="13" fillId="5" borderId="2" xfId="2" applyNumberFormat="1" applyFont="1" applyFill="1" applyBorder="1" applyAlignment="1">
      <alignment vertical="center"/>
    </xf>
    <xf numFmtId="168" fontId="1" fillId="6" borderId="2" xfId="0" applyNumberFormat="1" applyFont="1" applyFill="1" applyBorder="1" applyAlignment="1">
      <alignment vertical="center"/>
    </xf>
    <xf numFmtId="0" fontId="7" fillId="0" borderId="0" xfId="0" applyFont="1" applyAlignment="1">
      <alignment wrapText="1"/>
    </xf>
    <xf numFmtId="0" fontId="17" fillId="0" borderId="0" xfId="0" applyFont="1"/>
    <xf numFmtId="0" fontId="20" fillId="0" borderId="0" xfId="0" applyFont="1"/>
    <xf numFmtId="0" fontId="5" fillId="7" borderId="5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vertical="center" wrapText="1"/>
    </xf>
    <xf numFmtId="0" fontId="22" fillId="7" borderId="5" xfId="0" applyFont="1" applyFill="1" applyBorder="1" applyAlignment="1">
      <alignment horizontal="center" vertical="center" wrapText="1"/>
    </xf>
    <xf numFmtId="0" fontId="17" fillId="2" borderId="0" xfId="0" applyFont="1" applyFill="1"/>
    <xf numFmtId="0" fontId="7" fillId="2" borderId="21" xfId="0" applyFont="1" applyFill="1" applyBorder="1"/>
    <xf numFmtId="0" fontId="1" fillId="2" borderId="24" xfId="0" applyFont="1" applyFill="1" applyBorder="1"/>
    <xf numFmtId="0" fontId="7" fillId="2" borderId="23" xfId="0" applyFont="1" applyFill="1" applyBorder="1" applyAlignment="1">
      <alignment horizontal="center" vertical="center"/>
    </xf>
    <xf numFmtId="169" fontId="6" fillId="2" borderId="20" xfId="6" applyNumberFormat="1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center"/>
    </xf>
    <xf numFmtId="169" fontId="6" fillId="5" borderId="20" xfId="2" applyNumberFormat="1" applyFont="1" applyFill="1" applyBorder="1" applyAlignment="1">
      <alignment horizontal="right" vertical="center"/>
    </xf>
    <xf numFmtId="0" fontId="7" fillId="2" borderId="0" xfId="0" applyFont="1" applyFill="1"/>
    <xf numFmtId="0" fontId="7" fillId="2" borderId="24" xfId="0" applyFont="1" applyFill="1" applyBorder="1"/>
    <xf numFmtId="0" fontId="7" fillId="4" borderId="25" xfId="0" applyFont="1" applyFill="1" applyBorder="1" applyAlignment="1">
      <alignment horizontal="center"/>
    </xf>
    <xf numFmtId="0" fontId="1" fillId="2" borderId="21" xfId="0" applyFont="1" applyFill="1" applyBorder="1"/>
    <xf numFmtId="0" fontId="1" fillId="2" borderId="0" xfId="0" applyFont="1" applyFill="1" applyAlignment="1">
      <alignment horizontal="center"/>
    </xf>
    <xf numFmtId="0" fontId="20" fillId="2" borderId="21" xfId="0" applyFont="1" applyFill="1" applyBorder="1"/>
    <xf numFmtId="0" fontId="20" fillId="2" borderId="0" xfId="0" applyFont="1" applyFill="1"/>
    <xf numFmtId="0" fontId="20" fillId="2" borderId="27" xfId="0" applyFont="1" applyFill="1" applyBorder="1"/>
    <xf numFmtId="0" fontId="20" fillId="2" borderId="28" xfId="0" applyFont="1" applyFill="1" applyBorder="1"/>
    <xf numFmtId="164" fontId="15" fillId="6" borderId="2" xfId="2" applyFont="1" applyFill="1" applyBorder="1" applyAlignment="1">
      <alignment vertical="center"/>
    </xf>
    <xf numFmtId="44" fontId="16" fillId="6" borderId="2" xfId="0" applyNumberFormat="1" applyFont="1" applyFill="1" applyBorder="1" applyAlignment="1">
      <alignment vertical="center"/>
    </xf>
    <xf numFmtId="167" fontId="16" fillId="4" borderId="2" xfId="1" applyNumberFormat="1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164" fontId="19" fillId="6" borderId="2" xfId="2" applyFont="1" applyFill="1" applyBorder="1" applyAlignment="1">
      <alignment vertical="center"/>
    </xf>
    <xf numFmtId="164" fontId="18" fillId="6" borderId="2" xfId="2" applyFont="1" applyFill="1" applyBorder="1" applyAlignment="1">
      <alignment vertical="center"/>
    </xf>
    <xf numFmtId="168" fontId="19" fillId="6" borderId="2" xfId="0" applyNumberFormat="1" applyFont="1" applyFill="1" applyBorder="1" applyAlignment="1">
      <alignment vertical="center"/>
    </xf>
    <xf numFmtId="4" fontId="26" fillId="6" borderId="2" xfId="2" applyNumberFormat="1" applyFont="1" applyFill="1" applyBorder="1" applyAlignment="1">
      <alignment vertical="center"/>
    </xf>
    <xf numFmtId="44" fontId="18" fillId="6" borderId="2" xfId="0" applyNumberFormat="1" applyFont="1" applyFill="1" applyBorder="1" applyAlignment="1">
      <alignment vertical="center"/>
    </xf>
    <xf numFmtId="167" fontId="18" fillId="4" borderId="2" xfId="1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169" fontId="25" fillId="0" borderId="0" xfId="1" applyNumberFormat="1" applyFont="1" applyFill="1" applyBorder="1" applyAlignment="1">
      <alignment horizontal="right" vertical="center" wrapText="1"/>
    </xf>
    <xf numFmtId="0" fontId="15" fillId="4" borderId="17" xfId="0" applyFont="1" applyFill="1" applyBorder="1" applyAlignment="1">
      <alignment horizontal="center"/>
    </xf>
    <xf numFmtId="0" fontId="20" fillId="4" borderId="25" xfId="0" applyFont="1" applyFill="1" applyBorder="1" applyAlignment="1">
      <alignment horizontal="center"/>
    </xf>
    <xf numFmtId="169" fontId="18" fillId="6" borderId="20" xfId="2" applyNumberFormat="1" applyFont="1" applyFill="1" applyBorder="1" applyAlignment="1">
      <alignment vertical="center"/>
    </xf>
    <xf numFmtId="0" fontId="7" fillId="2" borderId="27" xfId="0" applyFont="1" applyFill="1" applyBorder="1"/>
    <xf numFmtId="0" fontId="7" fillId="2" borderId="28" xfId="0" applyFont="1" applyFill="1" applyBorder="1"/>
    <xf numFmtId="0" fontId="6" fillId="6" borderId="6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25" fillId="6" borderId="6" xfId="0" applyFont="1" applyFill="1" applyBorder="1" applyAlignment="1">
      <alignment horizontal="center" vertical="center"/>
    </xf>
    <xf numFmtId="0" fontId="15" fillId="2" borderId="0" xfId="0" applyFont="1" applyFill="1"/>
    <xf numFmtId="169" fontId="25" fillId="6" borderId="20" xfId="0" applyNumberFormat="1" applyFont="1" applyFill="1" applyBorder="1" applyAlignment="1">
      <alignment vertical="center"/>
    </xf>
    <xf numFmtId="0" fontId="30" fillId="3" borderId="23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textRotation="90" wrapText="1"/>
    </xf>
    <xf numFmtId="0" fontId="17" fillId="2" borderId="17" xfId="0" applyFont="1" applyFill="1" applyBorder="1" applyAlignment="1">
      <alignment horizontal="center"/>
    </xf>
    <xf numFmtId="164" fontId="11" fillId="5" borderId="2" xfId="2" applyFont="1" applyFill="1" applyBorder="1" applyAlignment="1">
      <alignment horizontal="center" vertical="center"/>
    </xf>
    <xf numFmtId="0" fontId="17" fillId="2" borderId="21" xfId="0" applyFont="1" applyFill="1" applyBorder="1"/>
    <xf numFmtId="0" fontId="17" fillId="2" borderId="24" xfId="0" applyFont="1" applyFill="1" applyBorder="1"/>
    <xf numFmtId="169" fontId="25" fillId="6" borderId="20" xfId="2" applyNumberFormat="1" applyFont="1" applyFill="1" applyBorder="1" applyAlignment="1">
      <alignment vertical="center"/>
    </xf>
    <xf numFmtId="0" fontId="15" fillId="2" borderId="0" xfId="0" applyFont="1" applyFill="1" applyAlignment="1">
      <alignment horizontal="center"/>
    </xf>
    <xf numFmtId="0" fontId="17" fillId="2" borderId="13" xfId="0" applyFont="1" applyFill="1" applyBorder="1"/>
    <xf numFmtId="0" fontId="17" fillId="2" borderId="27" xfId="0" applyFont="1" applyFill="1" applyBorder="1"/>
    <xf numFmtId="0" fontId="17" fillId="2" borderId="28" xfId="0" applyFont="1" applyFill="1" applyBorder="1"/>
    <xf numFmtId="0" fontId="17" fillId="2" borderId="30" xfId="0" applyFont="1" applyFill="1" applyBorder="1"/>
    <xf numFmtId="44" fontId="23" fillId="2" borderId="26" xfId="1" applyNumberFormat="1" applyFont="1" applyFill="1" applyBorder="1" applyAlignment="1">
      <alignment horizontal="right" vertical="center"/>
    </xf>
    <xf numFmtId="164" fontId="32" fillId="6" borderId="2" xfId="2" applyFont="1" applyFill="1" applyBorder="1" applyAlignment="1">
      <alignment vertical="center"/>
    </xf>
    <xf numFmtId="164" fontId="25" fillId="6" borderId="2" xfId="2" applyFont="1" applyFill="1" applyBorder="1" applyAlignment="1">
      <alignment vertical="center"/>
    </xf>
    <xf numFmtId="44" fontId="32" fillId="6" borderId="2" xfId="0" applyNumberFormat="1" applyFont="1" applyFill="1" applyBorder="1" applyAlignment="1">
      <alignment vertical="center"/>
    </xf>
    <xf numFmtId="0" fontId="33" fillId="0" borderId="0" xfId="0" applyFont="1"/>
    <xf numFmtId="0" fontId="14" fillId="7" borderId="7" xfId="0" applyFont="1" applyFill="1" applyBorder="1" applyAlignment="1">
      <alignment vertical="center" wrapText="1"/>
    </xf>
    <xf numFmtId="170" fontId="17" fillId="2" borderId="0" xfId="0" applyNumberFormat="1" applyFont="1" applyFill="1"/>
    <xf numFmtId="164" fontId="19" fillId="5" borderId="2" xfId="2" applyFont="1" applyFill="1" applyBorder="1" applyAlignment="1">
      <alignment vertical="center"/>
    </xf>
    <xf numFmtId="0" fontId="15" fillId="2" borderId="21" xfId="0" applyFont="1" applyFill="1" applyBorder="1"/>
    <xf numFmtId="0" fontId="19" fillId="2" borderId="2" xfId="4" applyFont="1" applyFill="1" applyBorder="1" applyAlignment="1">
      <alignment horizontal="center" vertical="center"/>
    </xf>
    <xf numFmtId="14" fontId="19" fillId="2" borderId="2" xfId="0" applyNumberFormat="1" applyFont="1" applyFill="1" applyBorder="1" applyAlignment="1">
      <alignment horizontal="center" vertical="center"/>
    </xf>
    <xf numFmtId="164" fontId="19" fillId="2" borderId="2" xfId="2" applyFont="1" applyFill="1" applyBorder="1" applyAlignment="1">
      <alignment horizontal="center" vertical="center"/>
    </xf>
    <xf numFmtId="167" fontId="18" fillId="2" borderId="2" xfId="1" applyNumberFormat="1" applyFont="1" applyFill="1" applyBorder="1" applyAlignment="1">
      <alignment horizontal="center" vertical="center"/>
    </xf>
    <xf numFmtId="168" fontId="19" fillId="2" borderId="2" xfId="5" applyNumberFormat="1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2" xfId="5" applyFont="1" applyFill="1" applyBorder="1" applyAlignment="1">
      <alignment horizontal="center" vertical="center"/>
    </xf>
    <xf numFmtId="14" fontId="15" fillId="2" borderId="2" xfId="0" applyNumberFormat="1" applyFont="1" applyFill="1" applyBorder="1" applyAlignment="1">
      <alignment horizontal="left" vertical="center"/>
    </xf>
    <xf numFmtId="0" fontId="15" fillId="2" borderId="2" xfId="4" applyFont="1" applyFill="1" applyBorder="1" applyAlignment="1">
      <alignment horizontal="left" vertical="center"/>
    </xf>
    <xf numFmtId="14" fontId="15" fillId="2" borderId="2" xfId="0" applyNumberFormat="1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vertical="center"/>
    </xf>
    <xf numFmtId="164" fontId="35" fillId="5" borderId="5" xfId="2" applyFont="1" applyFill="1" applyBorder="1" applyAlignment="1">
      <alignment horizontal="center" vertical="center" wrapText="1"/>
    </xf>
    <xf numFmtId="164" fontId="15" fillId="5" borderId="5" xfId="2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43" fontId="19" fillId="2" borderId="2" xfId="1" applyFont="1" applyFill="1" applyBorder="1" applyAlignment="1">
      <alignment horizontal="center" vertical="center"/>
    </xf>
    <xf numFmtId="0" fontId="19" fillId="2" borderId="2" xfId="4" applyFont="1" applyFill="1" applyBorder="1" applyAlignment="1">
      <alignment horizontal="left" vertical="center" wrapText="1"/>
    </xf>
    <xf numFmtId="0" fontId="19" fillId="2" borderId="12" xfId="0" applyFont="1" applyFill="1" applyBorder="1" applyAlignment="1">
      <alignment horizontal="center" vertical="center"/>
    </xf>
    <xf numFmtId="14" fontId="19" fillId="2" borderId="12" xfId="0" applyNumberFormat="1" applyFont="1" applyFill="1" applyBorder="1" applyAlignment="1">
      <alignment horizontal="center" vertical="center"/>
    </xf>
    <xf numFmtId="0" fontId="22" fillId="7" borderId="20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164" fontId="17" fillId="5" borderId="2" xfId="2" applyFont="1" applyFill="1" applyBorder="1" applyAlignment="1">
      <alignment horizontal="center" vertical="center" wrapText="1"/>
    </xf>
    <xf numFmtId="44" fontId="15" fillId="2" borderId="2" xfId="1" applyNumberFormat="1" applyFont="1" applyFill="1" applyBorder="1" applyAlignment="1">
      <alignment horizontal="center" vertical="center"/>
    </xf>
    <xf numFmtId="164" fontId="15" fillId="2" borderId="2" xfId="2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43" fontId="15" fillId="2" borderId="2" xfId="1" applyFont="1" applyFill="1" applyBorder="1" applyAlignment="1">
      <alignment horizontal="center" vertical="center"/>
    </xf>
    <xf numFmtId="14" fontId="15" fillId="5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44" fontId="15" fillId="2" borderId="2" xfId="2" applyNumberFormat="1" applyFont="1" applyFill="1" applyBorder="1" applyAlignment="1">
      <alignment horizontal="center" vertical="center"/>
    </xf>
    <xf numFmtId="167" fontId="16" fillId="2" borderId="2" xfId="1" applyNumberFormat="1" applyFont="1" applyFill="1" applyBorder="1" applyAlignment="1">
      <alignment horizontal="center" vertical="center"/>
    </xf>
    <xf numFmtId="168" fontId="15" fillId="2" borderId="2" xfId="5" applyNumberFormat="1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 textRotation="90" wrapText="1"/>
    </xf>
    <xf numFmtId="0" fontId="19" fillId="4" borderId="17" xfId="0" applyFont="1" applyFill="1" applyBorder="1" applyAlignment="1">
      <alignment horizontal="center"/>
    </xf>
    <xf numFmtId="169" fontId="18" fillId="6" borderId="20" xfId="0" applyNumberFormat="1" applyFont="1" applyFill="1" applyBorder="1" applyAlignment="1">
      <alignment vertical="center"/>
    </xf>
    <xf numFmtId="44" fontId="25" fillId="10" borderId="35" xfId="1" applyNumberFormat="1" applyFont="1" applyFill="1" applyBorder="1" applyAlignment="1">
      <alignment horizontal="right" vertical="center"/>
    </xf>
    <xf numFmtId="167" fontId="15" fillId="2" borderId="2" xfId="1" applyNumberFormat="1" applyFont="1" applyFill="1" applyBorder="1" applyAlignment="1">
      <alignment horizontal="center" vertical="center"/>
    </xf>
    <xf numFmtId="0" fontId="15" fillId="2" borderId="2" xfId="4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164" fontId="34" fillId="5" borderId="20" xfId="2" applyFont="1" applyFill="1" applyBorder="1" applyAlignment="1">
      <alignment horizontal="center" vertical="center"/>
    </xf>
    <xf numFmtId="0" fontId="19" fillId="2" borderId="29" xfId="0" applyFont="1" applyFill="1" applyBorder="1" applyAlignment="1">
      <alignment horizontal="center" vertical="center" wrapText="1"/>
    </xf>
    <xf numFmtId="44" fontId="25" fillId="9" borderId="36" xfId="1" applyNumberFormat="1" applyFont="1" applyFill="1" applyBorder="1" applyAlignment="1">
      <alignment horizontal="right" vertical="center" wrapText="1"/>
    </xf>
    <xf numFmtId="164" fontId="26" fillId="6" borderId="2" xfId="2" applyFont="1" applyFill="1" applyBorder="1" applyAlignment="1">
      <alignment vertical="center"/>
    </xf>
    <xf numFmtId="164" fontId="19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2" borderId="2" xfId="0" applyFont="1" applyFill="1" applyBorder="1" applyAlignment="1">
      <alignment vertical="center" wrapText="1"/>
    </xf>
    <xf numFmtId="49" fontId="15" fillId="2" borderId="2" xfId="1" applyNumberFormat="1" applyFont="1" applyFill="1" applyBorder="1" applyAlignment="1">
      <alignment horizontal="center" vertical="center"/>
    </xf>
    <xf numFmtId="169" fontId="25" fillId="9" borderId="37" xfId="1" applyNumberFormat="1" applyFont="1" applyFill="1" applyBorder="1" applyAlignment="1">
      <alignment horizontal="right" vertical="center" wrapText="1"/>
    </xf>
    <xf numFmtId="44" fontId="25" fillId="10" borderId="2" xfId="1" applyNumberFormat="1" applyFont="1" applyFill="1" applyBorder="1" applyAlignment="1">
      <alignment horizontal="right" vertical="center"/>
    </xf>
    <xf numFmtId="44" fontId="23" fillId="2" borderId="2" xfId="1" applyNumberFormat="1" applyFont="1" applyFill="1" applyBorder="1" applyAlignment="1">
      <alignment horizontal="right" vertical="center"/>
    </xf>
    <xf numFmtId="0" fontId="19" fillId="2" borderId="2" xfId="0" applyFont="1" applyFill="1" applyBorder="1" applyAlignment="1">
      <alignment horizontal="left" vertical="center" wrapText="1"/>
    </xf>
    <xf numFmtId="44" fontId="25" fillId="10" borderId="12" xfId="1" applyNumberFormat="1" applyFont="1" applyFill="1" applyBorder="1" applyAlignment="1">
      <alignment horizontal="right" vertical="center"/>
    </xf>
    <xf numFmtId="14" fontId="15" fillId="5" borderId="2" xfId="0" applyNumberFormat="1" applyFont="1" applyFill="1" applyBorder="1" applyAlignment="1">
      <alignment horizontal="left" vertical="center" wrapText="1"/>
    </xf>
    <xf numFmtId="8" fontId="19" fillId="2" borderId="2" xfId="0" applyNumberFormat="1" applyFont="1" applyFill="1" applyBorder="1" applyAlignment="1">
      <alignment horizontal="center" vertical="center"/>
    </xf>
    <xf numFmtId="6" fontId="19" fillId="2" borderId="2" xfId="0" applyNumberFormat="1" applyFont="1" applyFill="1" applyBorder="1" applyAlignment="1">
      <alignment horizontal="center" vertical="center"/>
    </xf>
    <xf numFmtId="0" fontId="41" fillId="0" borderId="0" xfId="0" applyFont="1"/>
    <xf numFmtId="8" fontId="15" fillId="2" borderId="2" xfId="2" applyNumberFormat="1" applyFont="1" applyFill="1" applyBorder="1" applyAlignment="1">
      <alignment horizontal="center" vertical="center"/>
    </xf>
    <xf numFmtId="164" fontId="15" fillId="2" borderId="20" xfId="2" applyFont="1" applyFill="1" applyBorder="1" applyAlignment="1">
      <alignment horizontal="center" vertical="center"/>
    </xf>
    <xf numFmtId="164" fontId="17" fillId="5" borderId="20" xfId="2" applyFont="1" applyFill="1" applyBorder="1" applyAlignment="1">
      <alignment horizontal="center" vertical="center" wrapText="1"/>
    </xf>
    <xf numFmtId="164" fontId="19" fillId="2" borderId="20" xfId="2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left" vertical="center" wrapText="1"/>
    </xf>
    <xf numFmtId="164" fontId="44" fillId="6" borderId="2" xfId="2" applyFont="1" applyFill="1" applyBorder="1" applyAlignment="1">
      <alignment vertical="center"/>
    </xf>
    <xf numFmtId="169" fontId="25" fillId="9" borderId="36" xfId="1" applyNumberFormat="1" applyFont="1" applyFill="1" applyBorder="1" applyAlignment="1">
      <alignment horizontal="right" vertical="center" wrapText="1"/>
    </xf>
    <xf numFmtId="164" fontId="19" fillId="2" borderId="2" xfId="1" applyNumberFormat="1" applyFont="1" applyFill="1" applyBorder="1" applyAlignment="1">
      <alignment horizontal="center" vertical="center"/>
    </xf>
    <xf numFmtId="164" fontId="19" fillId="2" borderId="2" xfId="5" applyNumberFormat="1" applyFont="1" applyFill="1" applyBorder="1" applyAlignment="1">
      <alignment horizontal="center" vertical="center"/>
    </xf>
    <xf numFmtId="164" fontId="19" fillId="2" borderId="2" xfId="2" applyNumberFormat="1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0" fillId="0" borderId="0" xfId="0" applyFill="1"/>
    <xf numFmtId="0" fontId="15" fillId="0" borderId="0" xfId="0" applyFont="1" applyFill="1"/>
    <xf numFmtId="0" fontId="33" fillId="0" borderId="0" xfId="0" applyFont="1" applyFill="1"/>
    <xf numFmtId="0" fontId="17" fillId="0" borderId="2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14" fontId="19" fillId="0" borderId="2" xfId="0" applyNumberFormat="1" applyFont="1" applyFill="1" applyBorder="1" applyAlignment="1">
      <alignment horizontal="center" vertical="center"/>
    </xf>
    <xf numFmtId="164" fontId="19" fillId="0" borderId="2" xfId="2" applyFont="1" applyFill="1" applyBorder="1" applyAlignment="1">
      <alignment horizontal="center" vertical="center"/>
    </xf>
    <xf numFmtId="167" fontId="18" fillId="0" borderId="2" xfId="1" applyNumberFormat="1" applyFont="1" applyFill="1" applyBorder="1" applyAlignment="1">
      <alignment horizontal="center" vertical="center"/>
    </xf>
    <xf numFmtId="168" fontId="19" fillId="0" borderId="2" xfId="5" applyNumberFormat="1" applyFont="1" applyFill="1" applyBorder="1" applyAlignment="1">
      <alignment horizontal="center" vertical="center"/>
    </xf>
    <xf numFmtId="164" fontId="18" fillId="0" borderId="20" xfId="2" applyFont="1" applyFill="1" applyBorder="1" applyAlignment="1">
      <alignment horizontal="center" vertical="center"/>
    </xf>
    <xf numFmtId="0" fontId="43" fillId="0" borderId="0" xfId="0" applyFont="1" applyFill="1"/>
    <xf numFmtId="0" fontId="41" fillId="0" borderId="0" xfId="0" applyFont="1" applyFill="1"/>
    <xf numFmtId="0" fontId="42" fillId="0" borderId="0" xfId="0" applyFont="1" applyFill="1"/>
    <xf numFmtId="0" fontId="32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19" fillId="0" borderId="29" xfId="0" applyFont="1" applyFill="1" applyBorder="1" applyAlignment="1">
      <alignment horizontal="center" vertical="center" wrapText="1"/>
    </xf>
    <xf numFmtId="164" fontId="19" fillId="0" borderId="20" xfId="2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4" fontId="19" fillId="0" borderId="1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 wrapText="1"/>
    </xf>
    <xf numFmtId="43" fontId="19" fillId="0" borderId="2" xfId="1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14" fontId="20" fillId="0" borderId="12" xfId="0" applyNumberFormat="1" applyFont="1" applyFill="1" applyBorder="1" applyAlignment="1">
      <alignment horizontal="center" vertical="center"/>
    </xf>
    <xf numFmtId="164" fontId="20" fillId="0" borderId="2" xfId="2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164" fontId="19" fillId="0" borderId="2" xfId="0" applyNumberFormat="1" applyFont="1" applyFill="1" applyBorder="1" applyAlignment="1">
      <alignment horizontal="center" vertical="center"/>
    </xf>
    <xf numFmtId="170" fontId="19" fillId="0" borderId="2" xfId="0" applyNumberFormat="1" applyFont="1" applyFill="1" applyBorder="1" applyAlignment="1">
      <alignment horizontal="center" vertical="center"/>
    </xf>
    <xf numFmtId="14" fontId="20" fillId="0" borderId="2" xfId="0" applyNumberFormat="1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left" vertical="center" wrapText="1"/>
    </xf>
    <xf numFmtId="0" fontId="19" fillId="0" borderId="2" xfId="4" applyFont="1" applyFill="1" applyBorder="1" applyAlignment="1">
      <alignment horizontal="center" vertical="center" wrapText="1"/>
    </xf>
    <xf numFmtId="8" fontId="19" fillId="0" borderId="2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5" fillId="4" borderId="2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left" vertical="center"/>
    </xf>
    <xf numFmtId="0" fontId="24" fillId="2" borderId="6" xfId="0" applyFont="1" applyFill="1" applyBorder="1" applyAlignment="1">
      <alignment horizontal="left" vertical="center"/>
    </xf>
    <xf numFmtId="0" fontId="24" fillId="8" borderId="31" xfId="0" applyFont="1" applyFill="1" applyBorder="1" applyAlignment="1">
      <alignment horizontal="left" vertical="center"/>
    </xf>
    <xf numFmtId="0" fontId="24" fillId="8" borderId="32" xfId="0" applyFont="1" applyFill="1" applyBorder="1" applyAlignment="1">
      <alignment horizontal="left" vertical="center"/>
    </xf>
    <xf numFmtId="0" fontId="6" fillId="11" borderId="2" xfId="0" applyFont="1" applyFill="1" applyBorder="1" applyAlignment="1">
      <alignment horizontal="center" wrapText="1"/>
    </xf>
    <xf numFmtId="0" fontId="29" fillId="6" borderId="2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8" fillId="3" borderId="29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wrapText="1"/>
    </xf>
    <xf numFmtId="0" fontId="9" fillId="7" borderId="2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left" vertical="center"/>
    </xf>
    <xf numFmtId="0" fontId="24" fillId="2" borderId="9" xfId="0" applyFont="1" applyFill="1" applyBorder="1" applyAlignment="1">
      <alignment horizontal="left" vertical="center"/>
    </xf>
    <xf numFmtId="0" fontId="24" fillId="8" borderId="33" xfId="0" applyFont="1" applyFill="1" applyBorder="1" applyAlignment="1">
      <alignment horizontal="left" vertical="center"/>
    </xf>
    <xf numFmtId="0" fontId="24" fillId="8" borderId="34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0" fillId="2" borderId="14" xfId="0" applyFill="1" applyBorder="1"/>
    <xf numFmtId="0" fontId="28" fillId="2" borderId="15" xfId="0" applyFont="1" applyFill="1" applyBorder="1" applyAlignment="1">
      <alignment vertical="center" wrapText="1"/>
    </xf>
    <xf numFmtId="0" fontId="28" fillId="2" borderId="16" xfId="0" applyFont="1" applyFill="1" applyBorder="1" applyAlignment="1">
      <alignment vertical="center" wrapText="1"/>
    </xf>
    <xf numFmtId="0" fontId="29" fillId="13" borderId="17" xfId="0" applyFont="1" applyFill="1" applyBorder="1" applyAlignment="1">
      <alignment horizontal="center" vertical="center" wrapText="1"/>
    </xf>
    <xf numFmtId="0" fontId="29" fillId="13" borderId="9" xfId="0" applyFont="1" applyFill="1" applyBorder="1" applyAlignment="1">
      <alignment horizontal="center" vertical="center" wrapText="1"/>
    </xf>
    <xf numFmtId="0" fontId="29" fillId="13" borderId="10" xfId="0" applyFont="1" applyFill="1" applyBorder="1" applyAlignment="1">
      <alignment horizontal="center" vertical="center" wrapText="1"/>
    </xf>
    <xf numFmtId="0" fontId="38" fillId="13" borderId="19" xfId="0" applyFont="1" applyFill="1" applyBorder="1" applyAlignment="1">
      <alignment horizontal="center" vertical="center" wrapText="1"/>
    </xf>
    <xf numFmtId="0" fontId="29" fillId="13" borderId="1" xfId="0" applyFont="1" applyFill="1" applyBorder="1" applyAlignment="1">
      <alignment horizontal="center" vertical="center" wrapText="1"/>
    </xf>
    <xf numFmtId="0" fontId="29" fillId="13" borderId="11" xfId="0" applyFont="1" applyFill="1" applyBorder="1" applyAlignment="1">
      <alignment horizontal="center" vertical="center" wrapText="1"/>
    </xf>
    <xf numFmtId="49" fontId="18" fillId="14" borderId="6" xfId="0" applyNumberFormat="1" applyFont="1" applyFill="1" applyBorder="1" applyAlignment="1">
      <alignment horizontal="center" vertical="center" wrapText="1"/>
    </xf>
    <xf numFmtId="49" fontId="18" fillId="14" borderId="4" xfId="0" applyNumberFormat="1" applyFont="1" applyFill="1" applyBorder="1" applyAlignment="1">
      <alignment horizontal="center" vertical="center" wrapText="1"/>
    </xf>
    <xf numFmtId="49" fontId="18" fillId="14" borderId="2" xfId="0" applyNumberFormat="1" applyFont="1" applyFill="1" applyBorder="1" applyAlignment="1">
      <alignment horizontal="center" vertical="center" wrapText="1"/>
    </xf>
    <xf numFmtId="49" fontId="25" fillId="14" borderId="2" xfId="0" applyNumberFormat="1" applyFont="1" applyFill="1" applyBorder="1" applyAlignment="1">
      <alignment horizontal="center" vertical="center" wrapText="1"/>
    </xf>
    <xf numFmtId="37" fontId="18" fillId="14" borderId="2" xfId="0" applyNumberFormat="1" applyFont="1" applyFill="1" applyBorder="1" applyAlignment="1">
      <alignment horizontal="center" vertical="center" wrapText="1"/>
    </xf>
    <xf numFmtId="44" fontId="18" fillId="14" borderId="2" xfId="0" applyNumberFormat="1" applyFont="1" applyFill="1" applyBorder="1" applyAlignment="1">
      <alignment vertical="center" wrapText="1"/>
    </xf>
    <xf numFmtId="0" fontId="18" fillId="14" borderId="2" xfId="0" applyFont="1" applyFill="1" applyBorder="1" applyAlignment="1">
      <alignment horizontal="center" vertical="center" wrapText="1"/>
    </xf>
    <xf numFmtId="0" fontId="18" fillId="14" borderId="20" xfId="0" applyFont="1" applyFill="1" applyBorder="1" applyAlignment="1">
      <alignment horizontal="center" vertical="center" wrapText="1"/>
    </xf>
    <xf numFmtId="0" fontId="27" fillId="14" borderId="29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/>
    </xf>
    <xf numFmtId="0" fontId="22" fillId="12" borderId="2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wrapText="1"/>
    </xf>
    <xf numFmtId="0" fontId="22" fillId="12" borderId="20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 textRotation="90" wrapText="1"/>
    </xf>
    <xf numFmtId="0" fontId="5" fillId="12" borderId="2" xfId="0" applyFont="1" applyFill="1" applyBorder="1" applyAlignment="1">
      <alignment horizontal="center" vertical="center" wrapText="1"/>
    </xf>
    <xf numFmtId="0" fontId="18" fillId="13" borderId="2" xfId="0" applyFont="1" applyFill="1" applyBorder="1" applyAlignment="1">
      <alignment horizontal="center" vertical="center" wrapText="1"/>
    </xf>
    <xf numFmtId="0" fontId="18" fillId="13" borderId="2" xfId="0" applyFont="1" applyFill="1" applyBorder="1" applyAlignment="1">
      <alignment horizontal="center" vertical="center" wrapText="1"/>
    </xf>
    <xf numFmtId="0" fontId="18" fillId="13" borderId="2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2" xfId="0" applyFont="1" applyFill="1" applyBorder="1" applyAlignment="1">
      <alignment horizontal="left" vertical="center" wrapText="1"/>
    </xf>
    <xf numFmtId="0" fontId="18" fillId="0" borderId="2" xfId="4" applyFont="1" applyFill="1" applyBorder="1" applyAlignment="1">
      <alignment horizontal="left" vertical="center" wrapText="1"/>
    </xf>
    <xf numFmtId="0" fontId="18" fillId="2" borderId="2" xfId="4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vertical="center" wrapText="1"/>
    </xf>
    <xf numFmtId="0" fontId="30" fillId="2" borderId="0" xfId="0" applyFont="1" applyFill="1"/>
    <xf numFmtId="0" fontId="16" fillId="2" borderId="0" xfId="0" applyFont="1" applyFill="1"/>
    <xf numFmtId="0" fontId="30" fillId="2" borderId="28" xfId="0" applyFont="1" applyFill="1" applyBorder="1"/>
    <xf numFmtId="0" fontId="30" fillId="0" borderId="0" xfId="0" applyFont="1"/>
    <xf numFmtId="0" fontId="16" fillId="0" borderId="0" xfId="0" applyFont="1" applyFill="1"/>
    <xf numFmtId="0" fontId="39" fillId="0" borderId="0" xfId="0" applyFont="1" applyFill="1"/>
    <xf numFmtId="0" fontId="27" fillId="0" borderId="0" xfId="0" applyFont="1"/>
    <xf numFmtId="164" fontId="18" fillId="0" borderId="2" xfId="2" applyFont="1" applyFill="1" applyBorder="1" applyAlignment="1">
      <alignment horizontal="center" vertical="center"/>
    </xf>
    <xf numFmtId="164" fontId="19" fillId="0" borderId="2" xfId="2" applyFont="1" applyBorder="1" applyAlignment="1">
      <alignment horizontal="center" vertical="center" wrapText="1"/>
    </xf>
    <xf numFmtId="164" fontId="13" fillId="5" borderId="2" xfId="2" applyFont="1" applyFill="1" applyBorder="1" applyAlignment="1">
      <alignment vertical="center"/>
    </xf>
    <xf numFmtId="164" fontId="25" fillId="12" borderId="20" xfId="2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29" fillId="13" borderId="29" xfId="0" applyFont="1" applyFill="1" applyBorder="1" applyAlignment="1">
      <alignment horizontal="center" vertical="center" wrapText="1"/>
    </xf>
    <xf numFmtId="0" fontId="29" fillId="13" borderId="2" xfId="0" applyFont="1" applyFill="1" applyBorder="1" applyAlignment="1">
      <alignment horizontal="center" vertical="center" wrapText="1"/>
    </xf>
    <xf numFmtId="0" fontId="29" fillId="13" borderId="19" xfId="0" applyFont="1" applyFill="1" applyBorder="1" applyAlignment="1">
      <alignment horizontal="center" vertical="center" wrapText="1"/>
    </xf>
    <xf numFmtId="49" fontId="18" fillId="14" borderId="4" xfId="0" applyNumberFormat="1" applyFont="1" applyFill="1" applyBorder="1" applyAlignment="1">
      <alignment horizontal="center" vertical="center" wrapText="1"/>
    </xf>
    <xf numFmtId="49" fontId="16" fillId="14" borderId="2" xfId="0" applyNumberFormat="1" applyFont="1" applyFill="1" applyBorder="1" applyAlignment="1">
      <alignment horizontal="center" vertical="center" wrapText="1"/>
    </xf>
    <xf numFmtId="165" fontId="18" fillId="14" borderId="2" xfId="0" applyNumberFormat="1" applyFont="1" applyFill="1" applyBorder="1" applyAlignment="1">
      <alignment vertical="center" wrapText="1"/>
    </xf>
    <xf numFmtId="0" fontId="15" fillId="2" borderId="2" xfId="4" applyFont="1" applyFill="1" applyBorder="1" applyAlignment="1">
      <alignment vertical="center"/>
    </xf>
    <xf numFmtId="0" fontId="15" fillId="5" borderId="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/>
    </xf>
    <xf numFmtId="0" fontId="16" fillId="5" borderId="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164" fontId="36" fillId="5" borderId="5" xfId="2" applyFont="1" applyFill="1" applyBorder="1" applyAlignment="1">
      <alignment horizontal="center" vertical="center" textRotation="90" wrapText="1"/>
    </xf>
    <xf numFmtId="164" fontId="6" fillId="5" borderId="20" xfId="2" applyFont="1" applyFill="1" applyBorder="1" applyAlignment="1">
      <alignment horizontal="right" vertical="center"/>
    </xf>
    <xf numFmtId="0" fontId="18" fillId="13" borderId="3" xfId="0" applyFont="1" applyFill="1" applyBorder="1" applyAlignment="1">
      <alignment horizontal="center" vertical="center" wrapText="1"/>
    </xf>
    <xf numFmtId="0" fontId="18" fillId="13" borderId="4" xfId="0" applyFont="1" applyFill="1" applyBorder="1" applyAlignment="1">
      <alignment horizontal="center" vertical="center" wrapText="1"/>
    </xf>
    <xf numFmtId="0" fontId="18" fillId="13" borderId="11" xfId="0" applyFont="1" applyFill="1" applyBorder="1" applyAlignment="1">
      <alignment horizontal="center" vertical="center" wrapText="1"/>
    </xf>
    <xf numFmtId="0" fontId="18" fillId="13" borderId="5" xfId="0" applyFont="1" applyFill="1" applyBorder="1" applyAlignment="1">
      <alignment horizontal="center" vertical="center" wrapText="1"/>
    </xf>
    <xf numFmtId="0" fontId="18" fillId="13" borderId="5" xfId="0" applyFont="1" applyFill="1" applyBorder="1" applyAlignment="1">
      <alignment vertical="center" wrapText="1"/>
    </xf>
    <xf numFmtId="0" fontId="18" fillId="13" borderId="5" xfId="0" applyFont="1" applyFill="1" applyBorder="1" applyAlignment="1">
      <alignment horizontal="center" vertical="center" wrapText="1"/>
    </xf>
    <xf numFmtId="0" fontId="18" fillId="13" borderId="1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9" fontId="6" fillId="14" borderId="4" xfId="0" applyNumberFormat="1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14" borderId="20" xfId="0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6" fillId="13" borderId="5" xfId="0" applyFont="1" applyFill="1" applyBorder="1" applyAlignment="1">
      <alignment horizontal="center" vertical="center" wrapText="1"/>
    </xf>
    <xf numFmtId="0" fontId="6" fillId="13" borderId="5" xfId="0" applyFont="1" applyFill="1" applyBorder="1" applyAlignment="1">
      <alignment vertical="center" wrapText="1"/>
    </xf>
    <xf numFmtId="0" fontId="6" fillId="13" borderId="5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16" fillId="2" borderId="2" xfId="5" applyFont="1" applyFill="1" applyBorder="1" applyAlignment="1">
      <alignment horizontal="center" vertical="center"/>
    </xf>
    <xf numFmtId="164" fontId="15" fillId="2" borderId="20" xfId="2" applyFont="1" applyFill="1" applyBorder="1" applyAlignment="1">
      <alignment vertical="center"/>
    </xf>
    <xf numFmtId="0" fontId="16" fillId="2" borderId="12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6" fillId="2" borderId="12" xfId="5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wrapText="1"/>
    </xf>
    <xf numFmtId="169" fontId="16" fillId="6" borderId="20" xfId="0" applyNumberFormat="1" applyFont="1" applyFill="1" applyBorder="1" applyAlignment="1">
      <alignment vertical="center"/>
    </xf>
    <xf numFmtId="0" fontId="16" fillId="2" borderId="25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16" fillId="2" borderId="26" xfId="0" applyFont="1" applyFill="1" applyBorder="1" applyAlignment="1">
      <alignment horizont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vertical="center" wrapText="1"/>
    </xf>
    <xf numFmtId="0" fontId="34" fillId="7" borderId="5" xfId="0" applyFont="1" applyFill="1" applyBorder="1" applyAlignment="1">
      <alignment horizontal="center" vertical="center" wrapText="1"/>
    </xf>
    <xf numFmtId="0" fontId="48" fillId="7" borderId="5" xfId="0" applyFont="1" applyFill="1" applyBorder="1" applyAlignment="1">
      <alignment horizontal="center" vertical="center" textRotation="90" wrapText="1"/>
    </xf>
    <xf numFmtId="0" fontId="34" fillId="7" borderId="20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/>
    </xf>
    <xf numFmtId="0" fontId="15" fillId="2" borderId="2" xfId="5" applyFont="1" applyFill="1" applyBorder="1" applyAlignment="1">
      <alignment horizontal="center"/>
    </xf>
    <xf numFmtId="14" fontId="15" fillId="2" borderId="2" xfId="0" applyNumberFormat="1" applyFont="1" applyFill="1" applyBorder="1" applyAlignment="1">
      <alignment horizontal="center"/>
    </xf>
    <xf numFmtId="164" fontId="15" fillId="2" borderId="2" xfId="2" applyFont="1" applyFill="1" applyBorder="1" applyAlignment="1">
      <alignment horizontal="center"/>
    </xf>
    <xf numFmtId="166" fontId="16" fillId="2" borderId="2" xfId="5" applyNumberFormat="1" applyFont="1" applyFill="1" applyBorder="1" applyAlignment="1">
      <alignment horizontal="right" vertical="center"/>
    </xf>
    <xf numFmtId="169" fontId="16" fillId="2" borderId="20" xfId="6" applyNumberFormat="1" applyFont="1" applyFill="1" applyBorder="1" applyAlignment="1">
      <alignment horizontal="right" vertical="center"/>
    </xf>
    <xf numFmtId="0" fontId="16" fillId="5" borderId="9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164" fontId="15" fillId="5" borderId="2" xfId="2" applyFont="1" applyFill="1" applyBorder="1" applyAlignment="1">
      <alignment horizontal="center" vertical="center"/>
    </xf>
    <xf numFmtId="164" fontId="15" fillId="5" borderId="2" xfId="2" applyFont="1" applyFill="1" applyBorder="1" applyAlignment="1">
      <alignment vertical="center"/>
    </xf>
    <xf numFmtId="164" fontId="16" fillId="5" borderId="2" xfId="2" applyFont="1" applyFill="1" applyBorder="1" applyAlignment="1">
      <alignment vertical="center"/>
    </xf>
    <xf numFmtId="168" fontId="15" fillId="5" borderId="2" xfId="0" applyNumberFormat="1" applyFont="1" applyFill="1" applyBorder="1" applyAlignment="1">
      <alignment vertical="center"/>
    </xf>
    <xf numFmtId="4" fontId="48" fillId="5" borderId="2" xfId="2" applyNumberFormat="1" applyFont="1" applyFill="1" applyBorder="1" applyAlignment="1">
      <alignment vertical="center"/>
    </xf>
    <xf numFmtId="169" fontId="16" fillId="5" borderId="20" xfId="2" applyNumberFormat="1" applyFont="1" applyFill="1" applyBorder="1" applyAlignment="1">
      <alignment horizontal="right" vertical="center"/>
    </xf>
    <xf numFmtId="0" fontId="17" fillId="4" borderId="25" xfId="0" applyFont="1" applyFill="1" applyBorder="1" applyAlignment="1">
      <alignment horizontal="center"/>
    </xf>
    <xf numFmtId="0" fontId="15" fillId="6" borderId="6" xfId="0" applyFont="1" applyFill="1" applyBorder="1" applyAlignment="1">
      <alignment horizontal="center" vertical="center"/>
    </xf>
    <xf numFmtId="164" fontId="16" fillId="6" borderId="2" xfId="2" applyFont="1" applyFill="1" applyBorder="1" applyAlignment="1">
      <alignment vertical="center"/>
    </xf>
    <xf numFmtId="168" fontId="15" fillId="6" borderId="2" xfId="0" applyNumberFormat="1" applyFont="1" applyFill="1" applyBorder="1" applyAlignment="1">
      <alignment vertical="center"/>
    </xf>
    <xf numFmtId="164" fontId="48" fillId="6" borderId="2" xfId="2" applyFont="1" applyFill="1" applyBorder="1" applyAlignment="1">
      <alignment vertical="center"/>
    </xf>
    <xf numFmtId="169" fontId="16" fillId="6" borderId="20" xfId="2" applyNumberFormat="1" applyFont="1" applyFill="1" applyBorder="1" applyAlignment="1">
      <alignment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165" fontId="17" fillId="2" borderId="2" xfId="1" applyNumberFormat="1" applyFont="1" applyFill="1" applyBorder="1" applyAlignment="1">
      <alignment horizontal="right" vertical="center"/>
    </xf>
    <xf numFmtId="0" fontId="30" fillId="2" borderId="8" xfId="0" applyFont="1" applyFill="1" applyBorder="1" applyAlignment="1">
      <alignment horizontal="left" vertical="center"/>
    </xf>
    <xf numFmtId="0" fontId="30" fillId="2" borderId="9" xfId="0" applyFont="1" applyFill="1" applyBorder="1" applyAlignment="1">
      <alignment horizontal="left" vertical="center"/>
    </xf>
    <xf numFmtId="165" fontId="30" fillId="10" borderId="12" xfId="1" applyNumberFormat="1" applyFont="1" applyFill="1" applyBorder="1" applyAlignment="1">
      <alignment horizontal="right" vertical="center"/>
    </xf>
    <xf numFmtId="0" fontId="30" fillId="8" borderId="33" xfId="0" applyFont="1" applyFill="1" applyBorder="1" applyAlignment="1">
      <alignment horizontal="left" vertical="center"/>
    </xf>
    <xf numFmtId="0" fontId="30" fillId="8" borderId="34" xfId="0" applyFont="1" applyFill="1" applyBorder="1" applyAlignment="1">
      <alignment horizontal="left" vertical="center"/>
    </xf>
    <xf numFmtId="165" fontId="16" fillId="9" borderId="36" xfId="1" applyNumberFormat="1" applyFont="1" applyFill="1" applyBorder="1" applyAlignment="1">
      <alignment horizontal="right" vertical="center" wrapText="1"/>
    </xf>
    <xf numFmtId="0" fontId="21" fillId="14" borderId="2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center" vertical="center" wrapText="1"/>
    </xf>
    <xf numFmtId="0" fontId="9" fillId="12" borderId="20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 textRotation="90" wrapText="1"/>
    </xf>
    <xf numFmtId="0" fontId="6" fillId="12" borderId="2" xfId="0" applyFont="1" applyFill="1" applyBorder="1" applyAlignment="1">
      <alignment horizontal="center" vertical="center" wrapText="1"/>
    </xf>
  </cellXfs>
  <cellStyles count="8">
    <cellStyle name="Moeda" xfId="2" builtinId="4"/>
    <cellStyle name="Normal" xfId="0" builtinId="0"/>
    <cellStyle name="Normal 2" xfId="3"/>
    <cellStyle name="Normal 2 2 2" xfId="4"/>
    <cellStyle name="Normal_Plan1" xfId="6"/>
    <cellStyle name="Normal_Plan3" xfId="5"/>
    <cellStyle name="Vírgula" xfId="1" builtinId="3"/>
    <cellStyle name="Vírgula 2" xfId="7"/>
  </cellStyles>
  <dxfs count="0"/>
  <tableStyles count="0" defaultTableStyle="TableStyleMedium2" defaultPivotStyle="PivotStyleLight16"/>
  <colors>
    <mruColors>
      <color rgb="FF66FFFF"/>
      <color rgb="FF2EC44B"/>
      <color rgb="FFFFFFCC"/>
      <color rgb="FF0033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152783</xdr:rowOff>
    </xdr:from>
    <xdr:to>
      <xdr:col>1</xdr:col>
      <xdr:colOff>2199624</xdr:colOff>
      <xdr:row>0</xdr:row>
      <xdr:rowOff>1211125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800258D3-6264-4A19-84B3-7175272AA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404" y="152783"/>
          <a:ext cx="2191895" cy="10583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259897</xdr:colOff>
      <xdr:row>0</xdr:row>
      <xdr:rowOff>142875</xdr:rowOff>
    </xdr:from>
    <xdr:to>
      <xdr:col>1</xdr:col>
      <xdr:colOff>2900245</xdr:colOff>
      <xdr:row>0</xdr:row>
      <xdr:rowOff>1240013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897" y="142875"/>
          <a:ext cx="2992210" cy="10971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226218</xdr:rowOff>
    </xdr:from>
    <xdr:to>
      <xdr:col>1</xdr:col>
      <xdr:colOff>3012281</xdr:colOff>
      <xdr:row>0</xdr:row>
      <xdr:rowOff>1089557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8" y="226218"/>
          <a:ext cx="3012281" cy="8633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113393</xdr:rowOff>
    </xdr:from>
    <xdr:to>
      <xdr:col>1</xdr:col>
      <xdr:colOff>1707886</xdr:colOff>
      <xdr:row>0</xdr:row>
      <xdr:rowOff>954306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6F71DF9E-B9B4-4FB6-9871-6DC5B982D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372" y="113393"/>
          <a:ext cx="1704483" cy="840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C116"/>
  <sheetViews>
    <sheetView tabSelected="1" zoomScale="80" zoomScaleNormal="80" zoomScaleSheetLayoutView="57" workbookViewId="0">
      <selection activeCell="B83" sqref="B83:G83"/>
    </sheetView>
  </sheetViews>
  <sheetFormatPr defaultRowHeight="15" x14ac:dyDescent="0.25"/>
  <cols>
    <col min="1" max="1" width="7.7109375" customWidth="1"/>
    <col min="2" max="2" width="53" style="292" customWidth="1"/>
    <col min="3" max="3" width="50.85546875" customWidth="1"/>
    <col min="4" max="4" width="15.7109375" customWidth="1"/>
    <col min="5" max="5" width="8.28515625" customWidth="1"/>
    <col min="6" max="6" width="13.140625" customWidth="1"/>
    <col min="7" max="7" width="17.28515625" customWidth="1"/>
    <col min="8" max="8" width="18.85546875" customWidth="1"/>
    <col min="9" max="9" width="18.140625" customWidth="1"/>
    <col min="10" max="10" width="25" customWidth="1"/>
    <col min="11" max="11" width="20.42578125" customWidth="1"/>
    <col min="12" max="12" width="5.85546875" customWidth="1"/>
    <col min="13" max="13" width="17.28515625" customWidth="1"/>
    <col min="14" max="14" width="17" customWidth="1"/>
    <col min="15" max="15" width="23" customWidth="1"/>
    <col min="16" max="18" width="9.140625" style="172"/>
  </cols>
  <sheetData>
    <row r="1" spans="1:18" ht="98.25" customHeight="1" x14ac:dyDescent="0.25">
      <c r="A1" s="245" t="s">
        <v>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7"/>
    </row>
    <row r="2" spans="1:18" ht="20.25" x14ac:dyDescent="0.25">
      <c r="A2" s="248" t="s">
        <v>3</v>
      </c>
      <c r="B2" s="249"/>
      <c r="C2" s="250"/>
      <c r="D2" s="270" t="s">
        <v>4</v>
      </c>
      <c r="E2" s="270"/>
      <c r="F2" s="271" t="s">
        <v>5</v>
      </c>
      <c r="G2" s="271" t="s">
        <v>6</v>
      </c>
      <c r="H2" s="271" t="s">
        <v>36</v>
      </c>
      <c r="I2" s="271" t="s">
        <v>8</v>
      </c>
      <c r="J2" s="270" t="s">
        <v>9</v>
      </c>
      <c r="K2" s="270"/>
      <c r="L2" s="270"/>
      <c r="M2" s="270"/>
      <c r="N2" s="270"/>
      <c r="O2" s="272"/>
    </row>
    <row r="3" spans="1:18" ht="58.5" customHeight="1" x14ac:dyDescent="0.25">
      <c r="A3" s="251" t="s">
        <v>192</v>
      </c>
      <c r="B3" s="252"/>
      <c r="C3" s="253"/>
      <c r="D3" s="254" t="s">
        <v>190</v>
      </c>
      <c r="E3" s="255"/>
      <c r="F3" s="256" t="s">
        <v>111</v>
      </c>
      <c r="G3" s="257" t="s">
        <v>177</v>
      </c>
      <c r="H3" s="258">
        <v>20</v>
      </c>
      <c r="I3" s="259">
        <v>4.8</v>
      </c>
      <c r="J3" s="260" t="s">
        <v>10</v>
      </c>
      <c r="K3" s="260"/>
      <c r="L3" s="260"/>
      <c r="M3" s="260"/>
      <c r="N3" s="260"/>
      <c r="O3" s="261"/>
    </row>
    <row r="4" spans="1:18" x14ac:dyDescent="0.25">
      <c r="A4" s="262" t="s">
        <v>11</v>
      </c>
      <c r="B4" s="263" t="s">
        <v>12</v>
      </c>
      <c r="C4" s="263" t="s">
        <v>13</v>
      </c>
      <c r="D4" s="263" t="s">
        <v>14</v>
      </c>
      <c r="E4" s="263" t="s">
        <v>15</v>
      </c>
      <c r="F4" s="263" t="s">
        <v>191</v>
      </c>
      <c r="G4" s="263" t="s">
        <v>17</v>
      </c>
      <c r="H4" s="264" t="s">
        <v>37</v>
      </c>
      <c r="I4" s="265" t="s">
        <v>18</v>
      </c>
      <c r="J4" s="265" t="s">
        <v>19</v>
      </c>
      <c r="K4" s="265" t="s">
        <v>20</v>
      </c>
      <c r="L4" s="266" t="s">
        <v>21</v>
      </c>
      <c r="M4" s="266"/>
      <c r="N4" s="266"/>
      <c r="O4" s="267" t="s">
        <v>22</v>
      </c>
    </row>
    <row r="5" spans="1:18" ht="53.25" customHeight="1" x14ac:dyDescent="0.25">
      <c r="A5" s="262"/>
      <c r="B5" s="263"/>
      <c r="C5" s="263"/>
      <c r="D5" s="263"/>
      <c r="E5" s="263"/>
      <c r="F5" s="263"/>
      <c r="G5" s="263"/>
      <c r="H5" s="264"/>
      <c r="I5" s="265"/>
      <c r="J5" s="265"/>
      <c r="K5" s="265"/>
      <c r="L5" s="268" t="s">
        <v>23</v>
      </c>
      <c r="M5" s="269" t="s">
        <v>24</v>
      </c>
      <c r="N5" s="269" t="s">
        <v>25</v>
      </c>
      <c r="O5" s="267"/>
    </row>
    <row r="6" spans="1:18" s="87" customFormat="1" ht="15.75" x14ac:dyDescent="0.25">
      <c r="A6" s="143">
        <v>1</v>
      </c>
      <c r="B6" s="276" t="s">
        <v>157</v>
      </c>
      <c r="C6" s="153" t="s">
        <v>115</v>
      </c>
      <c r="D6" s="108" t="s">
        <v>154</v>
      </c>
      <c r="E6" s="109">
        <v>1</v>
      </c>
      <c r="F6" s="93">
        <v>44790</v>
      </c>
      <c r="G6" s="93">
        <v>44926</v>
      </c>
      <c r="H6" s="94">
        <v>630</v>
      </c>
      <c r="I6" s="94">
        <v>96</v>
      </c>
      <c r="J6" s="94"/>
      <c r="K6" s="94">
        <f>SUM(H6,I6,J6)</f>
        <v>726</v>
      </c>
      <c r="L6" s="108"/>
      <c r="M6" s="108"/>
      <c r="N6" s="94"/>
      <c r="O6" s="162">
        <f>K6-M6-N6</f>
        <v>726</v>
      </c>
      <c r="P6" s="174"/>
      <c r="Q6" s="174"/>
      <c r="R6" s="174"/>
    </row>
    <row r="7" spans="1:18" s="87" customFormat="1" ht="15.75" x14ac:dyDescent="0.25">
      <c r="A7" s="143">
        <v>2</v>
      </c>
      <c r="B7" s="276" t="s">
        <v>164</v>
      </c>
      <c r="C7" s="153" t="s">
        <v>1</v>
      </c>
      <c r="D7" s="108" t="s">
        <v>154</v>
      </c>
      <c r="E7" s="109">
        <v>1</v>
      </c>
      <c r="F7" s="93">
        <v>44788</v>
      </c>
      <c r="G7" s="93">
        <v>44926</v>
      </c>
      <c r="H7" s="94">
        <v>630</v>
      </c>
      <c r="I7" s="94">
        <v>96</v>
      </c>
      <c r="J7" s="94"/>
      <c r="K7" s="94">
        <f>H7+I7</f>
        <v>726</v>
      </c>
      <c r="L7" s="108"/>
      <c r="M7" s="108"/>
      <c r="N7" s="94"/>
      <c r="O7" s="162">
        <f t="shared" ref="O7:O70" si="0">K7-M7-N7</f>
        <v>726</v>
      </c>
      <c r="P7" s="174"/>
      <c r="Q7" s="174"/>
      <c r="R7" s="174"/>
    </row>
    <row r="8" spans="1:18" s="87" customFormat="1" ht="15.75" x14ac:dyDescent="0.25">
      <c r="A8" s="143">
        <v>3</v>
      </c>
      <c r="B8" s="276" t="s">
        <v>103</v>
      </c>
      <c r="C8" s="153" t="s">
        <v>0</v>
      </c>
      <c r="D8" s="108" t="s">
        <v>72</v>
      </c>
      <c r="E8" s="109">
        <v>3</v>
      </c>
      <c r="F8" s="93">
        <v>44505</v>
      </c>
      <c r="G8" s="93">
        <v>44869</v>
      </c>
      <c r="H8" s="94">
        <v>399</v>
      </c>
      <c r="I8" s="94">
        <v>96</v>
      </c>
      <c r="J8" s="94">
        <v>231</v>
      </c>
      <c r="K8" s="94">
        <f>SUM(H8,I8,J8)</f>
        <v>726</v>
      </c>
      <c r="L8" s="108"/>
      <c r="M8" s="108"/>
      <c r="N8" s="94">
        <v>33.6</v>
      </c>
      <c r="O8" s="162">
        <f t="shared" si="0"/>
        <v>692.4</v>
      </c>
      <c r="P8" s="174"/>
      <c r="Q8" s="174"/>
      <c r="R8" s="174"/>
    </row>
    <row r="9" spans="1:18" s="87" customFormat="1" ht="15.75" x14ac:dyDescent="0.25">
      <c r="A9" s="143">
        <v>4</v>
      </c>
      <c r="B9" s="276" t="s">
        <v>136</v>
      </c>
      <c r="C9" s="153" t="s">
        <v>38</v>
      </c>
      <c r="D9" s="108" t="s">
        <v>43</v>
      </c>
      <c r="E9" s="109">
        <v>1</v>
      </c>
      <c r="F9" s="93">
        <v>44713</v>
      </c>
      <c r="G9" s="93">
        <v>45077</v>
      </c>
      <c r="H9" s="94">
        <v>630</v>
      </c>
      <c r="I9" s="94">
        <v>96</v>
      </c>
      <c r="J9" s="94"/>
      <c r="K9" s="94">
        <f t="shared" ref="K9:K71" si="1">SUM(H9,I9,J9)</f>
        <v>726</v>
      </c>
      <c r="L9" s="108"/>
      <c r="M9" s="108"/>
      <c r="N9" s="94"/>
      <c r="O9" s="162">
        <f t="shared" si="0"/>
        <v>726</v>
      </c>
      <c r="P9" s="174"/>
      <c r="Q9" s="174"/>
      <c r="R9" s="174"/>
    </row>
    <row r="10" spans="1:18" s="87" customFormat="1" ht="15.75" x14ac:dyDescent="0.25">
      <c r="A10" s="143">
        <v>5</v>
      </c>
      <c r="B10" s="276" t="s">
        <v>79</v>
      </c>
      <c r="C10" s="153" t="s">
        <v>48</v>
      </c>
      <c r="D10" s="108" t="s">
        <v>42</v>
      </c>
      <c r="E10" s="109">
        <v>1</v>
      </c>
      <c r="F10" s="93">
        <v>44440</v>
      </c>
      <c r="G10" s="93">
        <v>45169</v>
      </c>
      <c r="H10" s="94">
        <v>315</v>
      </c>
      <c r="I10" s="94">
        <v>96</v>
      </c>
      <c r="J10" s="94">
        <v>315</v>
      </c>
      <c r="K10" s="94">
        <f t="shared" si="1"/>
        <v>726</v>
      </c>
      <c r="L10" s="108"/>
      <c r="M10" s="110"/>
      <c r="N10" s="94">
        <v>43.2</v>
      </c>
      <c r="O10" s="162">
        <f t="shared" si="0"/>
        <v>682.8</v>
      </c>
      <c r="P10" s="174"/>
      <c r="Q10" s="174"/>
      <c r="R10" s="174"/>
    </row>
    <row r="11" spans="1:18" s="87" customFormat="1" ht="15.75" x14ac:dyDescent="0.25">
      <c r="A11" s="143">
        <v>6</v>
      </c>
      <c r="B11" s="276" t="s">
        <v>78</v>
      </c>
      <c r="C11" s="153" t="s">
        <v>46</v>
      </c>
      <c r="D11" s="108" t="s">
        <v>45</v>
      </c>
      <c r="E11" s="109">
        <v>1</v>
      </c>
      <c r="F11" s="93">
        <v>44440</v>
      </c>
      <c r="G11" s="93">
        <v>45107</v>
      </c>
      <c r="H11" s="94"/>
      <c r="I11" s="94"/>
      <c r="J11" s="94">
        <v>630</v>
      </c>
      <c r="K11" s="94">
        <f t="shared" si="1"/>
        <v>630</v>
      </c>
      <c r="L11" s="108"/>
      <c r="M11" s="94"/>
      <c r="N11" s="94"/>
      <c r="O11" s="162">
        <f t="shared" si="0"/>
        <v>630</v>
      </c>
      <c r="P11" s="174"/>
      <c r="Q11" s="174"/>
      <c r="R11" s="174"/>
    </row>
    <row r="12" spans="1:18" s="87" customFormat="1" ht="15.75" x14ac:dyDescent="0.25">
      <c r="A12" s="143">
        <v>7</v>
      </c>
      <c r="B12" s="276" t="s">
        <v>85</v>
      </c>
      <c r="C12" s="153" t="s">
        <v>38</v>
      </c>
      <c r="D12" s="108" t="s">
        <v>43</v>
      </c>
      <c r="E12" s="109">
        <v>1</v>
      </c>
      <c r="F12" s="93">
        <v>44440</v>
      </c>
      <c r="G12" s="93">
        <v>45169</v>
      </c>
      <c r="H12" s="94">
        <v>630</v>
      </c>
      <c r="I12" s="94">
        <v>96</v>
      </c>
      <c r="J12" s="94"/>
      <c r="K12" s="94">
        <f t="shared" si="1"/>
        <v>726</v>
      </c>
      <c r="L12" s="108"/>
      <c r="M12" s="108"/>
      <c r="N12" s="94"/>
      <c r="O12" s="162">
        <f t="shared" si="0"/>
        <v>726</v>
      </c>
      <c r="P12" s="174"/>
      <c r="Q12" s="174"/>
      <c r="R12" s="174"/>
    </row>
    <row r="13" spans="1:18" s="87" customFormat="1" ht="15.75" x14ac:dyDescent="0.25">
      <c r="A13" s="143">
        <v>8</v>
      </c>
      <c r="B13" s="277" t="s">
        <v>178</v>
      </c>
      <c r="C13" s="163" t="s">
        <v>89</v>
      </c>
      <c r="D13" s="112" t="s">
        <v>39</v>
      </c>
      <c r="E13" s="109">
        <v>2</v>
      </c>
      <c r="F13" s="113">
        <v>44837</v>
      </c>
      <c r="G13" s="113">
        <v>44836</v>
      </c>
      <c r="H13" s="94">
        <v>588</v>
      </c>
      <c r="I13" s="94">
        <v>96</v>
      </c>
      <c r="J13" s="94"/>
      <c r="K13" s="94">
        <f t="shared" si="1"/>
        <v>684</v>
      </c>
      <c r="L13" s="108"/>
      <c r="M13" s="108"/>
      <c r="N13" s="94"/>
      <c r="O13" s="162">
        <f t="shared" si="0"/>
        <v>684</v>
      </c>
      <c r="P13" s="174"/>
      <c r="Q13" s="174"/>
      <c r="R13" s="174"/>
    </row>
    <row r="14" spans="1:18" s="174" customFormat="1" ht="15.75" x14ac:dyDescent="0.25">
      <c r="A14" s="190">
        <v>9</v>
      </c>
      <c r="B14" s="278" t="s">
        <v>62</v>
      </c>
      <c r="C14" s="273" t="s">
        <v>38</v>
      </c>
      <c r="D14" s="192" t="s">
        <v>47</v>
      </c>
      <c r="E14" s="178">
        <v>1</v>
      </c>
      <c r="F14" s="193">
        <v>44301</v>
      </c>
      <c r="G14" s="193">
        <v>45030</v>
      </c>
      <c r="H14" s="180">
        <v>630</v>
      </c>
      <c r="I14" s="180">
        <v>96</v>
      </c>
      <c r="J14" s="180"/>
      <c r="K14" s="180">
        <f t="shared" si="1"/>
        <v>726</v>
      </c>
      <c r="L14" s="177"/>
      <c r="M14" s="177"/>
      <c r="N14" s="180"/>
      <c r="O14" s="191">
        <f t="shared" si="0"/>
        <v>726</v>
      </c>
    </row>
    <row r="15" spans="1:18" s="174" customFormat="1" ht="15.75" x14ac:dyDescent="0.25">
      <c r="A15" s="190">
        <v>10</v>
      </c>
      <c r="B15" s="279" t="s">
        <v>176</v>
      </c>
      <c r="C15" s="194" t="s">
        <v>89</v>
      </c>
      <c r="D15" s="177" t="s">
        <v>39</v>
      </c>
      <c r="E15" s="178">
        <v>1</v>
      </c>
      <c r="F15" s="179">
        <v>44470</v>
      </c>
      <c r="G15" s="179">
        <v>44834</v>
      </c>
      <c r="H15" s="180">
        <v>630</v>
      </c>
      <c r="I15" s="180">
        <v>96</v>
      </c>
      <c r="J15" s="180"/>
      <c r="K15" s="180">
        <f t="shared" si="1"/>
        <v>726</v>
      </c>
      <c r="L15" s="177"/>
      <c r="M15" s="195"/>
      <c r="N15" s="180"/>
      <c r="O15" s="191">
        <f t="shared" si="0"/>
        <v>726</v>
      </c>
    </row>
    <row r="16" spans="1:18" s="174" customFormat="1" ht="15.75" x14ac:dyDescent="0.25">
      <c r="A16" s="190">
        <v>11</v>
      </c>
      <c r="B16" s="280" t="s">
        <v>63</v>
      </c>
      <c r="C16" s="194" t="s">
        <v>64</v>
      </c>
      <c r="D16" s="196" t="s">
        <v>42</v>
      </c>
      <c r="E16" s="178">
        <v>1</v>
      </c>
      <c r="F16" s="179">
        <v>44342</v>
      </c>
      <c r="G16" s="179">
        <v>45071</v>
      </c>
      <c r="H16" s="180">
        <v>630</v>
      </c>
      <c r="I16" s="180">
        <v>96</v>
      </c>
      <c r="J16" s="180"/>
      <c r="K16" s="180">
        <f t="shared" si="1"/>
        <v>726</v>
      </c>
      <c r="L16" s="177"/>
      <c r="M16" s="177"/>
      <c r="N16" s="180"/>
      <c r="O16" s="191">
        <f t="shared" si="0"/>
        <v>726</v>
      </c>
    </row>
    <row r="17" spans="1:19" s="174" customFormat="1" ht="15.75" x14ac:dyDescent="0.25">
      <c r="A17" s="190">
        <v>12</v>
      </c>
      <c r="B17" s="278" t="s">
        <v>69</v>
      </c>
      <c r="C17" s="273" t="s">
        <v>38</v>
      </c>
      <c r="D17" s="192" t="s">
        <v>43</v>
      </c>
      <c r="E17" s="178">
        <v>1</v>
      </c>
      <c r="F17" s="193">
        <v>44409</v>
      </c>
      <c r="G17" s="193">
        <v>44926</v>
      </c>
      <c r="H17" s="180">
        <v>630</v>
      </c>
      <c r="I17" s="180">
        <v>96</v>
      </c>
      <c r="J17" s="180"/>
      <c r="K17" s="180">
        <f t="shared" si="1"/>
        <v>726</v>
      </c>
      <c r="L17" s="177"/>
      <c r="M17" s="177"/>
      <c r="N17" s="177"/>
      <c r="O17" s="191">
        <f t="shared" si="0"/>
        <v>726</v>
      </c>
    </row>
    <row r="18" spans="1:19" s="174" customFormat="1" ht="15.75" x14ac:dyDescent="0.25">
      <c r="A18" s="190">
        <v>13</v>
      </c>
      <c r="B18" s="281" t="s">
        <v>172</v>
      </c>
      <c r="C18" s="274" t="s">
        <v>173</v>
      </c>
      <c r="D18" s="197" t="s">
        <v>43</v>
      </c>
      <c r="E18" s="198">
        <v>1</v>
      </c>
      <c r="F18" s="199">
        <v>44809</v>
      </c>
      <c r="G18" s="199">
        <v>45173</v>
      </c>
      <c r="H18" s="180">
        <v>630</v>
      </c>
      <c r="I18" s="180">
        <v>96</v>
      </c>
      <c r="J18" s="200"/>
      <c r="K18" s="200">
        <f t="shared" si="1"/>
        <v>726</v>
      </c>
      <c r="L18" s="201"/>
      <c r="M18" s="201"/>
      <c r="N18" s="201"/>
      <c r="O18" s="191">
        <f t="shared" si="0"/>
        <v>726</v>
      </c>
      <c r="P18" s="184"/>
    </row>
    <row r="19" spans="1:19" s="174" customFormat="1" ht="15.75" x14ac:dyDescent="0.25">
      <c r="A19" s="190">
        <v>14</v>
      </c>
      <c r="B19" s="278" t="s">
        <v>169</v>
      </c>
      <c r="C19" s="273" t="s">
        <v>1</v>
      </c>
      <c r="D19" s="192" t="s">
        <v>154</v>
      </c>
      <c r="E19" s="178">
        <v>1</v>
      </c>
      <c r="F19" s="193">
        <v>44788</v>
      </c>
      <c r="G19" s="193">
        <v>44926</v>
      </c>
      <c r="H19" s="180">
        <v>630</v>
      </c>
      <c r="I19" s="180">
        <v>96</v>
      </c>
      <c r="J19" s="180"/>
      <c r="K19" s="180">
        <f t="shared" si="1"/>
        <v>726</v>
      </c>
      <c r="L19" s="177"/>
      <c r="M19" s="177"/>
      <c r="N19" s="177"/>
      <c r="O19" s="191">
        <f t="shared" si="0"/>
        <v>726</v>
      </c>
    </row>
    <row r="20" spans="1:19" s="174" customFormat="1" ht="15.75" x14ac:dyDescent="0.25">
      <c r="A20" s="190">
        <v>15</v>
      </c>
      <c r="B20" s="278" t="s">
        <v>159</v>
      </c>
      <c r="C20" s="273" t="s">
        <v>115</v>
      </c>
      <c r="D20" s="192" t="s">
        <v>154</v>
      </c>
      <c r="E20" s="178">
        <v>1</v>
      </c>
      <c r="F20" s="193">
        <v>44790</v>
      </c>
      <c r="G20" s="193">
        <v>44926</v>
      </c>
      <c r="H20" s="180">
        <v>630</v>
      </c>
      <c r="I20" s="180">
        <v>96</v>
      </c>
      <c r="J20" s="180"/>
      <c r="K20" s="180">
        <f t="shared" si="1"/>
        <v>726</v>
      </c>
      <c r="L20" s="177"/>
      <c r="M20" s="177"/>
      <c r="N20" s="177"/>
      <c r="O20" s="191">
        <f t="shared" si="0"/>
        <v>726</v>
      </c>
    </row>
    <row r="21" spans="1:19" s="174" customFormat="1" ht="15.75" x14ac:dyDescent="0.25">
      <c r="A21" s="190">
        <v>16</v>
      </c>
      <c r="B21" s="278" t="s">
        <v>140</v>
      </c>
      <c r="C21" s="273" t="s">
        <v>38</v>
      </c>
      <c r="D21" s="192" t="s">
        <v>43</v>
      </c>
      <c r="E21" s="178">
        <v>1</v>
      </c>
      <c r="F21" s="193">
        <v>44713</v>
      </c>
      <c r="G21" s="179">
        <v>45077</v>
      </c>
      <c r="H21" s="180">
        <v>630</v>
      </c>
      <c r="I21" s="180">
        <v>96</v>
      </c>
      <c r="J21" s="180"/>
      <c r="K21" s="180">
        <f t="shared" si="1"/>
        <v>726</v>
      </c>
      <c r="L21" s="177"/>
      <c r="M21" s="177"/>
      <c r="N21" s="180"/>
      <c r="O21" s="191">
        <f t="shared" si="0"/>
        <v>726</v>
      </c>
    </row>
    <row r="22" spans="1:19" s="174" customFormat="1" ht="15.75" x14ac:dyDescent="0.25">
      <c r="A22" s="190">
        <v>17</v>
      </c>
      <c r="B22" s="278" t="s">
        <v>144</v>
      </c>
      <c r="C22" s="273" t="s">
        <v>71</v>
      </c>
      <c r="D22" s="192" t="s">
        <v>145</v>
      </c>
      <c r="E22" s="178">
        <v>1</v>
      </c>
      <c r="F22" s="193">
        <v>44743</v>
      </c>
      <c r="G22" s="179">
        <v>45107</v>
      </c>
      <c r="H22" s="180">
        <v>630</v>
      </c>
      <c r="I22" s="180">
        <v>96</v>
      </c>
      <c r="J22" s="180"/>
      <c r="K22" s="180">
        <f t="shared" si="1"/>
        <v>726</v>
      </c>
      <c r="L22" s="177"/>
      <c r="M22" s="177"/>
      <c r="N22" s="180"/>
      <c r="O22" s="191">
        <f t="shared" si="0"/>
        <v>726</v>
      </c>
    </row>
    <row r="23" spans="1:19" s="174" customFormat="1" ht="15.75" x14ac:dyDescent="0.25">
      <c r="A23" s="190">
        <v>18</v>
      </c>
      <c r="B23" s="278" t="s">
        <v>134</v>
      </c>
      <c r="C23" s="273" t="s">
        <v>1</v>
      </c>
      <c r="D23" s="192" t="s">
        <v>39</v>
      </c>
      <c r="E23" s="178" t="s">
        <v>175</v>
      </c>
      <c r="F23" s="193">
        <v>44693</v>
      </c>
      <c r="G23" s="179">
        <v>44876</v>
      </c>
      <c r="H23" s="180"/>
      <c r="I23" s="180"/>
      <c r="J23" s="180">
        <v>273</v>
      </c>
      <c r="K23" s="180">
        <f t="shared" si="1"/>
        <v>273</v>
      </c>
      <c r="L23" s="177"/>
      <c r="M23" s="177"/>
      <c r="N23" s="180"/>
      <c r="O23" s="191">
        <f t="shared" si="0"/>
        <v>273</v>
      </c>
    </row>
    <row r="24" spans="1:19" s="174" customFormat="1" ht="15.75" x14ac:dyDescent="0.25">
      <c r="A24" s="190">
        <v>19</v>
      </c>
      <c r="B24" s="278" t="s">
        <v>179</v>
      </c>
      <c r="C24" s="273" t="s">
        <v>115</v>
      </c>
      <c r="D24" s="192" t="s">
        <v>154</v>
      </c>
      <c r="E24" s="178">
        <v>2</v>
      </c>
      <c r="F24" s="193">
        <v>44840</v>
      </c>
      <c r="G24" s="179">
        <v>44931</v>
      </c>
      <c r="H24" s="180">
        <v>525</v>
      </c>
      <c r="I24" s="180">
        <v>81.599999999999994</v>
      </c>
      <c r="J24" s="180"/>
      <c r="K24" s="180">
        <f t="shared" si="1"/>
        <v>606.6</v>
      </c>
      <c r="L24" s="177"/>
      <c r="M24" s="177"/>
      <c r="N24" s="180"/>
      <c r="O24" s="191">
        <f t="shared" si="0"/>
        <v>606.6</v>
      </c>
    </row>
    <row r="25" spans="1:19" s="174" customFormat="1" ht="15.75" x14ac:dyDescent="0.25">
      <c r="A25" s="190">
        <v>20</v>
      </c>
      <c r="B25" s="281" t="s">
        <v>147</v>
      </c>
      <c r="C25" s="273" t="s">
        <v>148</v>
      </c>
      <c r="D25" s="192" t="s">
        <v>45</v>
      </c>
      <c r="E25" s="178">
        <v>1</v>
      </c>
      <c r="F25" s="193">
        <v>44783</v>
      </c>
      <c r="G25" s="179">
        <v>44966</v>
      </c>
      <c r="H25" s="180">
        <v>630</v>
      </c>
      <c r="I25" s="180">
        <v>96</v>
      </c>
      <c r="J25" s="180"/>
      <c r="K25" s="180">
        <f t="shared" si="1"/>
        <v>726</v>
      </c>
      <c r="L25" s="177"/>
      <c r="M25" s="177"/>
      <c r="N25" s="180"/>
      <c r="O25" s="191">
        <f t="shared" si="0"/>
        <v>726</v>
      </c>
    </row>
    <row r="26" spans="1:19" s="174" customFormat="1" ht="15.75" x14ac:dyDescent="0.25">
      <c r="A26" s="190">
        <v>21</v>
      </c>
      <c r="B26" s="278" t="s">
        <v>83</v>
      </c>
      <c r="C26" s="273" t="s">
        <v>84</v>
      </c>
      <c r="D26" s="192" t="s">
        <v>137</v>
      </c>
      <c r="E26" s="178">
        <v>1</v>
      </c>
      <c r="F26" s="193">
        <v>44440</v>
      </c>
      <c r="G26" s="179">
        <v>45169</v>
      </c>
      <c r="H26" s="180">
        <v>630</v>
      </c>
      <c r="I26" s="180">
        <v>96</v>
      </c>
      <c r="J26" s="180"/>
      <c r="K26" s="180">
        <f t="shared" si="1"/>
        <v>726</v>
      </c>
      <c r="L26" s="177"/>
      <c r="M26" s="195"/>
      <c r="N26" s="195"/>
      <c r="O26" s="191">
        <f t="shared" si="0"/>
        <v>726</v>
      </c>
    </row>
    <row r="27" spans="1:19" s="174" customFormat="1" ht="18.75" x14ac:dyDescent="0.3">
      <c r="A27" s="190">
        <v>22</v>
      </c>
      <c r="B27" s="279" t="s">
        <v>73</v>
      </c>
      <c r="C27" s="194" t="s">
        <v>74</v>
      </c>
      <c r="D27" s="177" t="s">
        <v>41</v>
      </c>
      <c r="E27" s="178">
        <v>1</v>
      </c>
      <c r="F27" s="179">
        <v>44440</v>
      </c>
      <c r="G27" s="179">
        <v>45169</v>
      </c>
      <c r="H27" s="180">
        <v>630</v>
      </c>
      <c r="I27" s="180">
        <v>96</v>
      </c>
      <c r="J27" s="180"/>
      <c r="K27" s="180">
        <f t="shared" si="1"/>
        <v>726</v>
      </c>
      <c r="L27" s="177"/>
      <c r="M27" s="177"/>
      <c r="N27" s="177"/>
      <c r="O27" s="191">
        <f t="shared" si="0"/>
        <v>726</v>
      </c>
      <c r="P27" s="185"/>
      <c r="Q27" s="185"/>
      <c r="R27" s="185"/>
      <c r="S27" s="185"/>
    </row>
    <row r="28" spans="1:19" s="174" customFormat="1" ht="18.75" x14ac:dyDescent="0.3">
      <c r="A28" s="190">
        <v>23</v>
      </c>
      <c r="B28" s="279" t="s">
        <v>165</v>
      </c>
      <c r="C28" s="194" t="s">
        <v>166</v>
      </c>
      <c r="D28" s="177" t="s">
        <v>154</v>
      </c>
      <c r="E28" s="178">
        <v>1</v>
      </c>
      <c r="F28" s="179">
        <v>44788</v>
      </c>
      <c r="G28" s="179">
        <v>44926</v>
      </c>
      <c r="H28" s="180">
        <v>630</v>
      </c>
      <c r="I28" s="180">
        <v>96</v>
      </c>
      <c r="J28" s="180"/>
      <c r="K28" s="180">
        <f t="shared" si="1"/>
        <v>726</v>
      </c>
      <c r="L28" s="177">
        <v>1</v>
      </c>
      <c r="M28" s="202">
        <v>21</v>
      </c>
      <c r="N28" s="202">
        <v>4.8</v>
      </c>
      <c r="O28" s="191">
        <f t="shared" si="0"/>
        <v>700.2</v>
      </c>
      <c r="P28" s="185"/>
      <c r="Q28" s="185"/>
      <c r="R28" s="185"/>
      <c r="S28" s="185"/>
    </row>
    <row r="29" spans="1:19" s="174" customFormat="1" ht="18.75" x14ac:dyDescent="0.3">
      <c r="A29" s="190">
        <v>24</v>
      </c>
      <c r="B29" s="279" t="s">
        <v>180</v>
      </c>
      <c r="C29" s="194" t="s">
        <v>48</v>
      </c>
      <c r="D29" s="177" t="s">
        <v>42</v>
      </c>
      <c r="E29" s="178">
        <v>2</v>
      </c>
      <c r="F29" s="179">
        <v>44837</v>
      </c>
      <c r="G29" s="179">
        <v>45201</v>
      </c>
      <c r="H29" s="180">
        <v>588</v>
      </c>
      <c r="I29" s="180">
        <v>96</v>
      </c>
      <c r="J29" s="180"/>
      <c r="K29" s="180">
        <f t="shared" si="1"/>
        <v>684</v>
      </c>
      <c r="L29" s="177"/>
      <c r="M29" s="203"/>
      <c r="N29" s="203"/>
      <c r="O29" s="191">
        <f t="shared" si="0"/>
        <v>684</v>
      </c>
      <c r="P29" s="185"/>
      <c r="Q29" s="185"/>
      <c r="R29" s="185"/>
      <c r="S29" s="185"/>
    </row>
    <row r="30" spans="1:19" s="174" customFormat="1" ht="18.75" x14ac:dyDescent="0.3">
      <c r="A30" s="190">
        <v>25</v>
      </c>
      <c r="B30" s="282" t="s">
        <v>174</v>
      </c>
      <c r="C30" s="275" t="s">
        <v>38</v>
      </c>
      <c r="D30" s="201" t="s">
        <v>43</v>
      </c>
      <c r="E30" s="198">
        <v>1</v>
      </c>
      <c r="F30" s="204">
        <v>44809</v>
      </c>
      <c r="G30" s="204">
        <v>45173</v>
      </c>
      <c r="H30" s="180">
        <v>630</v>
      </c>
      <c r="I30" s="180">
        <v>96</v>
      </c>
      <c r="J30" s="200"/>
      <c r="K30" s="180">
        <f t="shared" si="1"/>
        <v>726</v>
      </c>
      <c r="L30" s="201"/>
      <c r="M30" s="201"/>
      <c r="N30" s="201"/>
      <c r="O30" s="191">
        <f t="shared" si="0"/>
        <v>726</v>
      </c>
      <c r="P30" s="186"/>
      <c r="Q30" s="185"/>
      <c r="R30" s="185"/>
      <c r="S30" s="185"/>
    </row>
    <row r="31" spans="1:19" s="174" customFormat="1" ht="18.75" x14ac:dyDescent="0.3">
      <c r="A31" s="190">
        <v>26</v>
      </c>
      <c r="B31" s="283" t="s">
        <v>142</v>
      </c>
      <c r="C31" s="205" t="s">
        <v>38</v>
      </c>
      <c r="D31" s="206" t="s">
        <v>193</v>
      </c>
      <c r="E31" s="178" t="s">
        <v>175</v>
      </c>
      <c r="F31" s="179">
        <v>44743</v>
      </c>
      <c r="G31" s="179">
        <v>45107</v>
      </c>
      <c r="H31" s="180"/>
      <c r="I31" s="180"/>
      <c r="J31" s="180">
        <v>105</v>
      </c>
      <c r="K31" s="180">
        <f t="shared" si="1"/>
        <v>105</v>
      </c>
      <c r="L31" s="177"/>
      <c r="M31" s="177"/>
      <c r="N31" s="177"/>
      <c r="O31" s="191">
        <f t="shared" si="0"/>
        <v>105</v>
      </c>
      <c r="P31" s="185"/>
      <c r="Q31" s="185"/>
      <c r="R31" s="185"/>
      <c r="S31" s="185"/>
    </row>
    <row r="32" spans="1:19" s="174" customFormat="1" ht="18.75" x14ac:dyDescent="0.3">
      <c r="A32" s="190">
        <v>27</v>
      </c>
      <c r="B32" s="283" t="s">
        <v>91</v>
      </c>
      <c r="C32" s="205" t="s">
        <v>65</v>
      </c>
      <c r="D32" s="196" t="s">
        <v>42</v>
      </c>
      <c r="E32" s="178">
        <v>1</v>
      </c>
      <c r="F32" s="179">
        <v>44470</v>
      </c>
      <c r="G32" s="179">
        <v>44834</v>
      </c>
      <c r="H32" s="180">
        <v>630</v>
      </c>
      <c r="I32" s="180">
        <v>96</v>
      </c>
      <c r="J32" s="180"/>
      <c r="K32" s="180">
        <v>726</v>
      </c>
      <c r="L32" s="177"/>
      <c r="M32" s="177"/>
      <c r="N32" s="180"/>
      <c r="O32" s="191">
        <f t="shared" si="0"/>
        <v>726</v>
      </c>
      <c r="P32" s="185"/>
      <c r="Q32" s="185"/>
      <c r="R32" s="185"/>
      <c r="S32" s="185"/>
    </row>
    <row r="33" spans="1:81" s="174" customFormat="1" ht="18.75" x14ac:dyDescent="0.3">
      <c r="A33" s="190">
        <v>28</v>
      </c>
      <c r="B33" s="283" t="s">
        <v>143</v>
      </c>
      <c r="C33" s="205" t="s">
        <v>110</v>
      </c>
      <c r="D33" s="196" t="s">
        <v>39</v>
      </c>
      <c r="E33" s="178">
        <v>1</v>
      </c>
      <c r="F33" s="179">
        <v>44743</v>
      </c>
      <c r="G33" s="179">
        <v>45107</v>
      </c>
      <c r="H33" s="180">
        <v>630</v>
      </c>
      <c r="I33" s="180">
        <v>96</v>
      </c>
      <c r="J33" s="180"/>
      <c r="K33" s="180">
        <v>726</v>
      </c>
      <c r="L33" s="177"/>
      <c r="M33" s="177"/>
      <c r="N33" s="180"/>
      <c r="O33" s="191">
        <f t="shared" si="0"/>
        <v>726</v>
      </c>
      <c r="P33" s="185"/>
      <c r="Q33" s="185"/>
      <c r="R33" s="185"/>
      <c r="S33" s="185"/>
    </row>
    <row r="34" spans="1:81" s="174" customFormat="1" ht="18.75" x14ac:dyDescent="0.3">
      <c r="A34" s="190">
        <v>29</v>
      </c>
      <c r="B34" s="283" t="s">
        <v>146</v>
      </c>
      <c r="C34" s="205" t="s">
        <v>38</v>
      </c>
      <c r="D34" s="196" t="s">
        <v>72</v>
      </c>
      <c r="E34" s="178">
        <v>1</v>
      </c>
      <c r="F34" s="179">
        <v>44743</v>
      </c>
      <c r="G34" s="179">
        <v>45107</v>
      </c>
      <c r="H34" s="180">
        <v>630</v>
      </c>
      <c r="I34" s="180">
        <v>96</v>
      </c>
      <c r="J34" s="180"/>
      <c r="K34" s="180">
        <f t="shared" si="1"/>
        <v>726</v>
      </c>
      <c r="L34" s="177"/>
      <c r="M34" s="177"/>
      <c r="N34" s="180"/>
      <c r="O34" s="191">
        <f t="shared" si="0"/>
        <v>726</v>
      </c>
      <c r="P34" s="185"/>
      <c r="Q34" s="185"/>
      <c r="R34" s="185"/>
      <c r="S34" s="185"/>
    </row>
    <row r="35" spans="1:81" s="174" customFormat="1" ht="18.75" x14ac:dyDescent="0.3">
      <c r="A35" s="190">
        <v>30</v>
      </c>
      <c r="B35" s="283" t="s">
        <v>138</v>
      </c>
      <c r="C35" s="205" t="s">
        <v>38</v>
      </c>
      <c r="D35" s="196" t="s">
        <v>43</v>
      </c>
      <c r="E35" s="178" t="s">
        <v>175</v>
      </c>
      <c r="F35" s="179" t="s">
        <v>139</v>
      </c>
      <c r="G35" s="179">
        <v>45082</v>
      </c>
      <c r="H35" s="180"/>
      <c r="I35" s="180"/>
      <c r="J35" s="180">
        <v>210</v>
      </c>
      <c r="K35" s="180">
        <f t="shared" si="1"/>
        <v>210</v>
      </c>
      <c r="L35" s="177"/>
      <c r="M35" s="177"/>
      <c r="N35" s="180"/>
      <c r="O35" s="191">
        <f t="shared" si="0"/>
        <v>210</v>
      </c>
      <c r="P35" s="185"/>
      <c r="Q35" s="185"/>
      <c r="R35" s="185"/>
      <c r="S35" s="185"/>
    </row>
    <row r="36" spans="1:81" s="174" customFormat="1" ht="18.75" x14ac:dyDescent="0.3">
      <c r="A36" s="190">
        <v>31</v>
      </c>
      <c r="B36" s="279" t="s">
        <v>70</v>
      </c>
      <c r="C36" s="194" t="s">
        <v>38</v>
      </c>
      <c r="D36" s="177" t="s">
        <v>43</v>
      </c>
      <c r="E36" s="178">
        <v>1</v>
      </c>
      <c r="F36" s="179">
        <v>44409</v>
      </c>
      <c r="G36" s="179">
        <v>45107</v>
      </c>
      <c r="H36" s="180">
        <v>630</v>
      </c>
      <c r="I36" s="180">
        <v>96</v>
      </c>
      <c r="J36" s="180"/>
      <c r="K36" s="180">
        <f t="shared" si="1"/>
        <v>726</v>
      </c>
      <c r="L36" s="177"/>
      <c r="M36" s="180"/>
      <c r="N36" s="180"/>
      <c r="O36" s="191">
        <f t="shared" si="0"/>
        <v>726</v>
      </c>
      <c r="P36" s="185"/>
      <c r="Q36" s="185"/>
      <c r="R36" s="185"/>
      <c r="S36" s="185"/>
    </row>
    <row r="37" spans="1:81" s="174" customFormat="1" ht="18.75" x14ac:dyDescent="0.3">
      <c r="A37" s="190">
        <v>32</v>
      </c>
      <c r="B37" s="279" t="s">
        <v>163</v>
      </c>
      <c r="C37" s="194" t="s">
        <v>38</v>
      </c>
      <c r="D37" s="177" t="s">
        <v>154</v>
      </c>
      <c r="E37" s="178" t="s">
        <v>175</v>
      </c>
      <c r="F37" s="179">
        <v>44788</v>
      </c>
      <c r="G37" s="179">
        <v>44926</v>
      </c>
      <c r="H37" s="180"/>
      <c r="I37" s="180"/>
      <c r="J37" s="180">
        <v>105</v>
      </c>
      <c r="K37" s="180">
        <f t="shared" si="1"/>
        <v>105</v>
      </c>
      <c r="L37" s="177"/>
      <c r="M37" s="177"/>
      <c r="N37" s="207"/>
      <c r="O37" s="191">
        <f t="shared" si="0"/>
        <v>105</v>
      </c>
      <c r="P37" s="185"/>
      <c r="Q37" s="185"/>
      <c r="R37" s="185"/>
      <c r="S37" s="185"/>
    </row>
    <row r="38" spans="1:81" s="174" customFormat="1" ht="18.75" x14ac:dyDescent="0.3">
      <c r="A38" s="190">
        <v>33</v>
      </c>
      <c r="B38" s="279" t="s">
        <v>112</v>
      </c>
      <c r="C38" s="194" t="s">
        <v>74</v>
      </c>
      <c r="D38" s="177" t="s">
        <v>113</v>
      </c>
      <c r="E38" s="178">
        <v>1</v>
      </c>
      <c r="F38" s="179">
        <v>44652</v>
      </c>
      <c r="G38" s="179">
        <v>45016</v>
      </c>
      <c r="H38" s="180">
        <v>630</v>
      </c>
      <c r="I38" s="180">
        <v>96</v>
      </c>
      <c r="J38" s="180"/>
      <c r="K38" s="180">
        <f t="shared" si="1"/>
        <v>726</v>
      </c>
      <c r="L38" s="177"/>
      <c r="M38" s="177"/>
      <c r="N38" s="177"/>
      <c r="O38" s="191">
        <f t="shared" si="0"/>
        <v>726</v>
      </c>
      <c r="P38" s="185"/>
      <c r="Q38" s="185"/>
      <c r="R38" s="185"/>
      <c r="S38" s="185"/>
    </row>
    <row r="39" spans="1:81" s="174" customFormat="1" ht="18.75" x14ac:dyDescent="0.3">
      <c r="A39" s="190">
        <v>34</v>
      </c>
      <c r="B39" s="279" t="s">
        <v>92</v>
      </c>
      <c r="C39" s="194" t="s">
        <v>93</v>
      </c>
      <c r="D39" s="177" t="s">
        <v>72</v>
      </c>
      <c r="E39" s="178">
        <v>1</v>
      </c>
      <c r="F39" s="179">
        <v>44470</v>
      </c>
      <c r="G39" s="179">
        <v>44834</v>
      </c>
      <c r="H39" s="180">
        <v>630</v>
      </c>
      <c r="I39" s="180">
        <v>96</v>
      </c>
      <c r="J39" s="180"/>
      <c r="K39" s="180">
        <f t="shared" si="1"/>
        <v>726</v>
      </c>
      <c r="L39" s="177"/>
      <c r="M39" s="195"/>
      <c r="N39" s="180"/>
      <c r="O39" s="191">
        <f t="shared" si="0"/>
        <v>726</v>
      </c>
      <c r="P39" s="185"/>
      <c r="Q39" s="185"/>
      <c r="R39" s="185"/>
      <c r="S39" s="185"/>
    </row>
    <row r="40" spans="1:81" s="174" customFormat="1" ht="18.75" x14ac:dyDescent="0.3">
      <c r="A40" s="190">
        <v>35</v>
      </c>
      <c r="B40" s="279" t="s">
        <v>149</v>
      </c>
      <c r="C40" s="194" t="s">
        <v>1</v>
      </c>
      <c r="D40" s="177" t="s">
        <v>39</v>
      </c>
      <c r="E40" s="178">
        <v>1</v>
      </c>
      <c r="F40" s="179">
        <v>44774</v>
      </c>
      <c r="G40" s="179">
        <v>45138</v>
      </c>
      <c r="H40" s="180">
        <v>630</v>
      </c>
      <c r="I40" s="180">
        <v>96</v>
      </c>
      <c r="J40" s="180"/>
      <c r="K40" s="180">
        <f t="shared" si="1"/>
        <v>726</v>
      </c>
      <c r="L40" s="177"/>
      <c r="M40" s="195"/>
      <c r="N40" s="180"/>
      <c r="O40" s="191">
        <f t="shared" si="0"/>
        <v>726</v>
      </c>
      <c r="P40" s="185"/>
      <c r="Q40" s="185"/>
      <c r="R40" s="185"/>
      <c r="S40" s="185"/>
    </row>
    <row r="41" spans="1:81" s="210" customFormat="1" ht="18" x14ac:dyDescent="0.25">
      <c r="A41" s="190">
        <v>36</v>
      </c>
      <c r="B41" s="279" t="s">
        <v>68</v>
      </c>
      <c r="C41" s="194" t="s">
        <v>88</v>
      </c>
      <c r="D41" s="177" t="s">
        <v>49</v>
      </c>
      <c r="E41" s="178" t="s">
        <v>175</v>
      </c>
      <c r="F41" s="179">
        <v>44409</v>
      </c>
      <c r="G41" s="179">
        <v>44926</v>
      </c>
      <c r="H41" s="180"/>
      <c r="I41" s="180"/>
      <c r="J41" s="180">
        <v>105</v>
      </c>
      <c r="K41" s="180">
        <f t="shared" si="1"/>
        <v>105</v>
      </c>
      <c r="L41" s="177"/>
      <c r="M41" s="177"/>
      <c r="N41" s="177"/>
      <c r="O41" s="191">
        <f t="shared" si="0"/>
        <v>105</v>
      </c>
      <c r="P41" s="187"/>
      <c r="Q41" s="187"/>
      <c r="R41" s="187"/>
      <c r="S41" s="187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209"/>
    </row>
    <row r="42" spans="1:81" s="208" customFormat="1" ht="18" x14ac:dyDescent="0.25">
      <c r="A42" s="190">
        <v>37</v>
      </c>
      <c r="B42" s="279" t="s">
        <v>168</v>
      </c>
      <c r="C42" s="194" t="s">
        <v>89</v>
      </c>
      <c r="D42" s="177" t="s">
        <v>154</v>
      </c>
      <c r="E42" s="178">
        <v>1</v>
      </c>
      <c r="F42" s="179">
        <v>44788</v>
      </c>
      <c r="G42" s="179">
        <v>44926</v>
      </c>
      <c r="H42" s="180">
        <v>630</v>
      </c>
      <c r="I42" s="180">
        <v>96</v>
      </c>
      <c r="J42" s="180"/>
      <c r="K42" s="180">
        <f t="shared" si="1"/>
        <v>726</v>
      </c>
      <c r="L42" s="177"/>
      <c r="M42" s="177"/>
      <c r="N42" s="207"/>
      <c r="O42" s="191">
        <f t="shared" si="0"/>
        <v>726</v>
      </c>
      <c r="P42" s="187"/>
      <c r="Q42" s="187"/>
      <c r="R42" s="187"/>
      <c r="S42" s="187"/>
    </row>
    <row r="43" spans="1:81" s="208" customFormat="1" ht="18" x14ac:dyDescent="0.25">
      <c r="A43" s="190">
        <v>38</v>
      </c>
      <c r="B43" s="279" t="s">
        <v>94</v>
      </c>
      <c r="C43" s="194" t="s">
        <v>1</v>
      </c>
      <c r="D43" s="177" t="s">
        <v>72</v>
      </c>
      <c r="E43" s="178">
        <v>1</v>
      </c>
      <c r="F43" s="179">
        <v>44470</v>
      </c>
      <c r="G43" s="179">
        <v>44834</v>
      </c>
      <c r="H43" s="180">
        <v>630</v>
      </c>
      <c r="I43" s="180">
        <v>96</v>
      </c>
      <c r="J43" s="180"/>
      <c r="K43" s="180">
        <f t="shared" si="1"/>
        <v>726</v>
      </c>
      <c r="L43" s="177"/>
      <c r="M43" s="195"/>
      <c r="N43" s="195"/>
      <c r="O43" s="191">
        <f t="shared" si="0"/>
        <v>726</v>
      </c>
      <c r="P43" s="187"/>
      <c r="Q43" s="187"/>
      <c r="R43" s="187"/>
      <c r="S43" s="187"/>
    </row>
    <row r="44" spans="1:81" s="208" customFormat="1" ht="18" x14ac:dyDescent="0.25">
      <c r="A44" s="190">
        <v>39</v>
      </c>
      <c r="B44" s="279" t="s">
        <v>86</v>
      </c>
      <c r="C44" s="194" t="s">
        <v>38</v>
      </c>
      <c r="D44" s="177" t="s">
        <v>43</v>
      </c>
      <c r="E44" s="178">
        <v>1</v>
      </c>
      <c r="F44" s="179">
        <v>44440</v>
      </c>
      <c r="G44" s="179">
        <v>45169</v>
      </c>
      <c r="H44" s="180">
        <v>630</v>
      </c>
      <c r="I44" s="180">
        <v>96</v>
      </c>
      <c r="J44" s="180"/>
      <c r="K44" s="180">
        <f t="shared" si="1"/>
        <v>726</v>
      </c>
      <c r="L44" s="177"/>
      <c r="M44" s="177"/>
      <c r="N44" s="180"/>
      <c r="O44" s="191">
        <f t="shared" si="0"/>
        <v>726</v>
      </c>
      <c r="P44" s="187"/>
      <c r="Q44" s="187"/>
      <c r="R44" s="187"/>
      <c r="S44" s="187"/>
    </row>
    <row r="45" spans="1:81" s="174" customFormat="1" ht="18.75" x14ac:dyDescent="0.3">
      <c r="A45" s="190">
        <v>40</v>
      </c>
      <c r="B45" s="283" t="s">
        <v>133</v>
      </c>
      <c r="C45" s="205" t="s">
        <v>71</v>
      </c>
      <c r="D45" s="196" t="s">
        <v>47</v>
      </c>
      <c r="E45" s="178">
        <v>1</v>
      </c>
      <c r="F45" s="179">
        <v>44409</v>
      </c>
      <c r="G45" s="179">
        <v>45138</v>
      </c>
      <c r="H45" s="180">
        <v>630</v>
      </c>
      <c r="I45" s="180">
        <v>96</v>
      </c>
      <c r="J45" s="180"/>
      <c r="K45" s="180">
        <f t="shared" si="1"/>
        <v>726</v>
      </c>
      <c r="L45" s="177"/>
      <c r="M45" s="195"/>
      <c r="N45" s="195"/>
      <c r="O45" s="191">
        <f t="shared" si="0"/>
        <v>726</v>
      </c>
      <c r="P45" s="185"/>
      <c r="Q45" s="185"/>
      <c r="R45" s="185"/>
      <c r="S45" s="185"/>
    </row>
    <row r="46" spans="1:81" s="174" customFormat="1" ht="18.75" x14ac:dyDescent="0.3">
      <c r="A46" s="190">
        <v>41</v>
      </c>
      <c r="B46" s="283" t="s">
        <v>150</v>
      </c>
      <c r="C46" s="205" t="s">
        <v>152</v>
      </c>
      <c r="D46" s="196" t="s">
        <v>45</v>
      </c>
      <c r="E46" s="178">
        <v>1</v>
      </c>
      <c r="F46" s="179">
        <v>44783</v>
      </c>
      <c r="G46" s="179">
        <v>45086</v>
      </c>
      <c r="H46" s="180">
        <v>630</v>
      </c>
      <c r="I46" s="180">
        <v>96</v>
      </c>
      <c r="J46" s="180"/>
      <c r="K46" s="180">
        <f t="shared" si="1"/>
        <v>726</v>
      </c>
      <c r="L46" s="177"/>
      <c r="M46" s="177"/>
      <c r="N46" s="180"/>
      <c r="O46" s="191">
        <f t="shared" si="0"/>
        <v>726</v>
      </c>
      <c r="P46" s="185"/>
      <c r="Q46" s="185"/>
      <c r="R46" s="185"/>
      <c r="S46" s="185"/>
    </row>
    <row r="47" spans="1:81" s="87" customFormat="1" ht="18.75" x14ac:dyDescent="0.3">
      <c r="A47" s="143">
        <v>42</v>
      </c>
      <c r="B47" s="284" t="s">
        <v>135</v>
      </c>
      <c r="C47" s="111" t="s">
        <v>38</v>
      </c>
      <c r="D47" s="92" t="s">
        <v>41</v>
      </c>
      <c r="E47" s="109">
        <v>1</v>
      </c>
      <c r="F47" s="93">
        <v>44652</v>
      </c>
      <c r="G47" s="93">
        <v>44926</v>
      </c>
      <c r="H47" s="94">
        <v>630</v>
      </c>
      <c r="I47" s="94">
        <v>96</v>
      </c>
      <c r="J47" s="94"/>
      <c r="K47" s="94">
        <f t="shared" si="1"/>
        <v>726</v>
      </c>
      <c r="L47" s="108"/>
      <c r="M47" s="110"/>
      <c r="N47" s="110"/>
      <c r="O47" s="162">
        <f t="shared" si="0"/>
        <v>726</v>
      </c>
      <c r="P47" s="185"/>
      <c r="Q47" s="185"/>
      <c r="R47" s="185"/>
      <c r="S47" s="158"/>
    </row>
    <row r="48" spans="1:81" s="87" customFormat="1" ht="18.75" x14ac:dyDescent="0.3">
      <c r="A48" s="143">
        <v>43</v>
      </c>
      <c r="B48" s="276" t="s">
        <v>158</v>
      </c>
      <c r="C48" s="153" t="s">
        <v>115</v>
      </c>
      <c r="D48" s="108" t="s">
        <v>154</v>
      </c>
      <c r="E48" s="109">
        <v>1</v>
      </c>
      <c r="F48" s="93">
        <v>44790</v>
      </c>
      <c r="G48" s="93">
        <v>44926</v>
      </c>
      <c r="H48" s="94">
        <v>630</v>
      </c>
      <c r="I48" s="94">
        <v>96</v>
      </c>
      <c r="J48" s="94"/>
      <c r="K48" s="94">
        <f t="shared" si="1"/>
        <v>726</v>
      </c>
      <c r="L48" s="108"/>
      <c r="M48" s="157"/>
      <c r="N48" s="94"/>
      <c r="O48" s="162">
        <f t="shared" si="0"/>
        <v>726</v>
      </c>
      <c r="P48" s="185"/>
      <c r="Q48" s="185"/>
      <c r="R48" s="185"/>
      <c r="S48" s="158"/>
    </row>
    <row r="49" spans="1:19" s="87" customFormat="1" ht="18.75" x14ac:dyDescent="0.3">
      <c r="A49" s="143">
        <v>44</v>
      </c>
      <c r="B49" s="276" t="s">
        <v>60</v>
      </c>
      <c r="C49" s="153" t="s">
        <v>61</v>
      </c>
      <c r="D49" s="108" t="s">
        <v>72</v>
      </c>
      <c r="E49" s="109">
        <v>1</v>
      </c>
      <c r="F49" s="93">
        <v>44287</v>
      </c>
      <c r="G49" s="93">
        <v>44926</v>
      </c>
      <c r="H49" s="94">
        <v>630</v>
      </c>
      <c r="I49" s="94">
        <v>96</v>
      </c>
      <c r="J49" s="94"/>
      <c r="K49" s="94">
        <f t="shared" si="1"/>
        <v>726</v>
      </c>
      <c r="L49" s="108"/>
      <c r="M49" s="94"/>
      <c r="N49" s="94"/>
      <c r="O49" s="162">
        <f t="shared" si="0"/>
        <v>726</v>
      </c>
      <c r="P49" s="185"/>
      <c r="Q49" s="185"/>
      <c r="R49" s="185"/>
      <c r="S49" s="158"/>
    </row>
    <row r="50" spans="1:19" s="87" customFormat="1" ht="18.75" x14ac:dyDescent="0.3">
      <c r="A50" s="143">
        <v>45</v>
      </c>
      <c r="B50" s="276" t="s">
        <v>151</v>
      </c>
      <c r="C50" s="153" t="s">
        <v>153</v>
      </c>
      <c r="D50" s="108" t="s">
        <v>42</v>
      </c>
      <c r="E50" s="109">
        <v>1</v>
      </c>
      <c r="F50" s="93">
        <v>44774</v>
      </c>
      <c r="G50" s="93">
        <v>45138</v>
      </c>
      <c r="H50" s="94">
        <v>630</v>
      </c>
      <c r="I50" s="94">
        <v>96</v>
      </c>
      <c r="J50" s="94"/>
      <c r="K50" s="94">
        <f t="shared" si="1"/>
        <v>726</v>
      </c>
      <c r="L50" s="108"/>
      <c r="M50" s="94"/>
      <c r="N50" s="94"/>
      <c r="O50" s="162">
        <f t="shared" si="0"/>
        <v>726</v>
      </c>
      <c r="P50" s="185"/>
      <c r="Q50" s="185"/>
      <c r="R50" s="185"/>
      <c r="S50" s="158"/>
    </row>
    <row r="51" spans="1:19" s="87" customFormat="1" ht="15.75" x14ac:dyDescent="0.25">
      <c r="A51" s="143">
        <v>46</v>
      </c>
      <c r="B51" s="276" t="s">
        <v>114</v>
      </c>
      <c r="C51" s="153" t="s">
        <v>115</v>
      </c>
      <c r="D51" s="108" t="s">
        <v>45</v>
      </c>
      <c r="E51" s="109">
        <v>1</v>
      </c>
      <c r="F51" s="93">
        <v>44652</v>
      </c>
      <c r="G51" s="93">
        <v>45016</v>
      </c>
      <c r="H51" s="94">
        <v>630</v>
      </c>
      <c r="I51" s="94">
        <v>96</v>
      </c>
      <c r="J51" s="94"/>
      <c r="K51" s="94">
        <f t="shared" si="1"/>
        <v>726</v>
      </c>
      <c r="L51" s="108"/>
      <c r="M51" s="110"/>
      <c r="N51" s="94"/>
      <c r="O51" s="162">
        <f t="shared" si="0"/>
        <v>726</v>
      </c>
      <c r="P51" s="174"/>
      <c r="Q51" s="174"/>
      <c r="R51" s="174"/>
    </row>
    <row r="52" spans="1:19" s="87" customFormat="1" ht="15.75" x14ac:dyDescent="0.25">
      <c r="A52" s="143">
        <v>47</v>
      </c>
      <c r="B52" s="276" t="s">
        <v>156</v>
      </c>
      <c r="C52" s="153" t="s">
        <v>89</v>
      </c>
      <c r="D52" s="108" t="s">
        <v>154</v>
      </c>
      <c r="E52" s="109">
        <v>1</v>
      </c>
      <c r="F52" s="93">
        <v>44790</v>
      </c>
      <c r="G52" s="93">
        <v>44926</v>
      </c>
      <c r="H52" s="94">
        <v>630</v>
      </c>
      <c r="I52" s="94">
        <v>96</v>
      </c>
      <c r="J52" s="94"/>
      <c r="K52" s="94">
        <f t="shared" si="1"/>
        <v>726</v>
      </c>
      <c r="L52" s="108"/>
      <c r="M52" s="157"/>
      <c r="N52" s="94"/>
      <c r="O52" s="162">
        <f t="shared" si="0"/>
        <v>726</v>
      </c>
      <c r="P52" s="174"/>
      <c r="Q52" s="174"/>
      <c r="R52" s="174"/>
    </row>
    <row r="53" spans="1:19" s="87" customFormat="1" ht="15.75" x14ac:dyDescent="0.25">
      <c r="A53" s="143">
        <v>48</v>
      </c>
      <c r="B53" s="276" t="s">
        <v>117</v>
      </c>
      <c r="C53" s="153" t="s">
        <v>38</v>
      </c>
      <c r="D53" s="108" t="s">
        <v>43</v>
      </c>
      <c r="E53" s="109">
        <v>1</v>
      </c>
      <c r="F53" s="93">
        <v>44652</v>
      </c>
      <c r="G53" s="93">
        <v>45016</v>
      </c>
      <c r="H53" s="94">
        <v>630</v>
      </c>
      <c r="I53" s="94">
        <v>96</v>
      </c>
      <c r="J53" s="94"/>
      <c r="K53" s="94">
        <f t="shared" si="1"/>
        <v>726</v>
      </c>
      <c r="L53" s="108"/>
      <c r="M53" s="110"/>
      <c r="N53" s="110"/>
      <c r="O53" s="162">
        <f t="shared" si="0"/>
        <v>726</v>
      </c>
      <c r="P53" s="174"/>
      <c r="Q53" s="174"/>
      <c r="R53" s="174"/>
    </row>
    <row r="54" spans="1:19" s="87" customFormat="1" ht="15.75" x14ac:dyDescent="0.25">
      <c r="A54" s="143">
        <v>49</v>
      </c>
      <c r="B54" s="276" t="s">
        <v>95</v>
      </c>
      <c r="C54" s="153" t="s">
        <v>1</v>
      </c>
      <c r="D54" s="108" t="s">
        <v>42</v>
      </c>
      <c r="E54" s="109">
        <v>1</v>
      </c>
      <c r="F54" s="93">
        <v>44470</v>
      </c>
      <c r="G54" s="93">
        <v>44834</v>
      </c>
      <c r="H54" s="94">
        <v>630</v>
      </c>
      <c r="I54" s="94">
        <v>96</v>
      </c>
      <c r="J54" s="94"/>
      <c r="K54" s="94">
        <f t="shared" si="1"/>
        <v>726</v>
      </c>
      <c r="L54" s="108"/>
      <c r="M54" s="94"/>
      <c r="N54" s="94"/>
      <c r="O54" s="162">
        <f t="shared" si="0"/>
        <v>726</v>
      </c>
      <c r="P54" s="174"/>
      <c r="Q54" s="174"/>
      <c r="R54" s="174"/>
    </row>
    <row r="55" spans="1:19" s="87" customFormat="1" ht="15.75" x14ac:dyDescent="0.25">
      <c r="A55" s="143">
        <v>50</v>
      </c>
      <c r="B55" s="276" t="s">
        <v>116</v>
      </c>
      <c r="C55" s="153" t="s">
        <v>38</v>
      </c>
      <c r="D55" s="108" t="s">
        <v>43</v>
      </c>
      <c r="E55" s="109">
        <v>1</v>
      </c>
      <c r="F55" s="93">
        <v>44652</v>
      </c>
      <c r="G55" s="93">
        <v>45016</v>
      </c>
      <c r="H55" s="94">
        <v>630</v>
      </c>
      <c r="I55" s="94">
        <v>96</v>
      </c>
      <c r="J55" s="94"/>
      <c r="K55" s="94">
        <f t="shared" si="1"/>
        <v>726</v>
      </c>
      <c r="L55" s="95"/>
      <c r="M55" s="96"/>
      <c r="N55" s="94"/>
      <c r="O55" s="162">
        <f t="shared" si="0"/>
        <v>726</v>
      </c>
      <c r="P55" s="174"/>
      <c r="Q55" s="174"/>
      <c r="R55" s="174"/>
    </row>
    <row r="56" spans="1:19" s="87" customFormat="1" ht="15.75" x14ac:dyDescent="0.25">
      <c r="A56" s="143">
        <v>51</v>
      </c>
      <c r="B56" s="276" t="s">
        <v>96</v>
      </c>
      <c r="C56" s="153" t="s">
        <v>88</v>
      </c>
      <c r="D56" s="108" t="s">
        <v>72</v>
      </c>
      <c r="E56" s="109">
        <v>1</v>
      </c>
      <c r="F56" s="93">
        <v>44470</v>
      </c>
      <c r="G56" s="93">
        <v>44834</v>
      </c>
      <c r="H56" s="94">
        <v>630</v>
      </c>
      <c r="I56" s="94">
        <v>96</v>
      </c>
      <c r="J56" s="94"/>
      <c r="K56" s="94">
        <f t="shared" si="1"/>
        <v>726</v>
      </c>
      <c r="L56" s="95"/>
      <c r="M56" s="96"/>
      <c r="N56" s="96"/>
      <c r="O56" s="162">
        <f t="shared" si="0"/>
        <v>726</v>
      </c>
      <c r="P56" s="174"/>
      <c r="Q56" s="174"/>
      <c r="R56" s="174"/>
    </row>
    <row r="57" spans="1:19" s="87" customFormat="1" ht="15.75" x14ac:dyDescent="0.25">
      <c r="A57" s="143">
        <v>52</v>
      </c>
      <c r="B57" s="276" t="s">
        <v>167</v>
      </c>
      <c r="C57" s="153" t="s">
        <v>38</v>
      </c>
      <c r="D57" s="108" t="s">
        <v>154</v>
      </c>
      <c r="E57" s="109">
        <v>1</v>
      </c>
      <c r="F57" s="93">
        <v>44788</v>
      </c>
      <c r="G57" s="93">
        <v>44926</v>
      </c>
      <c r="H57" s="94">
        <v>630</v>
      </c>
      <c r="I57" s="94">
        <v>96</v>
      </c>
      <c r="J57" s="94"/>
      <c r="K57" s="94">
        <f t="shared" si="1"/>
        <v>726</v>
      </c>
      <c r="L57" s="95"/>
      <c r="M57" s="96"/>
      <c r="N57" s="94"/>
      <c r="O57" s="162">
        <f t="shared" si="0"/>
        <v>726</v>
      </c>
      <c r="P57" s="174"/>
      <c r="Q57" s="174"/>
      <c r="R57" s="174"/>
    </row>
    <row r="58" spans="1:19" s="87" customFormat="1" ht="15.75" x14ac:dyDescent="0.25">
      <c r="A58" s="143">
        <v>53</v>
      </c>
      <c r="B58" s="276" t="s">
        <v>97</v>
      </c>
      <c r="C58" s="153" t="s">
        <v>66</v>
      </c>
      <c r="D58" s="108" t="s">
        <v>41</v>
      </c>
      <c r="E58" s="109">
        <v>1</v>
      </c>
      <c r="F58" s="93">
        <v>44470</v>
      </c>
      <c r="G58" s="93">
        <v>44834</v>
      </c>
      <c r="H58" s="94">
        <v>630</v>
      </c>
      <c r="I58" s="94">
        <v>96</v>
      </c>
      <c r="J58" s="94"/>
      <c r="K58" s="94">
        <f t="shared" si="1"/>
        <v>726</v>
      </c>
      <c r="L58" s="95"/>
      <c r="M58" s="96"/>
      <c r="N58" s="96"/>
      <c r="O58" s="162">
        <f t="shared" si="0"/>
        <v>726</v>
      </c>
      <c r="P58" s="174"/>
      <c r="Q58" s="174"/>
      <c r="R58" s="174"/>
    </row>
    <row r="59" spans="1:19" s="87" customFormat="1" ht="15.75" x14ac:dyDescent="0.25">
      <c r="A59" s="143">
        <v>54</v>
      </c>
      <c r="B59" s="276" t="s">
        <v>99</v>
      </c>
      <c r="C59" s="153" t="s">
        <v>90</v>
      </c>
      <c r="D59" s="108" t="s">
        <v>42</v>
      </c>
      <c r="E59" s="109">
        <v>1</v>
      </c>
      <c r="F59" s="93">
        <v>44470</v>
      </c>
      <c r="G59" s="93">
        <v>44834</v>
      </c>
      <c r="H59" s="94">
        <v>630</v>
      </c>
      <c r="I59" s="94">
        <v>96</v>
      </c>
      <c r="J59" s="94"/>
      <c r="K59" s="94">
        <f t="shared" si="1"/>
        <v>726</v>
      </c>
      <c r="L59" s="95"/>
      <c r="M59" s="96"/>
      <c r="N59" s="96"/>
      <c r="O59" s="162">
        <f t="shared" si="0"/>
        <v>726</v>
      </c>
      <c r="P59" s="174"/>
      <c r="Q59" s="174"/>
      <c r="R59" s="174"/>
    </row>
    <row r="60" spans="1:19" s="87" customFormat="1" ht="15.75" x14ac:dyDescent="0.25">
      <c r="A60" s="143">
        <v>55</v>
      </c>
      <c r="B60" s="276" t="s">
        <v>170</v>
      </c>
      <c r="C60" s="153" t="s">
        <v>40</v>
      </c>
      <c r="D60" s="108" t="s">
        <v>41</v>
      </c>
      <c r="E60" s="109">
        <v>1</v>
      </c>
      <c r="F60" s="93">
        <v>44774</v>
      </c>
      <c r="G60" s="93">
        <v>45138</v>
      </c>
      <c r="H60" s="94">
        <v>630</v>
      </c>
      <c r="I60" s="94">
        <v>96</v>
      </c>
      <c r="J60" s="94"/>
      <c r="K60" s="94">
        <f t="shared" si="1"/>
        <v>726</v>
      </c>
      <c r="L60" s="108"/>
      <c r="M60" s="110"/>
      <c r="N60" s="110"/>
      <c r="O60" s="162">
        <f t="shared" si="0"/>
        <v>726</v>
      </c>
      <c r="P60" s="188"/>
      <c r="Q60" s="174"/>
      <c r="R60" s="174"/>
    </row>
    <row r="61" spans="1:19" s="87" customFormat="1" ht="15.75" x14ac:dyDescent="0.25">
      <c r="A61" s="143">
        <v>56</v>
      </c>
      <c r="B61" s="276" t="s">
        <v>181</v>
      </c>
      <c r="C61" s="153" t="s">
        <v>38</v>
      </c>
      <c r="D61" s="108" t="s">
        <v>39</v>
      </c>
      <c r="E61" s="109">
        <v>2</v>
      </c>
      <c r="F61" s="93">
        <v>44839</v>
      </c>
      <c r="G61" s="93">
        <v>45203</v>
      </c>
      <c r="H61" s="94">
        <v>546</v>
      </c>
      <c r="I61" s="94">
        <v>86.4</v>
      </c>
      <c r="J61" s="94"/>
      <c r="K61" s="94">
        <f t="shared" si="1"/>
        <v>632.4</v>
      </c>
      <c r="L61" s="108"/>
      <c r="M61" s="110"/>
      <c r="N61" s="110"/>
      <c r="O61" s="162">
        <f t="shared" si="0"/>
        <v>632.4</v>
      </c>
      <c r="P61" s="188"/>
      <c r="Q61" s="174"/>
      <c r="R61" s="174"/>
    </row>
    <row r="62" spans="1:19" s="87" customFormat="1" ht="30" x14ac:dyDescent="0.25">
      <c r="A62" s="143">
        <v>57</v>
      </c>
      <c r="B62" s="276" t="s">
        <v>171</v>
      </c>
      <c r="C62" s="153" t="s">
        <v>0</v>
      </c>
      <c r="D62" s="107" t="s">
        <v>155</v>
      </c>
      <c r="E62" s="109">
        <v>1</v>
      </c>
      <c r="F62" s="93">
        <v>44781</v>
      </c>
      <c r="G62" s="93">
        <v>45145</v>
      </c>
      <c r="H62" s="94">
        <v>630</v>
      </c>
      <c r="I62" s="94">
        <v>96</v>
      </c>
      <c r="J62" s="94"/>
      <c r="K62" s="94">
        <f t="shared" si="1"/>
        <v>726</v>
      </c>
      <c r="L62" s="108">
        <v>8</v>
      </c>
      <c r="M62" s="166">
        <v>168</v>
      </c>
      <c r="N62" s="166">
        <v>38.4</v>
      </c>
      <c r="O62" s="162">
        <f t="shared" si="0"/>
        <v>519.6</v>
      </c>
      <c r="P62" s="174"/>
      <c r="Q62" s="174"/>
      <c r="R62" s="174"/>
    </row>
    <row r="63" spans="1:19" s="87" customFormat="1" ht="15.75" x14ac:dyDescent="0.25">
      <c r="A63" s="143">
        <v>58</v>
      </c>
      <c r="B63" s="276" t="s">
        <v>161</v>
      </c>
      <c r="C63" s="153" t="s">
        <v>115</v>
      </c>
      <c r="D63" s="108" t="s">
        <v>154</v>
      </c>
      <c r="E63" s="109">
        <v>1</v>
      </c>
      <c r="F63" s="93">
        <v>44788</v>
      </c>
      <c r="G63" s="93">
        <v>44926</v>
      </c>
      <c r="H63" s="94">
        <v>630</v>
      </c>
      <c r="I63" s="94">
        <v>96</v>
      </c>
      <c r="J63" s="94"/>
      <c r="K63" s="94">
        <f t="shared" si="1"/>
        <v>726</v>
      </c>
      <c r="L63" s="95"/>
      <c r="M63" s="167"/>
      <c r="N63" s="167"/>
      <c r="O63" s="162">
        <f t="shared" si="0"/>
        <v>726</v>
      </c>
      <c r="P63" s="174"/>
      <c r="Q63" s="174"/>
      <c r="R63" s="174"/>
    </row>
    <row r="64" spans="1:19" s="87" customFormat="1" ht="15.75" x14ac:dyDescent="0.25">
      <c r="A64" s="143">
        <v>59</v>
      </c>
      <c r="B64" s="276" t="s">
        <v>106</v>
      </c>
      <c r="C64" s="153" t="s">
        <v>38</v>
      </c>
      <c r="D64" s="108" t="s">
        <v>41</v>
      </c>
      <c r="E64" s="109">
        <v>1</v>
      </c>
      <c r="F64" s="93">
        <v>44510</v>
      </c>
      <c r="G64" s="93">
        <v>44874</v>
      </c>
      <c r="H64" s="94">
        <v>630</v>
      </c>
      <c r="I64" s="94">
        <v>96</v>
      </c>
      <c r="J64" s="94"/>
      <c r="K64" s="94">
        <f t="shared" si="1"/>
        <v>726</v>
      </c>
      <c r="L64" s="95"/>
      <c r="M64" s="167"/>
      <c r="N64" s="168"/>
      <c r="O64" s="162">
        <f t="shared" si="0"/>
        <v>726</v>
      </c>
      <c r="P64" s="174"/>
      <c r="Q64" s="174"/>
      <c r="R64" s="174"/>
    </row>
    <row r="65" spans="1:18" s="87" customFormat="1" ht="15.75" x14ac:dyDescent="0.25">
      <c r="A65" s="143">
        <v>60</v>
      </c>
      <c r="B65" s="276" t="s">
        <v>182</v>
      </c>
      <c r="C65" s="153" t="s">
        <v>1</v>
      </c>
      <c r="D65" s="108" t="s">
        <v>39</v>
      </c>
      <c r="E65" s="109">
        <v>2</v>
      </c>
      <c r="F65" s="93">
        <v>44844</v>
      </c>
      <c r="G65" s="93">
        <v>45208</v>
      </c>
      <c r="H65" s="94">
        <v>441</v>
      </c>
      <c r="I65" s="94">
        <v>72</v>
      </c>
      <c r="J65" s="94"/>
      <c r="K65" s="94">
        <f t="shared" si="1"/>
        <v>513</v>
      </c>
      <c r="L65" s="95"/>
      <c r="M65" s="167"/>
      <c r="N65" s="168"/>
      <c r="O65" s="162">
        <f t="shared" si="0"/>
        <v>513</v>
      </c>
      <c r="P65" s="174"/>
      <c r="Q65" s="174"/>
      <c r="R65" s="174"/>
    </row>
    <row r="66" spans="1:18" s="87" customFormat="1" ht="15.75" x14ac:dyDescent="0.25">
      <c r="A66" s="143">
        <v>61</v>
      </c>
      <c r="B66" s="276" t="s">
        <v>107</v>
      </c>
      <c r="C66" s="153" t="s">
        <v>40</v>
      </c>
      <c r="D66" s="108" t="s">
        <v>72</v>
      </c>
      <c r="E66" s="109">
        <v>3</v>
      </c>
      <c r="F66" s="93">
        <v>44505</v>
      </c>
      <c r="G66" s="93">
        <v>44869</v>
      </c>
      <c r="H66" s="94">
        <v>84</v>
      </c>
      <c r="I66" s="94">
        <v>96</v>
      </c>
      <c r="J66" s="94">
        <v>546</v>
      </c>
      <c r="K66" s="94">
        <f t="shared" si="1"/>
        <v>726</v>
      </c>
      <c r="L66" s="108"/>
      <c r="M66" s="146"/>
      <c r="N66" s="146">
        <v>81.599999999999994</v>
      </c>
      <c r="O66" s="162">
        <f t="shared" si="0"/>
        <v>644.4</v>
      </c>
      <c r="P66" s="174"/>
      <c r="Q66" s="174"/>
      <c r="R66" s="174"/>
    </row>
    <row r="67" spans="1:18" s="87" customFormat="1" ht="15.75" x14ac:dyDescent="0.25">
      <c r="A67" s="143">
        <v>62</v>
      </c>
      <c r="B67" s="276" t="s">
        <v>82</v>
      </c>
      <c r="C67" s="153" t="s">
        <v>38</v>
      </c>
      <c r="D67" s="108" t="s">
        <v>43</v>
      </c>
      <c r="E67" s="109">
        <v>1</v>
      </c>
      <c r="F67" s="93">
        <v>44440</v>
      </c>
      <c r="G67" s="93">
        <v>45169</v>
      </c>
      <c r="H67" s="94">
        <v>630</v>
      </c>
      <c r="I67" s="94">
        <v>96</v>
      </c>
      <c r="J67" s="94"/>
      <c r="K67" s="94">
        <f t="shared" si="1"/>
        <v>726</v>
      </c>
      <c r="L67" s="95"/>
      <c r="M67" s="96"/>
      <c r="N67" s="94"/>
      <c r="O67" s="162">
        <f t="shared" si="0"/>
        <v>726</v>
      </c>
      <c r="P67" s="174"/>
      <c r="Q67" s="174"/>
      <c r="R67" s="174"/>
    </row>
    <row r="68" spans="1:18" s="87" customFormat="1" ht="15.75" x14ac:dyDescent="0.25">
      <c r="A68" s="143">
        <v>63</v>
      </c>
      <c r="B68" s="276" t="s">
        <v>160</v>
      </c>
      <c r="C68" s="153" t="s">
        <v>38</v>
      </c>
      <c r="D68" s="108" t="s">
        <v>154</v>
      </c>
      <c r="E68" s="109">
        <v>1</v>
      </c>
      <c r="F68" s="93">
        <v>44790</v>
      </c>
      <c r="G68" s="93">
        <v>44926</v>
      </c>
      <c r="H68" s="94">
        <v>630</v>
      </c>
      <c r="I68" s="94">
        <v>96</v>
      </c>
      <c r="J68" s="94"/>
      <c r="K68" s="94">
        <f t="shared" si="1"/>
        <v>726</v>
      </c>
      <c r="L68" s="108">
        <v>1</v>
      </c>
      <c r="M68" s="146">
        <v>21</v>
      </c>
      <c r="N68" s="94">
        <v>28.8</v>
      </c>
      <c r="O68" s="162">
        <f t="shared" si="0"/>
        <v>676.2</v>
      </c>
      <c r="P68" s="174"/>
      <c r="Q68" s="174"/>
      <c r="R68" s="174"/>
    </row>
    <row r="69" spans="1:18" s="87" customFormat="1" ht="15.75" x14ac:dyDescent="0.25">
      <c r="A69" s="143">
        <v>64</v>
      </c>
      <c r="B69" s="276" t="s">
        <v>75</v>
      </c>
      <c r="C69" s="153" t="s">
        <v>38</v>
      </c>
      <c r="D69" s="108" t="s">
        <v>43</v>
      </c>
      <c r="E69" s="109">
        <v>1</v>
      </c>
      <c r="F69" s="93">
        <v>44440</v>
      </c>
      <c r="G69" s="93">
        <v>45169</v>
      </c>
      <c r="H69" s="94">
        <v>630</v>
      </c>
      <c r="I69" s="94">
        <v>96</v>
      </c>
      <c r="J69" s="94"/>
      <c r="K69" s="94">
        <f t="shared" si="1"/>
        <v>726</v>
      </c>
      <c r="L69" s="95"/>
      <c r="M69" s="96"/>
      <c r="N69" s="94"/>
      <c r="O69" s="162">
        <f t="shared" si="0"/>
        <v>726</v>
      </c>
      <c r="P69" s="174"/>
      <c r="Q69" s="174"/>
      <c r="R69" s="174"/>
    </row>
    <row r="70" spans="1:18" s="87" customFormat="1" ht="15.75" x14ac:dyDescent="0.25">
      <c r="A70" s="143">
        <v>65</v>
      </c>
      <c r="B70" s="276" t="s">
        <v>76</v>
      </c>
      <c r="C70" s="153" t="s">
        <v>77</v>
      </c>
      <c r="D70" s="108" t="s">
        <v>50</v>
      </c>
      <c r="E70" s="109">
        <v>1</v>
      </c>
      <c r="F70" s="93">
        <v>44440</v>
      </c>
      <c r="G70" s="93">
        <v>45169</v>
      </c>
      <c r="H70" s="94">
        <v>630</v>
      </c>
      <c r="I70" s="94">
        <v>96</v>
      </c>
      <c r="J70" s="94"/>
      <c r="K70" s="94">
        <f t="shared" si="1"/>
        <v>726</v>
      </c>
      <c r="L70" s="95"/>
      <c r="M70" s="96"/>
      <c r="N70" s="96"/>
      <c r="O70" s="162">
        <f t="shared" si="0"/>
        <v>726</v>
      </c>
      <c r="P70" s="174"/>
      <c r="Q70" s="174"/>
      <c r="R70" s="174"/>
    </row>
    <row r="71" spans="1:18" s="87" customFormat="1" ht="15.75" x14ac:dyDescent="0.25">
      <c r="A71" s="143">
        <v>66</v>
      </c>
      <c r="B71" s="276" t="s">
        <v>108</v>
      </c>
      <c r="C71" s="153" t="s">
        <v>38</v>
      </c>
      <c r="D71" s="108" t="s">
        <v>43</v>
      </c>
      <c r="E71" s="109">
        <v>3</v>
      </c>
      <c r="F71" s="93">
        <v>44505</v>
      </c>
      <c r="G71" s="93">
        <v>44869</v>
      </c>
      <c r="H71" s="94"/>
      <c r="I71" s="94"/>
      <c r="J71" s="94">
        <v>630</v>
      </c>
      <c r="K71" s="94">
        <f t="shared" si="1"/>
        <v>630</v>
      </c>
      <c r="L71" s="108"/>
      <c r="M71" s="108"/>
      <c r="N71" s="146"/>
      <c r="O71" s="162">
        <f t="shared" ref="O71:O82" si="2">K71-M71-N71</f>
        <v>630</v>
      </c>
      <c r="P71" s="174"/>
      <c r="Q71" s="174"/>
      <c r="R71" s="174"/>
    </row>
    <row r="72" spans="1:18" s="87" customFormat="1" ht="15.75" x14ac:dyDescent="0.25">
      <c r="A72" s="143">
        <v>67</v>
      </c>
      <c r="B72" s="276" t="s">
        <v>101</v>
      </c>
      <c r="C72" s="153" t="s">
        <v>38</v>
      </c>
      <c r="D72" s="108" t="s">
        <v>42</v>
      </c>
      <c r="E72" s="109">
        <v>1</v>
      </c>
      <c r="F72" s="93">
        <v>44470</v>
      </c>
      <c r="G72" s="93">
        <v>44834</v>
      </c>
      <c r="H72" s="94">
        <v>630</v>
      </c>
      <c r="I72" s="94">
        <v>96</v>
      </c>
      <c r="J72" s="94"/>
      <c r="K72" s="94">
        <v>726</v>
      </c>
      <c r="L72" s="95"/>
      <c r="M72" s="96"/>
      <c r="N72" s="96"/>
      <c r="O72" s="162">
        <f t="shared" si="2"/>
        <v>726</v>
      </c>
      <c r="P72" s="174"/>
      <c r="Q72" s="174"/>
      <c r="R72" s="174"/>
    </row>
    <row r="73" spans="1:18" s="87" customFormat="1" ht="15.75" x14ac:dyDescent="0.25">
      <c r="A73" s="143">
        <v>68</v>
      </c>
      <c r="B73" s="276" t="s">
        <v>162</v>
      </c>
      <c r="C73" s="153" t="s">
        <v>1</v>
      </c>
      <c r="D73" s="108" t="s">
        <v>154</v>
      </c>
      <c r="E73" s="109">
        <v>1</v>
      </c>
      <c r="F73" s="93">
        <v>44788</v>
      </c>
      <c r="G73" s="93">
        <v>44926</v>
      </c>
      <c r="H73" s="94">
        <v>630</v>
      </c>
      <c r="I73" s="94">
        <v>96</v>
      </c>
      <c r="J73" s="94"/>
      <c r="K73" s="94">
        <f t="shared" ref="K73:K79" si="3">SUM(H73,I73,J73)</f>
        <v>726</v>
      </c>
      <c r="L73" s="108"/>
      <c r="M73" s="108"/>
      <c r="N73" s="156"/>
      <c r="O73" s="162">
        <f t="shared" si="2"/>
        <v>726</v>
      </c>
      <c r="P73" s="174"/>
      <c r="Q73" s="174"/>
      <c r="R73" s="174"/>
    </row>
    <row r="74" spans="1:18" s="87" customFormat="1" ht="15.75" x14ac:dyDescent="0.25">
      <c r="A74" s="143">
        <v>69</v>
      </c>
      <c r="B74" s="276" t="s">
        <v>183</v>
      </c>
      <c r="C74" s="153" t="s">
        <v>184</v>
      </c>
      <c r="D74" s="108" t="s">
        <v>42</v>
      </c>
      <c r="E74" s="109">
        <v>2</v>
      </c>
      <c r="F74" s="93">
        <v>44839</v>
      </c>
      <c r="G74" s="93">
        <v>44869</v>
      </c>
      <c r="H74" s="94">
        <v>546</v>
      </c>
      <c r="I74" s="94">
        <v>86.4</v>
      </c>
      <c r="J74" s="94"/>
      <c r="K74" s="94">
        <f t="shared" si="3"/>
        <v>632.4</v>
      </c>
      <c r="L74" s="108"/>
      <c r="M74" s="108"/>
      <c r="N74" s="156"/>
      <c r="O74" s="162">
        <f t="shared" si="2"/>
        <v>632.4</v>
      </c>
      <c r="P74" s="174"/>
      <c r="Q74" s="174"/>
      <c r="R74" s="174"/>
    </row>
    <row r="75" spans="1:18" s="87" customFormat="1" ht="15.75" x14ac:dyDescent="0.25">
      <c r="A75" s="143">
        <v>70</v>
      </c>
      <c r="B75" s="276" t="s">
        <v>141</v>
      </c>
      <c r="C75" s="153" t="s">
        <v>93</v>
      </c>
      <c r="D75" s="108" t="s">
        <v>39</v>
      </c>
      <c r="E75" s="109">
        <v>1</v>
      </c>
      <c r="F75" s="93">
        <v>44747</v>
      </c>
      <c r="G75" s="93">
        <v>45111</v>
      </c>
      <c r="H75" s="94">
        <v>630</v>
      </c>
      <c r="I75" s="94">
        <v>96</v>
      </c>
      <c r="J75" s="94"/>
      <c r="K75" s="94">
        <f t="shared" si="3"/>
        <v>726</v>
      </c>
      <c r="L75" s="95"/>
      <c r="M75" s="94"/>
      <c r="N75" s="94"/>
      <c r="O75" s="162">
        <f t="shared" si="2"/>
        <v>726</v>
      </c>
      <c r="P75" s="174"/>
      <c r="Q75" s="174"/>
      <c r="R75" s="174"/>
    </row>
    <row r="76" spans="1:18" s="174" customFormat="1" ht="15.75" x14ac:dyDescent="0.25">
      <c r="A76" s="190">
        <v>71</v>
      </c>
      <c r="B76" s="279" t="s">
        <v>118</v>
      </c>
      <c r="C76" s="194" t="s">
        <v>71</v>
      </c>
      <c r="D76" s="177" t="s">
        <v>47</v>
      </c>
      <c r="E76" s="178">
        <v>1</v>
      </c>
      <c r="F76" s="179">
        <v>44652</v>
      </c>
      <c r="G76" s="179">
        <v>45016</v>
      </c>
      <c r="H76" s="180">
        <v>630</v>
      </c>
      <c r="I76" s="180">
        <v>96</v>
      </c>
      <c r="J76" s="180"/>
      <c r="K76" s="180">
        <f t="shared" si="3"/>
        <v>726</v>
      </c>
      <c r="L76" s="181"/>
      <c r="M76" s="182"/>
      <c r="N76" s="180"/>
      <c r="O76" s="191">
        <f t="shared" si="2"/>
        <v>726</v>
      </c>
      <c r="P76" s="189"/>
    </row>
    <row r="77" spans="1:18" s="87" customFormat="1" ht="15.75" x14ac:dyDescent="0.25">
      <c r="A77" s="143">
        <v>72</v>
      </c>
      <c r="B77" s="276" t="s">
        <v>87</v>
      </c>
      <c r="C77" s="153" t="s">
        <v>38</v>
      </c>
      <c r="D77" s="108" t="s">
        <v>43</v>
      </c>
      <c r="E77" s="109">
        <v>1</v>
      </c>
      <c r="F77" s="93">
        <v>44440</v>
      </c>
      <c r="G77" s="93">
        <v>45169</v>
      </c>
      <c r="H77" s="94">
        <v>630</v>
      </c>
      <c r="I77" s="94">
        <v>96</v>
      </c>
      <c r="J77" s="94"/>
      <c r="K77" s="94">
        <f t="shared" si="3"/>
        <v>726</v>
      </c>
      <c r="L77" s="108"/>
      <c r="M77" s="110"/>
      <c r="N77" s="94"/>
      <c r="O77" s="162">
        <f t="shared" si="2"/>
        <v>726</v>
      </c>
      <c r="P77" s="174"/>
      <c r="Q77" s="174"/>
      <c r="R77" s="174"/>
    </row>
    <row r="78" spans="1:18" s="87" customFormat="1" ht="15.75" x14ac:dyDescent="0.25">
      <c r="A78" s="143">
        <v>73</v>
      </c>
      <c r="B78" s="276" t="s">
        <v>109</v>
      </c>
      <c r="C78" s="153" t="s">
        <v>38</v>
      </c>
      <c r="D78" s="108" t="s">
        <v>72</v>
      </c>
      <c r="E78" s="109">
        <v>3</v>
      </c>
      <c r="F78" s="93">
        <v>44505</v>
      </c>
      <c r="G78" s="93">
        <v>44869</v>
      </c>
      <c r="H78" s="94">
        <v>84</v>
      </c>
      <c r="I78" s="94">
        <v>96</v>
      </c>
      <c r="J78" s="94">
        <v>546</v>
      </c>
      <c r="K78" s="94">
        <f t="shared" si="3"/>
        <v>726</v>
      </c>
      <c r="L78" s="108"/>
      <c r="M78" s="108"/>
      <c r="N78" s="94">
        <v>81.599999999999994</v>
      </c>
      <c r="O78" s="162">
        <f t="shared" si="2"/>
        <v>644.4</v>
      </c>
      <c r="P78" s="174"/>
      <c r="Q78" s="174"/>
      <c r="R78" s="174"/>
    </row>
    <row r="79" spans="1:18" s="87" customFormat="1" ht="15.75" x14ac:dyDescent="0.25">
      <c r="A79" s="143">
        <v>74</v>
      </c>
      <c r="B79" s="276" t="s">
        <v>51</v>
      </c>
      <c r="C79" s="111" t="s">
        <v>38</v>
      </c>
      <c r="D79" s="92" t="s">
        <v>44</v>
      </c>
      <c r="E79" s="109">
        <v>1</v>
      </c>
      <c r="F79" s="93">
        <v>44151</v>
      </c>
      <c r="G79" s="93">
        <v>44880</v>
      </c>
      <c r="H79" s="94">
        <v>630</v>
      </c>
      <c r="I79" s="94">
        <v>96</v>
      </c>
      <c r="J79" s="94"/>
      <c r="K79" s="94">
        <f t="shared" si="3"/>
        <v>726</v>
      </c>
      <c r="L79" s="95"/>
      <c r="M79" s="96"/>
      <c r="N79" s="94"/>
      <c r="O79" s="162">
        <f t="shared" si="2"/>
        <v>726</v>
      </c>
      <c r="P79" s="174"/>
      <c r="Q79" s="174"/>
      <c r="R79" s="174"/>
    </row>
    <row r="80" spans="1:18" s="87" customFormat="1" ht="15.75" x14ac:dyDescent="0.25">
      <c r="A80" s="143">
        <v>75</v>
      </c>
      <c r="B80" s="276" t="s">
        <v>102</v>
      </c>
      <c r="C80" s="111" t="s">
        <v>88</v>
      </c>
      <c r="D80" s="92" t="s">
        <v>72</v>
      </c>
      <c r="E80" s="109">
        <v>1</v>
      </c>
      <c r="F80" s="93">
        <v>44470</v>
      </c>
      <c r="G80" s="93">
        <v>44834</v>
      </c>
      <c r="H80" s="94">
        <v>630</v>
      </c>
      <c r="I80" s="94">
        <v>96</v>
      </c>
      <c r="J80" s="94"/>
      <c r="K80" s="94">
        <v>726</v>
      </c>
      <c r="L80" s="95"/>
      <c r="M80" s="96"/>
      <c r="N80" s="96"/>
      <c r="O80" s="162">
        <f t="shared" si="2"/>
        <v>726</v>
      </c>
      <c r="P80" s="174"/>
      <c r="Q80" s="174"/>
      <c r="R80" s="174"/>
    </row>
    <row r="81" spans="1:24" s="87" customFormat="1" ht="15.75" x14ac:dyDescent="0.25">
      <c r="A81" s="143">
        <v>76</v>
      </c>
      <c r="B81" s="276" t="s">
        <v>185</v>
      </c>
      <c r="C81" s="111" t="s">
        <v>93</v>
      </c>
      <c r="D81" s="92" t="s">
        <v>39</v>
      </c>
      <c r="E81" s="109">
        <v>2</v>
      </c>
      <c r="F81" s="93">
        <v>44847</v>
      </c>
      <c r="G81" s="93">
        <v>45211</v>
      </c>
      <c r="H81" s="94">
        <v>378</v>
      </c>
      <c r="I81" s="94">
        <v>62.4</v>
      </c>
      <c r="J81" s="94"/>
      <c r="K81" s="94">
        <v>435.6</v>
      </c>
      <c r="L81" s="95"/>
      <c r="M81" s="96"/>
      <c r="N81" s="96"/>
      <c r="O81" s="162">
        <f t="shared" si="2"/>
        <v>435.6</v>
      </c>
      <c r="P81" s="174"/>
      <c r="Q81" s="174"/>
      <c r="R81" s="174"/>
    </row>
    <row r="82" spans="1:24" s="87" customFormat="1" ht="15.75" x14ac:dyDescent="0.25">
      <c r="A82" s="143">
        <v>77</v>
      </c>
      <c r="B82" s="276" t="s">
        <v>187</v>
      </c>
      <c r="C82" s="111" t="s">
        <v>186</v>
      </c>
      <c r="D82" s="92" t="s">
        <v>41</v>
      </c>
      <c r="E82" s="109">
        <v>2</v>
      </c>
      <c r="F82" s="93">
        <v>44844</v>
      </c>
      <c r="G82" s="93">
        <v>45208</v>
      </c>
      <c r="H82" s="94">
        <v>441</v>
      </c>
      <c r="I82" s="94">
        <v>72</v>
      </c>
      <c r="J82" s="94"/>
      <c r="K82" s="94">
        <v>508.2</v>
      </c>
      <c r="L82" s="95"/>
      <c r="M82" s="96"/>
      <c r="N82" s="96"/>
      <c r="O82" s="162">
        <f t="shared" si="2"/>
        <v>508.2</v>
      </c>
      <c r="P82" s="174"/>
      <c r="Q82" s="174"/>
      <c r="R82" s="174"/>
    </row>
    <row r="83" spans="1:24" ht="20.25" x14ac:dyDescent="0.25">
      <c r="A83" s="211"/>
      <c r="B83" s="217" t="s">
        <v>26</v>
      </c>
      <c r="C83" s="217"/>
      <c r="D83" s="217"/>
      <c r="E83" s="217"/>
      <c r="F83" s="217"/>
      <c r="G83" s="217"/>
      <c r="H83" s="84">
        <f>SUM(H6:H82)</f>
        <v>41475</v>
      </c>
      <c r="I83" s="84">
        <f>SUM(I6:I82)</f>
        <v>6604.7999999999993</v>
      </c>
      <c r="J83" s="84">
        <f>SUM(J6:J82)</f>
        <v>3696</v>
      </c>
      <c r="K83" s="86">
        <f>SUM(K6:K82)</f>
        <v>51766.2</v>
      </c>
      <c r="L83" s="9"/>
      <c r="M83" s="86">
        <f>SUM(M6:M82)</f>
        <v>210</v>
      </c>
      <c r="N83" s="86">
        <f>SUM(N6:N82)</f>
        <v>312</v>
      </c>
      <c r="O83" s="70">
        <f>SUM(O6:O82)-382.68</f>
        <v>50861.52</v>
      </c>
    </row>
    <row r="84" spans="1:24" ht="56.25" customHeight="1" x14ac:dyDescent="0.25">
      <c r="A84" s="71" t="s">
        <v>11</v>
      </c>
      <c r="B84" s="29" t="s">
        <v>12</v>
      </c>
      <c r="C84" s="29" t="s">
        <v>13</v>
      </c>
      <c r="D84" s="30" t="s">
        <v>14</v>
      </c>
      <c r="E84" s="29" t="s">
        <v>15</v>
      </c>
      <c r="F84" s="31" t="s">
        <v>27</v>
      </c>
      <c r="G84" s="88" t="s">
        <v>28</v>
      </c>
      <c r="H84" s="32" t="s">
        <v>29</v>
      </c>
      <c r="I84" s="32" t="s">
        <v>18</v>
      </c>
      <c r="J84" s="32" t="s">
        <v>30</v>
      </c>
      <c r="K84" s="32" t="s">
        <v>20</v>
      </c>
      <c r="L84" s="72" t="s">
        <v>23</v>
      </c>
      <c r="M84" s="29" t="s">
        <v>24</v>
      </c>
      <c r="N84" s="29" t="s">
        <v>25</v>
      </c>
      <c r="O84" s="114" t="s">
        <v>22</v>
      </c>
    </row>
    <row r="85" spans="1:24" s="172" customFormat="1" ht="15.75" x14ac:dyDescent="0.25">
      <c r="A85" s="175"/>
      <c r="B85" s="285"/>
      <c r="C85" s="176"/>
      <c r="D85" s="177"/>
      <c r="E85" s="178"/>
      <c r="F85" s="179"/>
      <c r="G85" s="179"/>
      <c r="H85" s="180"/>
      <c r="I85" s="180"/>
      <c r="J85" s="180"/>
      <c r="K85" s="180"/>
      <c r="L85" s="293"/>
      <c r="M85" s="180"/>
      <c r="N85" s="180"/>
      <c r="O85" s="183"/>
      <c r="X85" s="172" t="s">
        <v>2</v>
      </c>
    </row>
    <row r="86" spans="1:24" ht="18" x14ac:dyDescent="0.25">
      <c r="A86" s="73" t="s">
        <v>2</v>
      </c>
      <c r="B86" s="218"/>
      <c r="C86" s="218"/>
      <c r="D86" s="218"/>
      <c r="E86" s="218"/>
      <c r="F86" s="218"/>
      <c r="G86" s="219"/>
      <c r="H86" s="74">
        <v>0</v>
      </c>
      <c r="I86" s="294">
        <v>0</v>
      </c>
      <c r="J86" s="90">
        <f>SUM(J85:J85)</f>
        <v>0</v>
      </c>
      <c r="K86" s="180">
        <f>SUM(H86,I86,J86)</f>
        <v>0</v>
      </c>
      <c r="L86" s="21"/>
      <c r="M86" s="295">
        <v>0</v>
      </c>
      <c r="N86" s="295">
        <v>0</v>
      </c>
      <c r="O86" s="296"/>
    </row>
    <row r="87" spans="1:24" x14ac:dyDescent="0.25">
      <c r="A87" s="75"/>
      <c r="B87" s="286"/>
      <c r="C87" s="33"/>
      <c r="D87" s="33"/>
      <c r="E87" s="33"/>
      <c r="F87" s="33"/>
      <c r="G87" s="33"/>
      <c r="H87" s="33"/>
      <c r="I87" s="89"/>
      <c r="J87" s="33"/>
      <c r="K87" s="33"/>
      <c r="L87" s="33"/>
      <c r="M87" s="33"/>
      <c r="N87" s="33"/>
      <c r="O87" s="76"/>
    </row>
    <row r="88" spans="1:24" ht="18" x14ac:dyDescent="0.25">
      <c r="A88" s="42" t="s">
        <v>2</v>
      </c>
      <c r="B88" s="68" t="s">
        <v>31</v>
      </c>
      <c r="C88" s="68"/>
      <c r="D88" s="68"/>
      <c r="E88" s="66"/>
      <c r="F88" s="66"/>
      <c r="G88" s="67"/>
      <c r="H88" s="84">
        <f>H83</f>
        <v>41475</v>
      </c>
      <c r="I88" s="84">
        <f>I83</f>
        <v>6604.7999999999993</v>
      </c>
      <c r="J88" s="84">
        <v>3696</v>
      </c>
      <c r="K88" s="85">
        <f>K83</f>
        <v>51766.2</v>
      </c>
      <c r="L88" s="25"/>
      <c r="M88" s="164">
        <f>M83</f>
        <v>210</v>
      </c>
      <c r="N88" s="164">
        <f>N83</f>
        <v>312</v>
      </c>
      <c r="O88" s="77">
        <f>O83</f>
        <v>50861.52</v>
      </c>
    </row>
    <row r="89" spans="1:24" x14ac:dyDescent="0.25">
      <c r="A89" s="91" t="s">
        <v>67</v>
      </c>
      <c r="B89" s="287"/>
      <c r="C89" s="78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76"/>
    </row>
    <row r="90" spans="1:24" ht="18" x14ac:dyDescent="0.25">
      <c r="A90" s="75"/>
      <c r="B90" s="286"/>
      <c r="C90" s="33"/>
      <c r="D90" s="33"/>
      <c r="E90" s="33"/>
      <c r="F90" s="33"/>
      <c r="G90" s="79"/>
      <c r="H90" s="220" t="s">
        <v>57</v>
      </c>
      <c r="I90" s="221"/>
      <c r="J90" s="221"/>
      <c r="K90" s="221"/>
      <c r="L90" s="221"/>
      <c r="M90" s="221"/>
      <c r="N90" s="221"/>
      <c r="O90" s="152">
        <f>30</f>
        <v>30</v>
      </c>
    </row>
    <row r="91" spans="1:24" ht="18.75" thickBot="1" x14ac:dyDescent="0.3">
      <c r="A91" s="75"/>
      <c r="B91" s="286"/>
      <c r="C91" s="33"/>
      <c r="D91" s="33"/>
      <c r="E91" s="33"/>
      <c r="F91" s="33"/>
      <c r="G91" s="79"/>
      <c r="H91" s="212" t="s">
        <v>58</v>
      </c>
      <c r="I91" s="213"/>
      <c r="J91" s="213"/>
      <c r="K91" s="213"/>
      <c r="L91" s="213"/>
      <c r="M91" s="213"/>
      <c r="N91" s="213"/>
      <c r="O91" s="154">
        <v>2310</v>
      </c>
    </row>
    <row r="92" spans="1:24" ht="18.75" thickBot="1" x14ac:dyDescent="0.3">
      <c r="A92" s="80"/>
      <c r="B92" s="288"/>
      <c r="C92" s="81"/>
      <c r="D92" s="81"/>
      <c r="E92" s="81"/>
      <c r="F92" s="81"/>
      <c r="G92" s="82"/>
      <c r="H92" s="214" t="s">
        <v>59</v>
      </c>
      <c r="I92" s="215"/>
      <c r="J92" s="215"/>
      <c r="K92" s="215"/>
      <c r="L92" s="215"/>
      <c r="M92" s="215"/>
      <c r="N92" s="215"/>
      <c r="O92" s="165">
        <f>SUM(O83+O91)</f>
        <v>53171.519999999997</v>
      </c>
    </row>
    <row r="93" spans="1:24" x14ac:dyDescent="0.25">
      <c r="A93" s="27"/>
      <c r="B93" s="289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1:24" s="174" customFormat="1" x14ac:dyDescent="0.25">
      <c r="A94" s="173"/>
      <c r="B94" s="290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</row>
    <row r="95" spans="1:24" s="174" customFormat="1" x14ac:dyDescent="0.25">
      <c r="B95" s="290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</row>
    <row r="96" spans="1:24" s="174" customFormat="1" x14ac:dyDescent="0.25">
      <c r="A96" s="173"/>
      <c r="B96" s="290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</row>
    <row r="97" spans="2:2" s="174" customFormat="1" x14ac:dyDescent="0.25">
      <c r="B97" s="291"/>
    </row>
    <row r="98" spans="2:2" s="174" customFormat="1" x14ac:dyDescent="0.25">
      <c r="B98" s="291"/>
    </row>
    <row r="99" spans="2:2" s="174" customFormat="1" x14ac:dyDescent="0.25">
      <c r="B99" s="291"/>
    </row>
    <row r="100" spans="2:2" s="174" customFormat="1" x14ac:dyDescent="0.25">
      <c r="B100" s="291"/>
    </row>
    <row r="101" spans="2:2" s="174" customFormat="1" x14ac:dyDescent="0.25">
      <c r="B101" s="291"/>
    </row>
    <row r="102" spans="2:2" s="174" customFormat="1" x14ac:dyDescent="0.25">
      <c r="B102" s="291"/>
    </row>
    <row r="103" spans="2:2" s="174" customFormat="1" x14ac:dyDescent="0.25">
      <c r="B103" s="291"/>
    </row>
    <row r="104" spans="2:2" s="174" customFormat="1" x14ac:dyDescent="0.25">
      <c r="B104" s="291"/>
    </row>
    <row r="105" spans="2:2" s="174" customFormat="1" x14ac:dyDescent="0.25">
      <c r="B105" s="291"/>
    </row>
    <row r="106" spans="2:2" s="174" customFormat="1" x14ac:dyDescent="0.25">
      <c r="B106" s="291"/>
    </row>
    <row r="107" spans="2:2" s="174" customFormat="1" x14ac:dyDescent="0.25">
      <c r="B107" s="291"/>
    </row>
    <row r="108" spans="2:2" s="174" customFormat="1" x14ac:dyDescent="0.25">
      <c r="B108" s="291"/>
    </row>
    <row r="109" spans="2:2" s="174" customFormat="1" x14ac:dyDescent="0.25">
      <c r="B109" s="291"/>
    </row>
    <row r="110" spans="2:2" s="174" customFormat="1" x14ac:dyDescent="0.25">
      <c r="B110" s="291"/>
    </row>
    <row r="111" spans="2:2" s="174" customFormat="1" x14ac:dyDescent="0.25">
      <c r="B111" s="291"/>
    </row>
    <row r="112" spans="2:2" s="174" customFormat="1" x14ac:dyDescent="0.25">
      <c r="B112" s="291"/>
    </row>
    <row r="113" spans="2:2" s="174" customFormat="1" x14ac:dyDescent="0.25">
      <c r="B113" s="291"/>
    </row>
    <row r="114" spans="2:2" s="174" customFormat="1" x14ac:dyDescent="0.25">
      <c r="B114" s="291"/>
    </row>
    <row r="115" spans="2:2" s="174" customFormat="1" x14ac:dyDescent="0.25">
      <c r="B115" s="291"/>
    </row>
    <row r="116" spans="2:2" s="174" customFormat="1" x14ac:dyDescent="0.25">
      <c r="B116" s="291"/>
    </row>
  </sheetData>
  <sortState ref="A7:A81">
    <sortCondition ref="A7:A81"/>
  </sortState>
  <mergeCells count="24">
    <mergeCell ref="B83:G83"/>
    <mergeCell ref="B86:G86"/>
    <mergeCell ref="H90:N90"/>
    <mergeCell ref="O4:O5"/>
    <mergeCell ref="H91:N91"/>
    <mergeCell ref="H92:N92"/>
    <mergeCell ref="H4:H5"/>
    <mergeCell ref="I4:I5"/>
    <mergeCell ref="J4:J5"/>
    <mergeCell ref="K4:K5"/>
    <mergeCell ref="L4:N4"/>
    <mergeCell ref="D4:D5"/>
    <mergeCell ref="E4:E5"/>
    <mergeCell ref="F4:F5"/>
    <mergeCell ref="G4:G5"/>
    <mergeCell ref="A4:A5"/>
    <mergeCell ref="B4:B5"/>
    <mergeCell ref="C4:C5"/>
    <mergeCell ref="A2:C2"/>
    <mergeCell ref="D2:E2"/>
    <mergeCell ref="J2:O2"/>
    <mergeCell ref="A3:C3"/>
    <mergeCell ref="D3:E3"/>
    <mergeCell ref="J3:O3"/>
  </mergeCells>
  <phoneticPr fontId="40" type="noConversion"/>
  <pageMargins left="0.31496062992125984" right="0.31496062992125984" top="0.39370078740157483" bottom="0.39370078740157483" header="0.31496062992125984" footer="0.31496062992125984"/>
  <pageSetup paperSize="9" scale="40" orientation="landscape" r:id="rId1"/>
  <colBreaks count="1" manualBreakCount="1">
    <brk id="15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80" zoomScaleNormal="80" workbookViewId="0">
      <selection activeCell="B8" sqref="B8"/>
    </sheetView>
  </sheetViews>
  <sheetFormatPr defaultRowHeight="15" x14ac:dyDescent="0.25"/>
  <cols>
    <col min="1" max="1" width="5.42578125" customWidth="1"/>
    <col min="2" max="2" width="49.42578125" customWidth="1"/>
    <col min="3" max="3" width="21.140625" customWidth="1"/>
    <col min="4" max="4" width="19.28515625" customWidth="1"/>
    <col min="5" max="5" width="6" bestFit="1" customWidth="1"/>
    <col min="6" max="6" width="13" customWidth="1"/>
    <col min="7" max="7" width="17.7109375" customWidth="1"/>
    <col min="8" max="8" width="15.5703125" customWidth="1"/>
    <col min="9" max="9" width="14.140625" customWidth="1"/>
    <col min="10" max="10" width="13.140625" customWidth="1"/>
    <col min="11" max="11" width="18.5703125" customWidth="1"/>
    <col min="12" max="12" width="5.28515625" customWidth="1"/>
    <col min="13" max="13" width="15" customWidth="1"/>
    <col min="14" max="14" width="15.5703125" customWidth="1"/>
    <col min="15" max="15" width="16.42578125" customWidth="1"/>
  </cols>
  <sheetData>
    <row r="1" spans="1:16" ht="103.5" customHeight="1" x14ac:dyDescent="0.25">
      <c r="A1" s="297" t="s">
        <v>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9"/>
    </row>
    <row r="2" spans="1:16" ht="27" customHeight="1" x14ac:dyDescent="0.25">
      <c r="A2" s="300" t="s">
        <v>3</v>
      </c>
      <c r="B2" s="301"/>
      <c r="C2" s="301"/>
      <c r="D2" s="313" t="s">
        <v>4</v>
      </c>
      <c r="E2" s="314"/>
      <c r="F2" s="315" t="s">
        <v>5</v>
      </c>
      <c r="G2" s="316" t="s">
        <v>6</v>
      </c>
      <c r="H2" s="316" t="s">
        <v>7</v>
      </c>
      <c r="I2" s="317" t="s">
        <v>8</v>
      </c>
      <c r="J2" s="318" t="s">
        <v>9</v>
      </c>
      <c r="K2" s="318"/>
      <c r="L2" s="318"/>
      <c r="M2" s="318"/>
      <c r="N2" s="318"/>
      <c r="O2" s="319"/>
    </row>
    <row r="3" spans="1:16" ht="72" customHeight="1" x14ac:dyDescent="0.25">
      <c r="A3" s="302" t="s">
        <v>194</v>
      </c>
      <c r="B3" s="252"/>
      <c r="C3" s="253"/>
      <c r="D3" s="254" t="s">
        <v>190</v>
      </c>
      <c r="E3" s="255"/>
      <c r="F3" s="303" t="s">
        <v>111</v>
      </c>
      <c r="G3" s="304" t="s">
        <v>188</v>
      </c>
      <c r="H3" s="258">
        <v>20</v>
      </c>
      <c r="I3" s="305">
        <v>4.8</v>
      </c>
      <c r="J3" s="260" t="s">
        <v>10</v>
      </c>
      <c r="K3" s="260"/>
      <c r="L3" s="260"/>
      <c r="M3" s="260"/>
      <c r="N3" s="260"/>
      <c r="O3" s="261"/>
    </row>
    <row r="4" spans="1:16" x14ac:dyDescent="0.25">
      <c r="A4" s="222" t="s">
        <v>11</v>
      </c>
      <c r="B4" s="223" t="s">
        <v>12</v>
      </c>
      <c r="C4" s="223" t="s">
        <v>13</v>
      </c>
      <c r="D4" s="223" t="s">
        <v>14</v>
      </c>
      <c r="E4" s="223" t="s">
        <v>15</v>
      </c>
      <c r="F4" s="223" t="s">
        <v>16</v>
      </c>
      <c r="G4" s="223" t="s">
        <v>17</v>
      </c>
      <c r="H4" s="230" t="s">
        <v>32</v>
      </c>
      <c r="I4" s="230" t="s">
        <v>18</v>
      </c>
      <c r="J4" s="230" t="s">
        <v>19</v>
      </c>
      <c r="K4" s="230" t="s">
        <v>34</v>
      </c>
      <c r="L4" s="216" t="s">
        <v>21</v>
      </c>
      <c r="M4" s="216"/>
      <c r="N4" s="216"/>
      <c r="O4" s="224" t="s">
        <v>22</v>
      </c>
    </row>
    <row r="5" spans="1:16" ht="53.25" customHeight="1" x14ac:dyDescent="0.25">
      <c r="A5" s="222"/>
      <c r="B5" s="223"/>
      <c r="C5" s="223"/>
      <c r="D5" s="223"/>
      <c r="E5" s="223"/>
      <c r="F5" s="223"/>
      <c r="G5" s="223"/>
      <c r="H5" s="230"/>
      <c r="I5" s="230"/>
      <c r="J5" s="230"/>
      <c r="K5" s="230"/>
      <c r="L5" s="4" t="s">
        <v>23</v>
      </c>
      <c r="M5" s="171" t="s">
        <v>24</v>
      </c>
      <c r="N5" s="171" t="s">
        <v>25</v>
      </c>
      <c r="O5" s="224"/>
    </row>
    <row r="6" spans="1:16" x14ac:dyDescent="0.25">
      <c r="A6" s="141">
        <v>1</v>
      </c>
      <c r="B6" s="308" t="s">
        <v>119</v>
      </c>
      <c r="C6" s="306" t="s">
        <v>0</v>
      </c>
      <c r="D6" s="98" t="s">
        <v>124</v>
      </c>
      <c r="E6" s="100">
        <v>1</v>
      </c>
      <c r="F6" s="101">
        <v>44652</v>
      </c>
      <c r="G6" s="103">
        <v>45016</v>
      </c>
      <c r="H6" s="124">
        <v>630</v>
      </c>
      <c r="I6" s="123">
        <v>96</v>
      </c>
      <c r="J6" s="125"/>
      <c r="K6" s="125">
        <f>H6+I6+J6</f>
        <v>726</v>
      </c>
      <c r="L6" s="127"/>
      <c r="M6" s="127"/>
      <c r="N6" s="125"/>
      <c r="O6" s="161">
        <v>726</v>
      </c>
    </row>
    <row r="7" spans="1:16" x14ac:dyDescent="0.25">
      <c r="A7" s="141">
        <v>2</v>
      </c>
      <c r="B7" s="309" t="s">
        <v>120</v>
      </c>
      <c r="C7" s="307" t="s">
        <v>0</v>
      </c>
      <c r="D7" s="307" t="s">
        <v>125</v>
      </c>
      <c r="E7" s="122">
        <v>1</v>
      </c>
      <c r="F7" s="155">
        <v>44652</v>
      </c>
      <c r="G7" s="128">
        <v>45016</v>
      </c>
      <c r="H7" s="124">
        <v>630</v>
      </c>
      <c r="I7" s="123">
        <v>96</v>
      </c>
      <c r="J7" s="125"/>
      <c r="K7" s="125">
        <f>H7+I7+J7</f>
        <v>726</v>
      </c>
      <c r="L7" s="149"/>
      <c r="M7" s="125"/>
      <c r="N7" s="125"/>
      <c r="O7" s="161">
        <v>726</v>
      </c>
    </row>
    <row r="8" spans="1:16" x14ac:dyDescent="0.25">
      <c r="A8" s="141">
        <v>3</v>
      </c>
      <c r="B8" s="310" t="s">
        <v>105</v>
      </c>
      <c r="C8" s="148" t="s">
        <v>126</v>
      </c>
      <c r="D8" s="98" t="s">
        <v>124</v>
      </c>
      <c r="E8" s="100">
        <v>3</v>
      </c>
      <c r="F8" s="101">
        <v>44505</v>
      </c>
      <c r="G8" s="103">
        <v>44869</v>
      </c>
      <c r="H8" s="124">
        <v>315</v>
      </c>
      <c r="I8" s="123">
        <v>96</v>
      </c>
      <c r="J8" s="125">
        <v>315</v>
      </c>
      <c r="K8" s="125">
        <f>H8+I8+J8</f>
        <v>726</v>
      </c>
      <c r="L8" s="127"/>
      <c r="M8" s="127"/>
      <c r="N8" s="125">
        <v>48</v>
      </c>
      <c r="O8" s="161">
        <v>678</v>
      </c>
      <c r="P8" s="147"/>
    </row>
    <row r="9" spans="1:16" x14ac:dyDescent="0.25">
      <c r="A9" s="141">
        <v>4</v>
      </c>
      <c r="B9" s="310" t="s">
        <v>100</v>
      </c>
      <c r="C9" s="148" t="s">
        <v>126</v>
      </c>
      <c r="D9" s="98" t="s">
        <v>39</v>
      </c>
      <c r="E9" s="100">
        <v>1</v>
      </c>
      <c r="F9" s="101">
        <v>44470</v>
      </c>
      <c r="G9" s="103">
        <v>44834</v>
      </c>
      <c r="H9" s="124">
        <v>630</v>
      </c>
      <c r="I9" s="123">
        <v>96</v>
      </c>
      <c r="J9" s="159"/>
      <c r="K9" s="125">
        <f>SUM(H9,I9,J9)</f>
        <v>726</v>
      </c>
      <c r="L9" s="137"/>
      <c r="M9" s="132"/>
      <c r="N9" s="125"/>
      <c r="O9" s="161">
        <v>726</v>
      </c>
    </row>
    <row r="10" spans="1:16" x14ac:dyDescent="0.25">
      <c r="A10" s="141">
        <v>5</v>
      </c>
      <c r="B10" s="309" t="s">
        <v>121</v>
      </c>
      <c r="C10" s="307" t="s">
        <v>66</v>
      </c>
      <c r="D10" s="307" t="s">
        <v>124</v>
      </c>
      <c r="E10" s="122">
        <v>1</v>
      </c>
      <c r="F10" s="155">
        <v>44652</v>
      </c>
      <c r="G10" s="128">
        <v>45016</v>
      </c>
      <c r="H10" s="124">
        <v>630</v>
      </c>
      <c r="I10" s="123">
        <v>96</v>
      </c>
      <c r="J10" s="125"/>
      <c r="K10" s="125">
        <f>H10+I10+J10</f>
        <v>726</v>
      </c>
      <c r="L10" s="127"/>
      <c r="M10" s="127"/>
      <c r="N10" s="125"/>
      <c r="O10" s="161">
        <v>726</v>
      </c>
    </row>
    <row r="11" spans="1:16" x14ac:dyDescent="0.25">
      <c r="A11" s="141">
        <v>6</v>
      </c>
      <c r="B11" s="308" t="s">
        <v>122</v>
      </c>
      <c r="C11" s="306" t="s">
        <v>126</v>
      </c>
      <c r="D11" s="307" t="s">
        <v>124</v>
      </c>
      <c r="E11" s="122">
        <v>1</v>
      </c>
      <c r="F11" s="155">
        <v>44652</v>
      </c>
      <c r="G11" s="128">
        <v>45016</v>
      </c>
      <c r="H11" s="124">
        <v>630</v>
      </c>
      <c r="I11" s="123">
        <v>96</v>
      </c>
      <c r="J11" s="126"/>
      <c r="K11" s="125">
        <f>H11+I11+J11</f>
        <v>726</v>
      </c>
      <c r="L11" s="126"/>
      <c r="M11" s="127"/>
      <c r="N11" s="127"/>
      <c r="O11" s="161">
        <v>726</v>
      </c>
    </row>
    <row r="12" spans="1:16" ht="18" x14ac:dyDescent="0.25">
      <c r="A12" s="61"/>
      <c r="B12" s="225" t="s">
        <v>26</v>
      </c>
      <c r="C12" s="225"/>
      <c r="D12" s="225"/>
      <c r="E12" s="225"/>
      <c r="F12" s="225"/>
      <c r="G12" s="226"/>
      <c r="H12" s="49">
        <f>SUM(H6:H11)</f>
        <v>3465</v>
      </c>
      <c r="I12" s="49">
        <f>SUM(I6:I11)</f>
        <v>576</v>
      </c>
      <c r="J12" s="49">
        <f>SUM(J6:J11)</f>
        <v>315</v>
      </c>
      <c r="K12" s="50">
        <f>SUM(K6:K11)</f>
        <v>4356</v>
      </c>
      <c r="L12" s="51">
        <v>0</v>
      </c>
      <c r="M12" s="50">
        <f>SUM(M6:M11)</f>
        <v>0</v>
      </c>
      <c r="N12" s="50">
        <f>SUM(N6:N11)</f>
        <v>48</v>
      </c>
      <c r="O12" s="70">
        <f>SUM(O6:O11)</f>
        <v>4308</v>
      </c>
    </row>
    <row r="13" spans="1:16" x14ac:dyDescent="0.25">
      <c r="A13" s="227"/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9"/>
    </row>
    <row r="14" spans="1:16" ht="54" customHeight="1" x14ac:dyDescent="0.25">
      <c r="A14" s="116" t="s">
        <v>11</v>
      </c>
      <c r="B14" s="117" t="s">
        <v>12</v>
      </c>
      <c r="C14" s="117" t="s">
        <v>13</v>
      </c>
      <c r="D14" s="10" t="s">
        <v>14</v>
      </c>
      <c r="E14" s="11" t="s">
        <v>15</v>
      </c>
      <c r="F14" s="12" t="s">
        <v>27</v>
      </c>
      <c r="G14" s="12" t="s">
        <v>28</v>
      </c>
      <c r="H14" s="120" t="s">
        <v>29</v>
      </c>
      <c r="I14" s="120" t="s">
        <v>18</v>
      </c>
      <c r="J14" s="120" t="s">
        <v>30</v>
      </c>
      <c r="K14" s="120" t="s">
        <v>20</v>
      </c>
      <c r="L14" s="13" t="s">
        <v>23</v>
      </c>
      <c r="M14" s="117" t="s">
        <v>24</v>
      </c>
      <c r="N14" s="117" t="s">
        <v>25</v>
      </c>
      <c r="O14" s="115" t="s">
        <v>22</v>
      </c>
    </row>
    <row r="15" spans="1:16" x14ac:dyDescent="0.25">
      <c r="A15" s="97"/>
      <c r="B15" s="104"/>
      <c r="C15" s="102"/>
      <c r="D15" s="98"/>
      <c r="E15" s="100"/>
      <c r="F15" s="101"/>
      <c r="G15" s="103"/>
      <c r="H15" s="105"/>
      <c r="I15" s="105"/>
      <c r="J15" s="105"/>
      <c r="K15" s="105"/>
      <c r="L15" s="311"/>
      <c r="M15" s="106"/>
      <c r="N15" s="106"/>
      <c r="O15" s="142"/>
    </row>
    <row r="16" spans="1:16" x14ac:dyDescent="0.25">
      <c r="A16" s="38" t="s">
        <v>2</v>
      </c>
      <c r="B16" s="218"/>
      <c r="C16" s="218"/>
      <c r="D16" s="218"/>
      <c r="E16" s="218"/>
      <c r="F16" s="218"/>
      <c r="G16" s="219"/>
      <c r="H16" s="20">
        <v>0</v>
      </c>
      <c r="I16" s="20">
        <v>0</v>
      </c>
      <c r="J16" s="21">
        <v>0</v>
      </c>
      <c r="K16" s="22">
        <v>0</v>
      </c>
      <c r="L16" s="21"/>
      <c r="M16" s="295">
        <v>0</v>
      </c>
      <c r="N16" s="295">
        <v>0</v>
      </c>
      <c r="O16" s="312">
        <v>0</v>
      </c>
    </row>
    <row r="17" spans="1:15" x14ac:dyDescent="0.25">
      <c r="A17" s="34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1"/>
    </row>
    <row r="18" spans="1:15" ht="18" x14ac:dyDescent="0.25">
      <c r="A18" s="62" t="s">
        <v>2</v>
      </c>
      <c r="B18" s="68" t="s">
        <v>31</v>
      </c>
      <c r="C18" s="118"/>
      <c r="D18" s="118"/>
      <c r="E18" s="52"/>
      <c r="F18" s="118"/>
      <c r="G18" s="119"/>
      <c r="H18" s="53">
        <f>H12</f>
        <v>3465</v>
      </c>
      <c r="I18" s="49">
        <f>I12</f>
        <v>576</v>
      </c>
      <c r="J18" s="49">
        <f>J12</f>
        <v>315</v>
      </c>
      <c r="K18" s="54">
        <f>K12</f>
        <v>4356</v>
      </c>
      <c r="L18" s="55"/>
      <c r="M18" s="145">
        <f>M12</f>
        <v>0</v>
      </c>
      <c r="N18" s="145">
        <f>N12</f>
        <v>48</v>
      </c>
      <c r="O18" s="77">
        <f>O12</f>
        <v>4308</v>
      </c>
    </row>
    <row r="19" spans="1:15" x14ac:dyDescent="0.25">
      <c r="A19" s="43" t="s">
        <v>35</v>
      </c>
      <c r="B19" s="2"/>
      <c r="C19" s="4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1"/>
    </row>
    <row r="20" spans="1:15" ht="18" x14ac:dyDescent="0.25">
      <c r="A20" s="34"/>
      <c r="B20" s="40"/>
      <c r="C20" s="40"/>
      <c r="D20" s="40"/>
      <c r="E20" s="40"/>
      <c r="F20" s="40"/>
      <c r="G20" s="40"/>
      <c r="H20" s="220" t="s">
        <v>53</v>
      </c>
      <c r="I20" s="221"/>
      <c r="J20" s="221"/>
      <c r="K20" s="221"/>
      <c r="L20" s="221"/>
      <c r="M20" s="221"/>
      <c r="N20" s="221"/>
      <c r="O20" s="152">
        <v>30</v>
      </c>
    </row>
    <row r="21" spans="1:15" ht="18" x14ac:dyDescent="0.25">
      <c r="A21" s="34"/>
      <c r="B21" s="40"/>
      <c r="C21" s="40"/>
      <c r="D21" s="40"/>
      <c r="E21" s="40"/>
      <c r="F21" s="40"/>
      <c r="G21" s="40"/>
      <c r="H21" s="212" t="s">
        <v>54</v>
      </c>
      <c r="I21" s="213"/>
      <c r="J21" s="213"/>
      <c r="K21" s="213"/>
      <c r="L21" s="213"/>
      <c r="M21" s="213"/>
      <c r="N21" s="213"/>
      <c r="O21" s="151">
        <v>180</v>
      </c>
    </row>
    <row r="22" spans="1:15" ht="18.75" thickBot="1" x14ac:dyDescent="0.3">
      <c r="A22" s="64"/>
      <c r="B22" s="65"/>
      <c r="C22" s="65"/>
      <c r="D22" s="65"/>
      <c r="E22" s="65"/>
      <c r="F22" s="65"/>
      <c r="G22" s="65"/>
      <c r="H22" s="214" t="s">
        <v>52</v>
      </c>
      <c r="I22" s="215"/>
      <c r="J22" s="215"/>
      <c r="K22" s="215"/>
      <c r="L22" s="215"/>
      <c r="M22" s="215"/>
      <c r="N22" s="215"/>
      <c r="O22" s="150">
        <f>SUM(O12+O21)</f>
        <v>4488</v>
      </c>
    </row>
    <row r="23" spans="1:15" ht="18" x14ac:dyDescent="0.25">
      <c r="A23" s="3"/>
      <c r="B23" s="3"/>
      <c r="C23" s="3"/>
      <c r="D23" s="3"/>
      <c r="E23" s="3"/>
      <c r="F23" s="3"/>
      <c r="G23" s="3"/>
      <c r="H23" s="59"/>
      <c r="I23" s="59"/>
      <c r="J23" s="59"/>
      <c r="K23" s="59"/>
      <c r="L23" s="59"/>
      <c r="M23" s="59"/>
      <c r="N23" s="59"/>
      <c r="O23" s="60"/>
    </row>
    <row r="24" spans="1:15" ht="18" x14ac:dyDescent="0.25">
      <c r="A24" s="3"/>
      <c r="B24" s="3"/>
      <c r="C24" s="3"/>
      <c r="D24" s="3"/>
      <c r="E24" s="3"/>
      <c r="F24" s="3"/>
      <c r="G24" s="3"/>
      <c r="H24" s="59"/>
      <c r="I24" s="59"/>
      <c r="J24" s="59"/>
      <c r="K24" s="59"/>
      <c r="L24" s="59"/>
      <c r="M24" s="59"/>
      <c r="N24" s="59"/>
      <c r="O24" s="60"/>
    </row>
    <row r="25" spans="1:15" ht="18" x14ac:dyDescent="0.25">
      <c r="A25" s="3"/>
      <c r="B25" s="3"/>
      <c r="C25" s="3"/>
      <c r="D25" s="3"/>
      <c r="E25" s="3"/>
      <c r="F25" s="3"/>
      <c r="G25" s="3"/>
      <c r="H25" s="59"/>
      <c r="I25" s="59"/>
      <c r="J25" s="59"/>
      <c r="K25" s="59"/>
      <c r="L25" s="59"/>
      <c r="M25" s="59"/>
      <c r="N25" s="59"/>
      <c r="O25" s="60"/>
    </row>
    <row r="26" spans="1:15" ht="18" x14ac:dyDescent="0.25">
      <c r="A26" s="3"/>
      <c r="B26" s="3"/>
      <c r="C26" s="3"/>
      <c r="D26" s="3"/>
      <c r="E26" s="3"/>
      <c r="F26" s="3"/>
      <c r="G26" s="3"/>
      <c r="H26" s="59"/>
      <c r="I26" s="59"/>
      <c r="J26" s="59"/>
      <c r="K26" s="59"/>
      <c r="L26" s="59"/>
      <c r="M26" s="59"/>
      <c r="N26" s="59"/>
      <c r="O26" s="60"/>
    </row>
    <row r="27" spans="1:15" ht="18" x14ac:dyDescent="0.25">
      <c r="A27" s="3"/>
      <c r="B27" s="3"/>
      <c r="C27" s="3"/>
      <c r="D27" s="3"/>
      <c r="E27" s="3"/>
      <c r="F27" s="3"/>
      <c r="G27" s="3"/>
      <c r="H27" s="59"/>
      <c r="I27" s="59"/>
      <c r="J27" s="59"/>
      <c r="K27" s="59"/>
      <c r="L27" s="59"/>
      <c r="M27" s="59"/>
      <c r="N27" s="59"/>
      <c r="O27" s="60"/>
    </row>
  </sheetData>
  <mergeCells count="26">
    <mergeCell ref="A1:O1"/>
    <mergeCell ref="H22:N22"/>
    <mergeCell ref="O4:O5"/>
    <mergeCell ref="B12:G12"/>
    <mergeCell ref="A13:O13"/>
    <mergeCell ref="B16:G16"/>
    <mergeCell ref="H20:N20"/>
    <mergeCell ref="H21:N21"/>
    <mergeCell ref="G4:G5"/>
    <mergeCell ref="H4:H5"/>
    <mergeCell ref="I4:I5"/>
    <mergeCell ref="J4:J5"/>
    <mergeCell ref="K4:K5"/>
    <mergeCell ref="L4:N4"/>
    <mergeCell ref="A4:A5"/>
    <mergeCell ref="B4:B5"/>
    <mergeCell ref="C4:C5"/>
    <mergeCell ref="D4:D5"/>
    <mergeCell ref="E4:E5"/>
    <mergeCell ref="F4:F5"/>
    <mergeCell ref="A2:C2"/>
    <mergeCell ref="D2:E2"/>
    <mergeCell ref="J2:O2"/>
    <mergeCell ref="A3:C3"/>
    <mergeCell ref="D3:E3"/>
    <mergeCell ref="J3:O3"/>
  </mergeCells>
  <phoneticPr fontId="40" type="noConversion"/>
  <pageMargins left="0.511811024" right="0.511811024" top="0.78740157499999996" bottom="0.78740157499999996" header="0.31496062000000002" footer="0.31496062000000002"/>
  <pageSetup paperSize="9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zoomScale="80" zoomScaleNormal="80" workbookViewId="0">
      <selection activeCell="B25" sqref="B25"/>
    </sheetView>
  </sheetViews>
  <sheetFormatPr defaultColWidth="9.140625" defaultRowHeight="12.75" x14ac:dyDescent="0.2"/>
  <cols>
    <col min="1" max="1" width="4" style="1" customWidth="1"/>
    <col min="2" max="2" width="49.85546875" style="1" bestFit="1" customWidth="1"/>
    <col min="3" max="3" width="34.28515625" style="1" bestFit="1" customWidth="1"/>
    <col min="4" max="4" width="28" style="1" bestFit="1" customWidth="1"/>
    <col min="5" max="5" width="5.7109375" style="1" customWidth="1"/>
    <col min="6" max="6" width="13" style="1" customWidth="1"/>
    <col min="7" max="7" width="14.7109375" style="1" customWidth="1"/>
    <col min="8" max="8" width="17" style="1" customWidth="1"/>
    <col min="9" max="9" width="16.85546875" style="1" customWidth="1"/>
    <col min="10" max="10" width="14.42578125" style="1" customWidth="1"/>
    <col min="11" max="11" width="20.85546875" style="1" customWidth="1"/>
    <col min="12" max="12" width="4.7109375" style="1" customWidth="1"/>
    <col min="13" max="13" width="13.85546875" style="1" customWidth="1"/>
    <col min="14" max="14" width="15" style="1" customWidth="1"/>
    <col min="15" max="15" width="18" style="1" customWidth="1"/>
    <col min="16" max="16384" width="9.140625" style="1"/>
  </cols>
  <sheetData>
    <row r="1" spans="1:15" ht="88.5" customHeight="1" x14ac:dyDescent="0.2">
      <c r="A1" s="320" t="s">
        <v>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2"/>
    </row>
    <row r="2" spans="1:15" s="28" customFormat="1" ht="38.25" customHeight="1" x14ac:dyDescent="0.2">
      <c r="A2" s="248" t="s">
        <v>3</v>
      </c>
      <c r="B2" s="249"/>
      <c r="C2" s="250"/>
      <c r="D2" s="326" t="s">
        <v>4</v>
      </c>
      <c r="E2" s="327"/>
      <c r="F2" s="328" t="s">
        <v>5</v>
      </c>
      <c r="G2" s="329" t="s">
        <v>6</v>
      </c>
      <c r="H2" s="330" t="s">
        <v>7</v>
      </c>
      <c r="I2" s="330" t="s">
        <v>8</v>
      </c>
      <c r="J2" s="331" t="s">
        <v>9</v>
      </c>
      <c r="K2" s="331"/>
      <c r="L2" s="331"/>
      <c r="M2" s="331"/>
      <c r="N2" s="331"/>
      <c r="O2" s="332"/>
    </row>
    <row r="3" spans="1:15" s="28" customFormat="1" ht="56.25" customHeight="1" x14ac:dyDescent="0.2">
      <c r="A3" s="302" t="s">
        <v>195</v>
      </c>
      <c r="B3" s="252"/>
      <c r="C3" s="253"/>
      <c r="D3" s="254" t="s">
        <v>190</v>
      </c>
      <c r="E3" s="323"/>
      <c r="F3" s="303" t="s">
        <v>111</v>
      </c>
      <c r="G3" s="256" t="s">
        <v>177</v>
      </c>
      <c r="H3" s="258">
        <v>20</v>
      </c>
      <c r="I3" s="305">
        <v>4.8</v>
      </c>
      <c r="J3" s="324" t="s">
        <v>10</v>
      </c>
      <c r="K3" s="324"/>
      <c r="L3" s="324"/>
      <c r="M3" s="324"/>
      <c r="N3" s="324"/>
      <c r="O3" s="325"/>
    </row>
    <row r="4" spans="1:15" s="3" customFormat="1" x14ac:dyDescent="0.2">
      <c r="A4" s="231" t="s">
        <v>11</v>
      </c>
      <c r="B4" s="233" t="s">
        <v>12</v>
      </c>
      <c r="C4" s="233" t="s">
        <v>13</v>
      </c>
      <c r="D4" s="233" t="s">
        <v>14</v>
      </c>
      <c r="E4" s="233" t="s">
        <v>15</v>
      </c>
      <c r="F4" s="233" t="s">
        <v>16</v>
      </c>
      <c r="G4" s="235" t="s">
        <v>17</v>
      </c>
      <c r="H4" s="237" t="s">
        <v>32</v>
      </c>
      <c r="I4" s="237" t="s">
        <v>18</v>
      </c>
      <c r="J4" s="237" t="s">
        <v>19</v>
      </c>
      <c r="K4" s="237" t="s">
        <v>20</v>
      </c>
      <c r="L4" s="216" t="s">
        <v>21</v>
      </c>
      <c r="M4" s="216"/>
      <c r="N4" s="216"/>
      <c r="O4" s="224" t="s">
        <v>22</v>
      </c>
    </row>
    <row r="5" spans="1:15" s="5" customFormat="1" ht="57" customHeight="1" x14ac:dyDescent="0.2">
      <c r="A5" s="232"/>
      <c r="B5" s="234"/>
      <c r="C5" s="234"/>
      <c r="D5" s="234"/>
      <c r="E5" s="234"/>
      <c r="F5" s="234"/>
      <c r="G5" s="236"/>
      <c r="H5" s="238"/>
      <c r="I5" s="238"/>
      <c r="J5" s="238"/>
      <c r="K5" s="238"/>
      <c r="L5" s="133" t="s">
        <v>23</v>
      </c>
      <c r="M5" s="121" t="s">
        <v>33</v>
      </c>
      <c r="N5" s="121" t="s">
        <v>25</v>
      </c>
      <c r="O5" s="224"/>
    </row>
    <row r="6" spans="1:15" s="27" customFormat="1" ht="15" x14ac:dyDescent="0.2">
      <c r="A6" s="97">
        <v>1</v>
      </c>
      <c r="B6" s="308" t="s">
        <v>123</v>
      </c>
      <c r="C6" s="99" t="s">
        <v>66</v>
      </c>
      <c r="D6" s="99" t="s">
        <v>124</v>
      </c>
      <c r="E6" s="333">
        <v>1</v>
      </c>
      <c r="F6" s="103">
        <v>44652</v>
      </c>
      <c r="G6" s="103">
        <v>45016</v>
      </c>
      <c r="H6" s="124">
        <v>630</v>
      </c>
      <c r="I6" s="125">
        <v>96</v>
      </c>
      <c r="J6" s="126"/>
      <c r="K6" s="125">
        <f>H6+I6</f>
        <v>726</v>
      </c>
      <c r="L6" s="126"/>
      <c r="M6" s="127"/>
      <c r="N6" s="127"/>
      <c r="O6" s="334">
        <v>726</v>
      </c>
    </row>
    <row r="7" spans="1:15" s="27" customFormat="1" ht="15" x14ac:dyDescent="0.2">
      <c r="A7" s="139">
        <v>2</v>
      </c>
      <c r="B7" s="335" t="s">
        <v>104</v>
      </c>
      <c r="C7" s="336" t="s">
        <v>110</v>
      </c>
      <c r="D7" s="336" t="s">
        <v>131</v>
      </c>
      <c r="E7" s="337">
        <v>3</v>
      </c>
      <c r="F7" s="103">
        <v>44505</v>
      </c>
      <c r="G7" s="103">
        <v>44869</v>
      </c>
      <c r="H7" s="125">
        <v>84</v>
      </c>
      <c r="I7" s="125">
        <v>96</v>
      </c>
      <c r="J7" s="338">
        <v>546</v>
      </c>
      <c r="K7" s="125">
        <v>726</v>
      </c>
      <c r="L7" s="126"/>
      <c r="M7" s="125"/>
      <c r="N7" s="125">
        <v>81.599999999999994</v>
      </c>
      <c r="O7" s="334">
        <v>644.4</v>
      </c>
    </row>
    <row r="8" spans="1:15" s="27" customFormat="1" ht="15" x14ac:dyDescent="0.2">
      <c r="A8" s="97">
        <v>3</v>
      </c>
      <c r="B8" s="310" t="s">
        <v>80</v>
      </c>
      <c r="C8" s="339" t="s">
        <v>81</v>
      </c>
      <c r="D8" s="99" t="s">
        <v>130</v>
      </c>
      <c r="E8" s="333" t="s">
        <v>189</v>
      </c>
      <c r="F8" s="103">
        <v>44498</v>
      </c>
      <c r="G8" s="103">
        <v>44862</v>
      </c>
      <c r="H8" s="125"/>
      <c r="I8" s="125"/>
      <c r="J8" s="130">
        <v>630</v>
      </c>
      <c r="K8" s="125">
        <v>630</v>
      </c>
      <c r="L8" s="137"/>
      <c r="M8" s="132"/>
      <c r="N8" s="125"/>
      <c r="O8" s="334">
        <v>630</v>
      </c>
    </row>
    <row r="9" spans="1:15" s="27" customFormat="1" ht="15" x14ac:dyDescent="0.2">
      <c r="A9" s="61"/>
      <c r="B9" s="225" t="s">
        <v>26</v>
      </c>
      <c r="C9" s="225"/>
      <c r="D9" s="225"/>
      <c r="E9" s="225"/>
      <c r="F9" s="225"/>
      <c r="G9" s="226"/>
      <c r="H9" s="49">
        <f>SUM(H6:H8)</f>
        <v>714</v>
      </c>
      <c r="I9" s="49">
        <f>SUM(I6:I8)</f>
        <v>192</v>
      </c>
      <c r="J9" s="49">
        <f>SUM(J6:J8)</f>
        <v>1176</v>
      </c>
      <c r="K9" s="50">
        <f>SUM(K6:K8)</f>
        <v>2082</v>
      </c>
      <c r="L9" s="51">
        <v>0</v>
      </c>
      <c r="M9" s="50">
        <f>SUM(M6:M8)</f>
        <v>0</v>
      </c>
      <c r="N9" s="50">
        <f>SUM(N6:N8)</f>
        <v>81.599999999999994</v>
      </c>
      <c r="O9" s="340">
        <f>SUM(O6:O8)</f>
        <v>2000.4</v>
      </c>
    </row>
    <row r="10" spans="1:15" s="27" customFormat="1" ht="15" x14ac:dyDescent="0.25">
      <c r="A10" s="341"/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3"/>
    </row>
    <row r="11" spans="1:15" s="27" customFormat="1" ht="60" x14ac:dyDescent="0.2">
      <c r="A11" s="71" t="s">
        <v>11</v>
      </c>
      <c r="B11" s="344" t="s">
        <v>12</v>
      </c>
      <c r="C11" s="344" t="s">
        <v>13</v>
      </c>
      <c r="D11" s="345" t="s">
        <v>14</v>
      </c>
      <c r="E11" s="346" t="s">
        <v>15</v>
      </c>
      <c r="F11" s="347" t="s">
        <v>27</v>
      </c>
      <c r="G11" s="347" t="s">
        <v>28</v>
      </c>
      <c r="H11" s="348" t="s">
        <v>29</v>
      </c>
      <c r="I11" s="348" t="s">
        <v>18</v>
      </c>
      <c r="J11" s="348" t="s">
        <v>30</v>
      </c>
      <c r="K11" s="348" t="s">
        <v>20</v>
      </c>
      <c r="L11" s="349" t="s">
        <v>23</v>
      </c>
      <c r="M11" s="344" t="s">
        <v>24</v>
      </c>
      <c r="N11" s="344" t="s">
        <v>25</v>
      </c>
      <c r="O11" s="350" t="s">
        <v>22</v>
      </c>
    </row>
    <row r="12" spans="1:15" s="27" customFormat="1" ht="15" x14ac:dyDescent="0.2">
      <c r="A12" s="351"/>
      <c r="B12" s="102"/>
      <c r="C12" s="102"/>
      <c r="D12" s="138"/>
      <c r="E12" s="352"/>
      <c r="F12" s="353"/>
      <c r="G12" s="353"/>
      <c r="H12" s="354"/>
      <c r="I12" s="125"/>
      <c r="J12" s="125">
        <v>0</v>
      </c>
      <c r="K12" s="355"/>
      <c r="L12" s="131"/>
      <c r="M12" s="132"/>
      <c r="N12" s="132"/>
      <c r="O12" s="356"/>
    </row>
    <row r="13" spans="1:15" s="27" customFormat="1" ht="15" x14ac:dyDescent="0.2">
      <c r="A13" s="73" t="s">
        <v>2</v>
      </c>
      <c r="B13" s="357"/>
      <c r="C13" s="357"/>
      <c r="D13" s="357"/>
      <c r="E13" s="357"/>
      <c r="F13" s="357"/>
      <c r="G13" s="358"/>
      <c r="H13" s="359">
        <v>0</v>
      </c>
      <c r="I13" s="359">
        <v>0</v>
      </c>
      <c r="J13" s="360"/>
      <c r="K13" s="361">
        <f>SUM(K12:K12)</f>
        <v>0</v>
      </c>
      <c r="L13" s="362"/>
      <c r="M13" s="363">
        <f>SUM(M12:M12)</f>
        <v>0</v>
      </c>
      <c r="N13" s="363">
        <f>SUM(N12:N12)</f>
        <v>0</v>
      </c>
      <c r="O13" s="364">
        <f>SUM(O12:O12)</f>
        <v>0</v>
      </c>
    </row>
    <row r="14" spans="1:15" s="27" customFormat="1" ht="14.25" x14ac:dyDescent="0.2">
      <c r="A14" s="75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76"/>
    </row>
    <row r="15" spans="1:15" s="27" customFormat="1" ht="15" x14ac:dyDescent="0.2">
      <c r="A15" s="365" t="s">
        <v>2</v>
      </c>
      <c r="B15" s="169" t="s">
        <v>31</v>
      </c>
      <c r="C15" s="169"/>
      <c r="D15" s="169"/>
      <c r="E15" s="366"/>
      <c r="F15" s="169"/>
      <c r="G15" s="170"/>
      <c r="H15" s="49">
        <f>H9</f>
        <v>714</v>
      </c>
      <c r="I15" s="49">
        <f>I9</f>
        <v>192</v>
      </c>
      <c r="J15" s="49">
        <f>J9</f>
        <v>1176</v>
      </c>
      <c r="K15" s="367">
        <f>K9</f>
        <v>2082</v>
      </c>
      <c r="L15" s="368"/>
      <c r="M15" s="369">
        <f>M9</f>
        <v>0</v>
      </c>
      <c r="N15" s="369">
        <f>N9</f>
        <v>81.599999999999994</v>
      </c>
      <c r="O15" s="370">
        <f>O9</f>
        <v>2000.4</v>
      </c>
    </row>
    <row r="16" spans="1:15" s="27" customFormat="1" ht="15" x14ac:dyDescent="0.25">
      <c r="A16" s="91" t="s">
        <v>67</v>
      </c>
      <c r="B16" s="69"/>
      <c r="C16" s="78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76"/>
    </row>
    <row r="17" spans="1:15" s="27" customFormat="1" ht="14.25" x14ac:dyDescent="0.2">
      <c r="A17" s="75"/>
      <c r="B17" s="33"/>
      <c r="C17" s="33"/>
      <c r="D17" s="33"/>
      <c r="E17" s="33"/>
      <c r="F17" s="33"/>
      <c r="G17" s="33"/>
      <c r="H17" s="371" t="s">
        <v>53</v>
      </c>
      <c r="I17" s="372"/>
      <c r="J17" s="372"/>
      <c r="K17" s="372"/>
      <c r="L17" s="372"/>
      <c r="M17" s="372"/>
      <c r="N17" s="372"/>
      <c r="O17" s="373">
        <v>30</v>
      </c>
    </row>
    <row r="18" spans="1:15" s="27" customFormat="1" ht="15.75" thickBot="1" x14ac:dyDescent="0.25">
      <c r="A18" s="75"/>
      <c r="B18" s="33"/>
      <c r="C18" s="33"/>
      <c r="D18" s="33"/>
      <c r="E18" s="33"/>
      <c r="F18" s="33"/>
      <c r="G18" s="33"/>
      <c r="H18" s="374" t="s">
        <v>55</v>
      </c>
      <c r="I18" s="375"/>
      <c r="J18" s="375"/>
      <c r="K18" s="375"/>
      <c r="L18" s="375"/>
      <c r="M18" s="375"/>
      <c r="N18" s="375"/>
      <c r="O18" s="376">
        <v>90</v>
      </c>
    </row>
    <row r="19" spans="1:15" s="27" customFormat="1" ht="15.75" thickBot="1" x14ac:dyDescent="0.25">
      <c r="A19" s="80"/>
      <c r="B19" s="81"/>
      <c r="C19" s="81"/>
      <c r="D19" s="81"/>
      <c r="E19" s="81"/>
      <c r="F19" s="81"/>
      <c r="G19" s="81"/>
      <c r="H19" s="377" t="s">
        <v>56</v>
      </c>
      <c r="I19" s="378"/>
      <c r="J19" s="378"/>
      <c r="K19" s="378"/>
      <c r="L19" s="378"/>
      <c r="M19" s="378"/>
      <c r="N19" s="378"/>
      <c r="O19" s="379">
        <f>SUM(O9+O18)</f>
        <v>2090.4</v>
      </c>
    </row>
    <row r="20" spans="1:15" s="26" customFormat="1" x14ac:dyDescent="0.2"/>
    <row r="21" spans="1:15" s="26" customFormat="1" x14ac:dyDescent="0.2"/>
    <row r="22" spans="1:15" s="26" customFormat="1" x14ac:dyDescent="0.2"/>
    <row r="23" spans="1:15" s="26" customFormat="1" x14ac:dyDescent="0.2"/>
    <row r="24" spans="1:15" s="26" customFormat="1" x14ac:dyDescent="0.2"/>
    <row r="25" spans="1:15" s="26" customFormat="1" x14ac:dyDescent="0.2"/>
    <row r="26" spans="1:15" s="26" customFormat="1" x14ac:dyDescent="0.2"/>
    <row r="27" spans="1:15" s="26" customFormat="1" x14ac:dyDescent="0.2"/>
    <row r="28" spans="1:15" s="26" customFormat="1" x14ac:dyDescent="0.2"/>
    <row r="29" spans="1:15" s="26" customFormat="1" x14ac:dyDescent="0.2"/>
    <row r="30" spans="1:15" s="26" customFormat="1" x14ac:dyDescent="0.2"/>
    <row r="31" spans="1:15" s="26" customFormat="1" x14ac:dyDescent="0.2"/>
    <row r="32" spans="1:15" s="26" customFormat="1" x14ac:dyDescent="0.2"/>
    <row r="33" spans="8:15" s="26" customFormat="1" x14ac:dyDescent="0.2"/>
    <row r="34" spans="8:15" s="26" customFormat="1" x14ac:dyDescent="0.2"/>
    <row r="35" spans="8:15" s="26" customFormat="1" x14ac:dyDescent="0.2"/>
    <row r="36" spans="8:15" s="26" customFormat="1" x14ac:dyDescent="0.2"/>
    <row r="37" spans="8:15" s="26" customFormat="1" x14ac:dyDescent="0.2"/>
    <row r="38" spans="8:15" s="26" customFormat="1" x14ac:dyDescent="0.2"/>
    <row r="39" spans="8:15" s="26" customFormat="1" x14ac:dyDescent="0.2"/>
    <row r="40" spans="8:15" s="26" customFormat="1" x14ac:dyDescent="0.2"/>
    <row r="41" spans="8:15" s="26" customFormat="1" x14ac:dyDescent="0.2"/>
    <row r="42" spans="8:15" s="3" customFormat="1" ht="18" x14ac:dyDescent="0.2">
      <c r="H42" s="59"/>
      <c r="I42" s="59"/>
      <c r="J42" s="59"/>
      <c r="K42" s="59"/>
      <c r="L42" s="59"/>
      <c r="M42" s="59"/>
      <c r="N42" s="59"/>
      <c r="O42" s="60"/>
    </row>
  </sheetData>
  <mergeCells count="26">
    <mergeCell ref="A1:O1"/>
    <mergeCell ref="H17:N17"/>
    <mergeCell ref="H4:H5"/>
    <mergeCell ref="I4:I5"/>
    <mergeCell ref="J4:J5"/>
    <mergeCell ref="K4:K5"/>
    <mergeCell ref="L4:N4"/>
    <mergeCell ref="H18:N18"/>
    <mergeCell ref="H19:N19"/>
    <mergeCell ref="O4:O5"/>
    <mergeCell ref="A4:A5"/>
    <mergeCell ref="B4:B5"/>
    <mergeCell ref="C4:C5"/>
    <mergeCell ref="D4:D5"/>
    <mergeCell ref="E4:E5"/>
    <mergeCell ref="F4:F5"/>
    <mergeCell ref="G4:G5"/>
    <mergeCell ref="B9:G9"/>
    <mergeCell ref="A10:O10"/>
    <mergeCell ref="B13:G13"/>
    <mergeCell ref="A2:C2"/>
    <mergeCell ref="D2:E2"/>
    <mergeCell ref="J2:O2"/>
    <mergeCell ref="A3:C3"/>
    <mergeCell ref="D3:E3"/>
    <mergeCell ref="J3:O3"/>
  </mergeCells>
  <phoneticPr fontId="40" type="noConversion"/>
  <pageMargins left="0.31496062992125984" right="0.11811023622047245" top="0.39370078740157483" bottom="0.39370078740157483" header="0.31496062992125984" footer="0.31496062992125984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zoomScale="80" zoomScaleNormal="80" workbookViewId="0">
      <selection activeCell="J23" sqref="J23"/>
    </sheetView>
  </sheetViews>
  <sheetFormatPr defaultRowHeight="15" x14ac:dyDescent="0.25"/>
  <cols>
    <col min="1" max="1" width="5.7109375" customWidth="1"/>
    <col min="2" max="2" width="38.140625" customWidth="1"/>
    <col min="3" max="3" width="21.28515625" customWidth="1"/>
    <col min="4" max="4" width="18.140625" customWidth="1"/>
    <col min="5" max="5" width="5.85546875" bestFit="1" customWidth="1"/>
    <col min="6" max="6" width="12" customWidth="1"/>
    <col min="7" max="7" width="13" customWidth="1"/>
    <col min="8" max="8" width="14.5703125" customWidth="1"/>
    <col min="9" max="9" width="13.7109375" customWidth="1"/>
    <col min="10" max="10" width="14.85546875" customWidth="1"/>
    <col min="11" max="11" width="15.140625" customWidth="1"/>
    <col min="12" max="12" width="5.7109375" bestFit="1" customWidth="1"/>
    <col min="13" max="13" width="9.5703125" bestFit="1" customWidth="1"/>
    <col min="14" max="14" width="11.42578125" customWidth="1"/>
    <col min="15" max="15" width="17" customWidth="1"/>
  </cols>
  <sheetData>
    <row r="1" spans="1:15" ht="79.5" customHeight="1" x14ac:dyDescent="0.25">
      <c r="A1" s="297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9"/>
    </row>
    <row r="2" spans="1:15" ht="48.75" customHeight="1" x14ac:dyDescent="0.25">
      <c r="A2" s="301" t="s">
        <v>129</v>
      </c>
      <c r="B2" s="301"/>
      <c r="C2" s="301"/>
      <c r="D2" s="313" t="s">
        <v>4</v>
      </c>
      <c r="E2" s="314"/>
      <c r="F2" s="315" t="s">
        <v>5</v>
      </c>
      <c r="G2" s="316" t="s">
        <v>6</v>
      </c>
      <c r="H2" s="316" t="s">
        <v>36</v>
      </c>
      <c r="I2" s="316" t="s">
        <v>8</v>
      </c>
      <c r="J2" s="318" t="s">
        <v>9</v>
      </c>
      <c r="K2" s="318"/>
      <c r="L2" s="318"/>
      <c r="M2" s="318"/>
      <c r="N2" s="318"/>
      <c r="O2" s="319"/>
    </row>
    <row r="3" spans="1:15" ht="57" customHeight="1" x14ac:dyDescent="0.25">
      <c r="A3" s="302" t="s">
        <v>196</v>
      </c>
      <c r="B3" s="252"/>
      <c r="C3" s="253"/>
      <c r="D3" s="254" t="s">
        <v>190</v>
      </c>
      <c r="E3" s="255"/>
      <c r="F3" s="303" t="s">
        <v>111</v>
      </c>
      <c r="G3" s="256" t="s">
        <v>177</v>
      </c>
      <c r="H3" s="258">
        <v>20</v>
      </c>
      <c r="I3" s="305">
        <v>4.8</v>
      </c>
      <c r="J3" s="260" t="s">
        <v>10</v>
      </c>
      <c r="K3" s="260"/>
      <c r="L3" s="260"/>
      <c r="M3" s="260"/>
      <c r="N3" s="260"/>
      <c r="O3" s="261"/>
    </row>
    <row r="4" spans="1:15" x14ac:dyDescent="0.25">
      <c r="A4" s="380" t="s">
        <v>11</v>
      </c>
      <c r="B4" s="381" t="s">
        <v>12</v>
      </c>
      <c r="C4" s="381" t="s">
        <v>13</v>
      </c>
      <c r="D4" s="381" t="s">
        <v>14</v>
      </c>
      <c r="E4" s="381" t="s">
        <v>15</v>
      </c>
      <c r="F4" s="381" t="s">
        <v>16</v>
      </c>
      <c r="G4" s="381" t="s">
        <v>17</v>
      </c>
      <c r="H4" s="382" t="s">
        <v>32</v>
      </c>
      <c r="I4" s="382" t="s">
        <v>18</v>
      </c>
      <c r="J4" s="382" t="s">
        <v>19</v>
      </c>
      <c r="K4" s="382" t="s">
        <v>20</v>
      </c>
      <c r="L4" s="266" t="s">
        <v>21</v>
      </c>
      <c r="M4" s="266"/>
      <c r="N4" s="266"/>
      <c r="O4" s="383" t="s">
        <v>22</v>
      </c>
    </row>
    <row r="5" spans="1:15" ht="47.25" customHeight="1" x14ac:dyDescent="0.25">
      <c r="A5" s="380"/>
      <c r="B5" s="381"/>
      <c r="C5" s="381"/>
      <c r="D5" s="381"/>
      <c r="E5" s="381"/>
      <c r="F5" s="381"/>
      <c r="G5" s="381"/>
      <c r="H5" s="382"/>
      <c r="I5" s="382"/>
      <c r="J5" s="382"/>
      <c r="K5" s="382"/>
      <c r="L5" s="384" t="s">
        <v>23</v>
      </c>
      <c r="M5" s="385" t="s">
        <v>24</v>
      </c>
      <c r="N5" s="385" t="s">
        <v>25</v>
      </c>
      <c r="O5" s="383"/>
    </row>
    <row r="6" spans="1:15" ht="30" x14ac:dyDescent="0.25">
      <c r="A6" s="139">
        <v>1</v>
      </c>
      <c r="B6" s="310" t="s">
        <v>98</v>
      </c>
      <c r="C6" s="129" t="s">
        <v>126</v>
      </c>
      <c r="D6" s="129" t="s">
        <v>132</v>
      </c>
      <c r="E6" s="100">
        <v>3</v>
      </c>
      <c r="F6" s="103">
        <v>44470</v>
      </c>
      <c r="G6" s="103">
        <v>44834</v>
      </c>
      <c r="H6" s="125"/>
      <c r="I6" s="125"/>
      <c r="J6" s="130">
        <v>630</v>
      </c>
      <c r="K6" s="125">
        <v>630</v>
      </c>
      <c r="L6" s="131"/>
      <c r="M6" s="132"/>
      <c r="N6" s="132"/>
      <c r="O6" s="160">
        <v>630</v>
      </c>
    </row>
    <row r="7" spans="1:15" x14ac:dyDescent="0.25">
      <c r="A7" s="140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5"/>
    </row>
    <row r="8" spans="1:15" ht="15.75" x14ac:dyDescent="0.25">
      <c r="A8" s="134"/>
      <c r="B8" s="243" t="s">
        <v>26</v>
      </c>
      <c r="C8" s="243"/>
      <c r="D8" s="243"/>
      <c r="E8" s="243"/>
      <c r="F8" s="243"/>
      <c r="G8" s="244"/>
      <c r="H8" s="53"/>
      <c r="I8" s="53"/>
      <c r="J8" s="53">
        <v>630</v>
      </c>
      <c r="K8" s="57">
        <v>630</v>
      </c>
      <c r="L8" s="58">
        <v>0</v>
      </c>
      <c r="M8" s="57"/>
      <c r="N8" s="57"/>
      <c r="O8" s="135">
        <v>630</v>
      </c>
    </row>
    <row r="9" spans="1:15" x14ac:dyDescent="0.25">
      <c r="A9" s="227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9"/>
    </row>
    <row r="10" spans="1:15" ht="54" customHeight="1" x14ac:dyDescent="0.25">
      <c r="A10" s="116" t="s">
        <v>11</v>
      </c>
      <c r="B10" s="117" t="s">
        <v>12</v>
      </c>
      <c r="C10" s="117" t="s">
        <v>13</v>
      </c>
      <c r="D10" s="10" t="s">
        <v>14</v>
      </c>
      <c r="E10" s="11" t="s">
        <v>15</v>
      </c>
      <c r="F10" s="12" t="s">
        <v>27</v>
      </c>
      <c r="G10" s="12" t="s">
        <v>28</v>
      </c>
      <c r="H10" s="120" t="s">
        <v>29</v>
      </c>
      <c r="I10" s="120" t="s">
        <v>18</v>
      </c>
      <c r="J10" s="120" t="s">
        <v>30</v>
      </c>
      <c r="K10" s="120" t="s">
        <v>20</v>
      </c>
      <c r="L10" s="13" t="s">
        <v>23</v>
      </c>
      <c r="M10" s="117" t="s">
        <v>24</v>
      </c>
      <c r="N10" s="117" t="s">
        <v>25</v>
      </c>
      <c r="O10" s="115" t="s">
        <v>22</v>
      </c>
    </row>
    <row r="11" spans="1:15" x14ac:dyDescent="0.25">
      <c r="A11" s="36"/>
      <c r="B11" s="14"/>
      <c r="C11" s="14"/>
      <c r="D11" s="15"/>
      <c r="E11" s="16"/>
      <c r="F11" s="17"/>
      <c r="G11" s="17"/>
      <c r="H11" s="18"/>
      <c r="I11" s="6"/>
      <c r="J11" s="6">
        <v>0</v>
      </c>
      <c r="K11" s="19"/>
      <c r="L11" s="7"/>
      <c r="M11" s="8"/>
      <c r="N11" s="8"/>
      <c r="O11" s="37"/>
    </row>
    <row r="12" spans="1:15" x14ac:dyDescent="0.25">
      <c r="A12" s="38" t="s">
        <v>2</v>
      </c>
      <c r="B12" s="218"/>
      <c r="C12" s="218"/>
      <c r="D12" s="218"/>
      <c r="E12" s="218"/>
      <c r="F12" s="218"/>
      <c r="G12" s="219"/>
      <c r="H12" s="20"/>
      <c r="I12" s="20">
        <v>0</v>
      </c>
      <c r="J12" s="21"/>
      <c r="K12" s="22">
        <f>SUM(K11:K11)</f>
        <v>0</v>
      </c>
      <c r="L12" s="23"/>
      <c r="M12" s="24"/>
      <c r="N12" s="24"/>
      <c r="O12" s="39">
        <f>SUM(O11:O11)</f>
        <v>0</v>
      </c>
    </row>
    <row r="13" spans="1:15" x14ac:dyDescent="0.25">
      <c r="A13" s="34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1"/>
    </row>
    <row r="14" spans="1:15" ht="18" x14ac:dyDescent="0.25">
      <c r="A14" s="62" t="s">
        <v>2</v>
      </c>
      <c r="B14" s="68" t="s">
        <v>31</v>
      </c>
      <c r="C14" s="118"/>
      <c r="D14" s="118"/>
      <c r="E14" s="52"/>
      <c r="F14" s="118"/>
      <c r="G14" s="119"/>
      <c r="H14" s="53"/>
      <c r="I14" s="53"/>
      <c r="J14" s="53">
        <v>630</v>
      </c>
      <c r="K14" s="54">
        <v>630</v>
      </c>
      <c r="L14" s="55"/>
      <c r="M14" s="56"/>
      <c r="N14" s="145"/>
      <c r="O14" s="63">
        <f>O8+O12</f>
        <v>630</v>
      </c>
    </row>
    <row r="15" spans="1:15" x14ac:dyDescent="0.25">
      <c r="A15" s="43" t="s">
        <v>35</v>
      </c>
      <c r="B15" s="2"/>
      <c r="C15" s="44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1"/>
    </row>
    <row r="16" spans="1:15" ht="18" x14ac:dyDescent="0.25">
      <c r="A16" s="45"/>
      <c r="B16" s="46"/>
      <c r="C16" s="46"/>
      <c r="D16" s="46"/>
      <c r="E16" s="46"/>
      <c r="F16" s="46"/>
      <c r="G16" s="46"/>
      <c r="H16" s="220" t="s">
        <v>127</v>
      </c>
      <c r="I16" s="221"/>
      <c r="J16" s="221"/>
      <c r="K16" s="221"/>
      <c r="L16" s="221"/>
      <c r="M16" s="221"/>
      <c r="N16" s="221"/>
      <c r="O16" s="83">
        <v>30</v>
      </c>
    </row>
    <row r="17" spans="1:15" ht="18.75" thickBot="1" x14ac:dyDescent="0.3">
      <c r="A17" s="45"/>
      <c r="B17" s="46"/>
      <c r="C17" s="46"/>
      <c r="D17" s="46"/>
      <c r="E17" s="46"/>
      <c r="F17" s="46"/>
      <c r="G17" s="46"/>
      <c r="H17" s="239" t="s">
        <v>128</v>
      </c>
      <c r="I17" s="240"/>
      <c r="J17" s="240"/>
      <c r="K17" s="240"/>
      <c r="L17" s="240"/>
      <c r="M17" s="240"/>
      <c r="N17" s="240"/>
      <c r="O17" s="136">
        <v>30</v>
      </c>
    </row>
    <row r="18" spans="1:15" ht="18.75" thickBot="1" x14ac:dyDescent="0.3">
      <c r="A18" s="47"/>
      <c r="B18" s="48"/>
      <c r="C18" s="48"/>
      <c r="D18" s="48"/>
      <c r="E18" s="48"/>
      <c r="F18" s="48"/>
      <c r="G18" s="48"/>
      <c r="H18" s="241" t="s">
        <v>52</v>
      </c>
      <c r="I18" s="242"/>
      <c r="J18" s="242"/>
      <c r="K18" s="242"/>
      <c r="L18" s="242"/>
      <c r="M18" s="242"/>
      <c r="N18" s="242"/>
      <c r="O18" s="144">
        <v>660</v>
      </c>
    </row>
  </sheetData>
  <mergeCells count="26">
    <mergeCell ref="A1:O1"/>
    <mergeCell ref="A2:C2"/>
    <mergeCell ref="D2:E2"/>
    <mergeCell ref="J2:O2"/>
    <mergeCell ref="A3:C3"/>
    <mergeCell ref="D3:E3"/>
    <mergeCell ref="J3:O3"/>
    <mergeCell ref="A4:A5"/>
    <mergeCell ref="B4:B5"/>
    <mergeCell ref="B8:G8"/>
    <mergeCell ref="J4:J5"/>
    <mergeCell ref="K4:K5"/>
    <mergeCell ref="L4:N4"/>
    <mergeCell ref="O4:O5"/>
    <mergeCell ref="D4:D5"/>
    <mergeCell ref="E4:E5"/>
    <mergeCell ref="F4:F5"/>
    <mergeCell ref="G4:G5"/>
    <mergeCell ref="H4:H5"/>
    <mergeCell ref="I4:I5"/>
    <mergeCell ref="C4:C5"/>
    <mergeCell ref="B12:G12"/>
    <mergeCell ref="H16:N16"/>
    <mergeCell ref="H17:N17"/>
    <mergeCell ref="H18:N18"/>
    <mergeCell ref="A9:O9"/>
  </mergeCells>
  <pageMargins left="0.511811024" right="0.511811024" top="0.78740157499999996" bottom="0.78740157499999996" header="0.31496062000000002" footer="0.31496062000000002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Prog. Estágio</vt:lpstr>
      <vt:lpstr>IGD-M</vt:lpstr>
      <vt:lpstr>CRAS</vt:lpstr>
      <vt:lpstr>Criança Feliz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ANDREATO</cp:lastModifiedBy>
  <cp:lastPrinted>2022-10-18T14:47:34Z</cp:lastPrinted>
  <dcterms:created xsi:type="dcterms:W3CDTF">2017-01-27T13:47:29Z</dcterms:created>
  <dcterms:modified xsi:type="dcterms:W3CDTF">2023-03-07T15:33:10Z</dcterms:modified>
</cp:coreProperties>
</file>