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mrb\Downloads\"/>
    </mc:Choice>
  </mc:AlternateContent>
  <bookViews>
    <workbookView xWindow="0" yWindow="0" windowWidth="10050" windowHeight="9915"/>
  </bookViews>
  <sheets>
    <sheet name="Filial 12-PRMB " sheetId="96" r:id="rId1"/>
    <sheet name="Filial 15" sheetId="101" r:id="rId2"/>
    <sheet name="Filial 14" sheetId="103" r:id="rId3"/>
    <sheet name="Filial 16" sheetId="102" r:id="rId4"/>
  </sheets>
  <definedNames>
    <definedName name="_xlnm._FilterDatabase" localSheetId="0" hidden="1">'Filial 12-PRMB '!$A$4:$O$102</definedName>
    <definedName name="_xlnm._FilterDatabase" localSheetId="1" hidden="1">'Filial 15'!$A$4:$O$27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03" l="1"/>
  <c r="H23" i="103" s="1"/>
  <c r="I16" i="103"/>
  <c r="H24" i="102"/>
  <c r="I24" i="102"/>
  <c r="O33" i="102"/>
  <c r="O25" i="103"/>
  <c r="K7" i="103"/>
  <c r="K8" i="103"/>
  <c r="K9" i="103"/>
  <c r="K10" i="103"/>
  <c r="K11" i="103"/>
  <c r="K12" i="103"/>
  <c r="O12" i="103" s="1"/>
  <c r="K13" i="103"/>
  <c r="K14" i="103"/>
  <c r="K15" i="103"/>
  <c r="K6" i="103"/>
  <c r="K16" i="103" s="1"/>
  <c r="H27" i="101"/>
  <c r="H34" i="101" s="1"/>
  <c r="I27" i="101"/>
  <c r="I34" i="101"/>
  <c r="K23" i="101"/>
  <c r="K24" i="101"/>
  <c r="K22" i="101"/>
  <c r="O22" i="101" s="1"/>
  <c r="K21" i="101"/>
  <c r="K20" i="101"/>
  <c r="K16" i="102"/>
  <c r="O16" i="102" s="1"/>
  <c r="K6" i="102"/>
  <c r="K7" i="102"/>
  <c r="O7" i="102" s="1"/>
  <c r="K8" i="102"/>
  <c r="O8" i="102" s="1"/>
  <c r="K9" i="102"/>
  <c r="O9" i="102" s="1"/>
  <c r="K10" i="102"/>
  <c r="K17" i="102"/>
  <c r="K22" i="102"/>
  <c r="O22" i="102" s="1"/>
  <c r="K100" i="96"/>
  <c r="O100" i="96" s="1"/>
  <c r="K85" i="96"/>
  <c r="O85" i="96" s="1"/>
  <c r="N16" i="103"/>
  <c r="N27" i="101"/>
  <c r="N34" i="101" s="1"/>
  <c r="O112" i="96"/>
  <c r="N102" i="96"/>
  <c r="K14" i="102"/>
  <c r="O14" i="102" s="1"/>
  <c r="M16" i="103"/>
  <c r="M102" i="96"/>
  <c r="K25" i="96"/>
  <c r="O25" i="96" s="1"/>
  <c r="K48" i="96"/>
  <c r="O48" i="96" s="1"/>
  <c r="K11" i="96"/>
  <c r="O11" i="96" s="1"/>
  <c r="K30" i="96"/>
  <c r="O30" i="96" s="1"/>
  <c r="K42" i="96"/>
  <c r="O42" i="96" s="1"/>
  <c r="K68" i="96"/>
  <c r="O68" i="96" s="1"/>
  <c r="K55" i="96"/>
  <c r="O55" i="96" s="1"/>
  <c r="O36" i="101"/>
  <c r="K23" i="102"/>
  <c r="O23" i="102" s="1"/>
  <c r="K21" i="102"/>
  <c r="O21" i="102" s="1"/>
  <c r="K11" i="102"/>
  <c r="O11" i="102" s="1"/>
  <c r="K12" i="102"/>
  <c r="O12" i="102" s="1"/>
  <c r="K13" i="102"/>
  <c r="O13" i="102" s="1"/>
  <c r="K15" i="102"/>
  <c r="O15" i="102" s="1"/>
  <c r="O17" i="102"/>
  <c r="K18" i="102"/>
  <c r="O18" i="102" s="1"/>
  <c r="K19" i="102"/>
  <c r="O19" i="102" s="1"/>
  <c r="K20" i="102"/>
  <c r="O20" i="102" s="1"/>
  <c r="M27" i="101"/>
  <c r="I102" i="96"/>
  <c r="H102" i="96"/>
  <c r="M34" i="101"/>
  <c r="K7" i="96"/>
  <c r="O7" i="96" s="1"/>
  <c r="K9" i="101"/>
  <c r="K16" i="101"/>
  <c r="K95" i="96"/>
  <c r="O95" i="96" s="1"/>
  <c r="K54" i="96"/>
  <c r="O54" i="96" s="1"/>
  <c r="K97" i="96"/>
  <c r="O97" i="96" s="1"/>
  <c r="K10" i="96"/>
  <c r="O10" i="96" s="1"/>
  <c r="K94" i="96"/>
  <c r="O94" i="96" s="1"/>
  <c r="K24" i="102" l="1"/>
  <c r="K9" i="96"/>
  <c r="O9" i="96" s="1"/>
  <c r="M24" i="102"/>
  <c r="N24" i="102"/>
  <c r="K25" i="101"/>
  <c r="O25" i="101" s="1"/>
  <c r="K19" i="101"/>
  <c r="O19" i="101" s="1"/>
  <c r="K11" i="101"/>
  <c r="O11" i="101" s="1"/>
  <c r="K22" i="96" l="1"/>
  <c r="K21" i="96"/>
  <c r="K20" i="96"/>
  <c r="J27" i="101"/>
  <c r="K15" i="101"/>
  <c r="O15" i="101" s="1"/>
  <c r="K6" i="96"/>
  <c r="K91" i="96"/>
  <c r="O91" i="96" s="1"/>
  <c r="K75" i="96"/>
  <c r="O75" i="96" s="1"/>
  <c r="K74" i="96"/>
  <c r="O74" i="96" s="1"/>
  <c r="K6" i="101"/>
  <c r="K26" i="101"/>
  <c r="O26" i="101" s="1"/>
  <c r="O24" i="101"/>
  <c r="K33" i="96"/>
  <c r="O33" i="96" s="1"/>
  <c r="K24" i="96"/>
  <c r="O24" i="96" s="1"/>
  <c r="K56" i="96"/>
  <c r="O56" i="96" s="1"/>
  <c r="K98" i="96"/>
  <c r="O98" i="96" s="1"/>
  <c r="K8" i="101"/>
  <c r="O8" i="101" s="1"/>
  <c r="K7" i="101"/>
  <c r="O7" i="101" s="1"/>
  <c r="O21" i="101"/>
  <c r="K77" i="96"/>
  <c r="O77" i="96" s="1"/>
  <c r="I23" i="103"/>
  <c r="O6" i="101" l="1"/>
  <c r="O6" i="96"/>
  <c r="K76" i="96"/>
  <c r="K47" i="96"/>
  <c r="O47" i="96" s="1"/>
  <c r="O22" i="96"/>
  <c r="K17" i="96"/>
  <c r="O17" i="96" s="1"/>
  <c r="O9" i="103"/>
  <c r="O13" i="103"/>
  <c r="O14" i="103"/>
  <c r="O9" i="101"/>
  <c r="K10" i="101"/>
  <c r="O10" i="101" s="1"/>
  <c r="K12" i="101"/>
  <c r="O12" i="101" s="1"/>
  <c r="K13" i="101"/>
  <c r="O13" i="101" s="1"/>
  <c r="K14" i="101"/>
  <c r="O14" i="101" s="1"/>
  <c r="O16" i="101"/>
  <c r="K17" i="101"/>
  <c r="O17" i="101" s="1"/>
  <c r="K18" i="101"/>
  <c r="O18" i="101" s="1"/>
  <c r="O20" i="101"/>
  <c r="O23" i="101"/>
  <c r="O27" i="101" l="1"/>
  <c r="K27" i="101"/>
  <c r="O34" i="101"/>
  <c r="K34" i="101"/>
  <c r="K23" i="103"/>
  <c r="O6" i="102"/>
  <c r="O10" i="102"/>
  <c r="O6" i="103"/>
  <c r="K67" i="96"/>
  <c r="O67" i="96" s="1"/>
  <c r="K8" i="96"/>
  <c r="K12" i="96"/>
  <c r="O12" i="96" s="1"/>
  <c r="K13" i="96"/>
  <c r="O13" i="96" s="1"/>
  <c r="K14" i="96"/>
  <c r="O14" i="96" s="1"/>
  <c r="K15" i="96"/>
  <c r="O15" i="96" s="1"/>
  <c r="K16" i="96"/>
  <c r="O16" i="96" s="1"/>
  <c r="K18" i="96"/>
  <c r="O18" i="96" s="1"/>
  <c r="K19" i="96"/>
  <c r="O19" i="96" s="1"/>
  <c r="O20" i="96"/>
  <c r="O21" i="96"/>
  <c r="K23" i="96"/>
  <c r="O23" i="96" s="1"/>
  <c r="K26" i="96"/>
  <c r="O26" i="96" s="1"/>
  <c r="K27" i="96"/>
  <c r="O27" i="96" s="1"/>
  <c r="K28" i="96"/>
  <c r="O28" i="96" s="1"/>
  <c r="K29" i="96"/>
  <c r="O29" i="96" s="1"/>
  <c r="K31" i="96"/>
  <c r="O31" i="96" s="1"/>
  <c r="K32" i="96"/>
  <c r="O32" i="96" s="1"/>
  <c r="K34" i="96"/>
  <c r="O34" i="96" s="1"/>
  <c r="K35" i="96"/>
  <c r="O35" i="96" s="1"/>
  <c r="K36" i="96"/>
  <c r="O36" i="96" s="1"/>
  <c r="K37" i="96"/>
  <c r="O37" i="96" s="1"/>
  <c r="K38" i="96"/>
  <c r="O38" i="96" s="1"/>
  <c r="K39" i="96"/>
  <c r="O39" i="96" s="1"/>
  <c r="K40" i="96"/>
  <c r="O40" i="96" s="1"/>
  <c r="K41" i="96"/>
  <c r="O41" i="96" s="1"/>
  <c r="K43" i="96"/>
  <c r="O43" i="96" s="1"/>
  <c r="K44" i="96"/>
  <c r="O44" i="96" s="1"/>
  <c r="K45" i="96"/>
  <c r="O45" i="96" s="1"/>
  <c r="K46" i="96"/>
  <c r="O46" i="96" s="1"/>
  <c r="K49" i="96"/>
  <c r="O49" i="96" s="1"/>
  <c r="K50" i="96"/>
  <c r="O50" i="96" s="1"/>
  <c r="K51" i="96"/>
  <c r="O51" i="96" s="1"/>
  <c r="K52" i="96"/>
  <c r="O52" i="96" s="1"/>
  <c r="K53" i="96"/>
  <c r="O53" i="96" s="1"/>
  <c r="K57" i="96"/>
  <c r="O57" i="96" s="1"/>
  <c r="K58" i="96"/>
  <c r="O58" i="96" s="1"/>
  <c r="K59" i="96"/>
  <c r="O59" i="96" s="1"/>
  <c r="K60" i="96"/>
  <c r="O60" i="96" s="1"/>
  <c r="K61" i="96"/>
  <c r="O61" i="96" s="1"/>
  <c r="K62" i="96"/>
  <c r="O62" i="96" s="1"/>
  <c r="K63" i="96"/>
  <c r="O63" i="96" s="1"/>
  <c r="K64" i="96"/>
  <c r="O64" i="96" s="1"/>
  <c r="K65" i="96"/>
  <c r="O65" i="96" s="1"/>
  <c r="K66" i="96"/>
  <c r="O66" i="96" s="1"/>
  <c r="K69" i="96"/>
  <c r="O69" i="96" s="1"/>
  <c r="K70" i="96"/>
  <c r="O70" i="96" s="1"/>
  <c r="K71" i="96"/>
  <c r="O71" i="96" s="1"/>
  <c r="K72" i="96"/>
  <c r="O72" i="96" s="1"/>
  <c r="K73" i="96"/>
  <c r="O73" i="96" s="1"/>
  <c r="O76" i="96"/>
  <c r="K78" i="96"/>
  <c r="O78" i="96" s="1"/>
  <c r="K79" i="96"/>
  <c r="O79" i="96" s="1"/>
  <c r="K80" i="96"/>
  <c r="O80" i="96" s="1"/>
  <c r="K81" i="96"/>
  <c r="O81" i="96" s="1"/>
  <c r="K82" i="96"/>
  <c r="O82" i="96" s="1"/>
  <c r="K83" i="96"/>
  <c r="O83" i="96" s="1"/>
  <c r="K84" i="96"/>
  <c r="O84" i="96" s="1"/>
  <c r="K86" i="96"/>
  <c r="O86" i="96" s="1"/>
  <c r="K87" i="96"/>
  <c r="O87" i="96" s="1"/>
  <c r="K88" i="96"/>
  <c r="O88" i="96" s="1"/>
  <c r="K89" i="96"/>
  <c r="O89" i="96" s="1"/>
  <c r="K90" i="96"/>
  <c r="O90" i="96" s="1"/>
  <c r="K92" i="96"/>
  <c r="O92" i="96" s="1"/>
  <c r="K93" i="96"/>
  <c r="O93" i="96" s="1"/>
  <c r="K96" i="96"/>
  <c r="O96" i="96" s="1"/>
  <c r="K99" i="96"/>
  <c r="O99" i="96" s="1"/>
  <c r="K101" i="96"/>
  <c r="O101" i="96" s="1"/>
  <c r="O15" i="103"/>
  <c r="O7" i="103"/>
  <c r="O10" i="103"/>
  <c r="O11" i="103"/>
  <c r="O8" i="103"/>
  <c r="O24" i="102" l="1"/>
  <c r="O31" i="102" s="1"/>
  <c r="O34" i="102" s="1"/>
  <c r="O16" i="103"/>
  <c r="O23" i="103" s="1"/>
  <c r="O26" i="103" s="1"/>
  <c r="O37" i="101"/>
  <c r="O8" i="96"/>
  <c r="O102" i="96" s="1"/>
  <c r="K102" i="96"/>
  <c r="K110" i="96" s="1"/>
  <c r="M110" i="96"/>
  <c r="I31" i="102"/>
  <c r="H31" i="102"/>
  <c r="J24" i="102"/>
  <c r="J31" i="102" s="1"/>
  <c r="M31" i="102"/>
  <c r="N31" i="102"/>
  <c r="J34" i="101"/>
  <c r="O113" i="96" l="1"/>
  <c r="O110" i="96"/>
  <c r="K31" i="102"/>
  <c r="N110" i="96"/>
  <c r="J102" i="96"/>
  <c r="J110" i="96" s="1"/>
  <c r="I110" i="96"/>
  <c r="H110" i="96"/>
  <c r="N21" i="103" l="1"/>
  <c r="N23" i="103" s="1"/>
  <c r="M21" i="103"/>
  <c r="M23" i="103" s="1"/>
  <c r="J21" i="103"/>
  <c r="I21" i="103"/>
</calcChain>
</file>

<file path=xl/comments1.xml><?xml version="1.0" encoding="utf-8"?>
<comments xmlns="http://schemas.openxmlformats.org/spreadsheetml/2006/main">
  <authors>
    <author>sandra.alves</author>
  </authors>
  <commentList>
    <comment ref="L38" authorId="0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ATESTADO</t>
        </r>
      </text>
    </comment>
    <comment ref="L51" authorId="0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APRESENTA ATESTADO</t>
        </r>
      </text>
    </comment>
    <comment ref="L69" authorId="0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FALTA JUSTIFICADA</t>
        </r>
      </text>
    </comment>
  </commentList>
</comments>
</file>

<file path=xl/comments2.xml><?xml version="1.0" encoding="utf-8"?>
<comments xmlns="http://schemas.openxmlformats.org/spreadsheetml/2006/main">
  <authors>
    <author>sandra.alves</author>
  </authors>
  <commentList>
    <comment ref="L6" authorId="0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APRESENTA ATESTADO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ATESTADO
</t>
        </r>
      </text>
    </comment>
  </commentList>
</comments>
</file>

<file path=xl/comments3.xml><?xml version="1.0" encoding="utf-8"?>
<comments xmlns="http://schemas.openxmlformats.org/spreadsheetml/2006/main">
  <authors>
    <author>sandra.alves</author>
  </authors>
  <commentList>
    <comment ref="L7" authorId="0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APRESENTA ATESTADO</t>
        </r>
      </text>
    </comment>
  </commentList>
</comments>
</file>

<file path=xl/sharedStrings.xml><?xml version="1.0" encoding="utf-8"?>
<sst xmlns="http://schemas.openxmlformats.org/spreadsheetml/2006/main" count="792" uniqueCount="342">
  <si>
    <t>ENSINO MÉDIO</t>
  </si>
  <si>
    <t>FOLHA MENSAL DE PAGAMENTO DE ESTAGIÁRIOS</t>
  </si>
  <si>
    <t>DATA PROCESS</t>
  </si>
  <si>
    <t>ANO</t>
  </si>
  <si>
    <t>MÊS REF</t>
  </si>
  <si>
    <t>V. TRANS</t>
  </si>
  <si>
    <t>TIPO DE DOCUMENTO</t>
  </si>
  <si>
    <t>FOLHA ANALÍTICA ORDINÁRIA</t>
  </si>
  <si>
    <t>SEQ</t>
  </si>
  <si>
    <t>NOME</t>
  </si>
  <si>
    <t>CURSO</t>
  </si>
  <si>
    <t>LOTAÇÃO</t>
  </si>
  <si>
    <t>ST</t>
  </si>
  <si>
    <t>INÍCIO</t>
  </si>
  <si>
    <t>TÉRMINO</t>
  </si>
  <si>
    <t>VALORES MENSAIS DA BOLSA</t>
  </si>
  <si>
    <t>DESCONTOS  - R$</t>
  </si>
  <si>
    <t>VALOR LÍQUIDO (PAGO)</t>
  </si>
  <si>
    <t>VALOR BOLSA</t>
  </si>
  <si>
    <t>AUXÍLIO TRANSP</t>
  </si>
  <si>
    <t>RECESSO REMUN.</t>
  </si>
  <si>
    <t>TOTAL   BRUTO</t>
  </si>
  <si>
    <t>FALTAS</t>
  </si>
  <si>
    <t>DA    BOLSA</t>
  </si>
  <si>
    <t>PAGAMENTO DE MESES RETROATIVOS</t>
  </si>
  <si>
    <t>DT-CONTR</t>
  </si>
  <si>
    <t>REFERÊNCIA</t>
  </si>
  <si>
    <t>RECESSO REMUNERADO</t>
  </si>
  <si>
    <t>DO   AUXÍLIO TRANSP</t>
  </si>
  <si>
    <t xml:space="preserve"> </t>
  </si>
  <si>
    <t>-</t>
  </si>
  <si>
    <t>DIREITO</t>
  </si>
  <si>
    <t>SEINFRA</t>
  </si>
  <si>
    <t>SEMSA</t>
  </si>
  <si>
    <t>SASDH</t>
  </si>
  <si>
    <t>DIAS ÚTEIS</t>
  </si>
  <si>
    <t>TOTAL DA DESPESA - BOLSA-ESTÁGIO.................................................</t>
  </si>
  <si>
    <t>TOTAL DOS SERVIÇOS MENSAIS A FATURAR.....................................................................</t>
  </si>
  <si>
    <t>TAXA DE AGENCIAMENTO  - Valor Unitário.............................................................................</t>
  </si>
  <si>
    <t>TOTAL DA FOLHA DO MÊS................................</t>
  </si>
  <si>
    <t>TOTAL GERAL DA FOLHA......................................</t>
  </si>
  <si>
    <t>SEME</t>
  </si>
  <si>
    <t xml:space="preserve">PEDAGOGIA </t>
  </si>
  <si>
    <t xml:space="preserve">ENSINO MÉDIO </t>
  </si>
  <si>
    <t>CRAS SOBRAL</t>
  </si>
  <si>
    <t>TOTAL DA FOLHA DO MÊS................................R$</t>
  </si>
  <si>
    <t>TOTAL DE RETROATIVOS.....................................R$</t>
  </si>
  <si>
    <t>TOTAL GERAL DA FOLHA.......................................R$</t>
  </si>
  <si>
    <t xml:space="preserve">TAXA DE AGENCIAMENTO  - Valor Unitário.............................................................................................................. </t>
  </si>
  <si>
    <t>TOTAL DOS SERVIÇOS MENSAIS A FATURAR..........................................................</t>
  </si>
  <si>
    <t>TOTAL DA DESPESA -BOLSA-ESTÁGIO...........................................................</t>
  </si>
  <si>
    <t>SEAGRO</t>
  </si>
  <si>
    <t>CRAS CIDADE NOVA</t>
  </si>
  <si>
    <t>CRAS CALAFATE</t>
  </si>
  <si>
    <t xml:space="preserve">PSICOLOGIA </t>
  </si>
  <si>
    <t>07/11/2022</t>
  </si>
  <si>
    <t>ARISSON RODRIGUES QUINTELLA DE MOURA</t>
  </si>
  <si>
    <t>ADMINISTRAÇÃO</t>
  </si>
  <si>
    <t>LUIZ FELYPE FREITAS DA SILVA</t>
  </si>
  <si>
    <t>PSICOLOGIA</t>
  </si>
  <si>
    <t>10/11/2022</t>
  </si>
  <si>
    <t>09/10/2023</t>
  </si>
  <si>
    <t>KETHELY BRENDHA VIDAL DUTRA</t>
  </si>
  <si>
    <t>01/12/2022</t>
  </si>
  <si>
    <t>ALINE GABRIELA DA SILVA COSTA</t>
  </si>
  <si>
    <t>JAQUELINE JULIÃO  DA SILVA</t>
  </si>
  <si>
    <t>GABRIEL RODRIGUES FERNANDES</t>
  </si>
  <si>
    <t>09/02/2023</t>
  </si>
  <si>
    <t>08/02/2024</t>
  </si>
  <si>
    <t xml:space="preserve">FELIPE FONSECA DE OLIVEIRA </t>
  </si>
  <si>
    <t>KETLEM VITÓRIA COSTA MEDEIROS</t>
  </si>
  <si>
    <t>YASMIM VITÓRIA AZEVEDO COSTA DA SILVA</t>
  </si>
  <si>
    <t>01/03/2023</t>
  </si>
  <si>
    <t>31/12/2024</t>
  </si>
  <si>
    <t>06/03/2023</t>
  </si>
  <si>
    <t>10/04/2023</t>
  </si>
  <si>
    <t>KAYO HENRIQUE SANTOS DE AGUIAR</t>
  </si>
  <si>
    <t>LETICIA DE LIMA AZEVEDO</t>
  </si>
  <si>
    <t>JORNALISMO</t>
  </si>
  <si>
    <t>MANOEL FRANCISCO LIMA DE SOUZA</t>
  </si>
  <si>
    <t>09/04/2024</t>
  </si>
  <si>
    <t>MARIA ISABEL MARTINS MANDÚ</t>
  </si>
  <si>
    <t>DANIEL LEÃO VICTOR</t>
  </si>
  <si>
    <t>HIGOR KAUÃ FERREIRA GODIM</t>
  </si>
  <si>
    <t>RODNEY RODRIGUES DE OLIVEIRA</t>
  </si>
  <si>
    <t>MARIA ILARY POÇAS GASTINO</t>
  </si>
  <si>
    <t>CRAS- SÃO FRANCISCO</t>
  </si>
  <si>
    <t>LETICIA ESTEPHANE S. ANDRADE</t>
  </si>
  <si>
    <t>CRAS- RUI LINO</t>
  </si>
  <si>
    <t>CRAS- CALAFATE</t>
  </si>
  <si>
    <t>EUCLIDES ROQUE DE LIMA NETO</t>
  </si>
  <si>
    <t>CRAS- SOBRAL</t>
  </si>
  <si>
    <t>JAQUELINE SANTOS DA SILVA</t>
  </si>
  <si>
    <t>CRAS- CIDADE NOVA</t>
  </si>
  <si>
    <t>JACKLINE SOUZA SILVA</t>
  </si>
  <si>
    <t>12/04/2023</t>
  </si>
  <si>
    <t>CRAS-SANTA HELENA</t>
  </si>
  <si>
    <t>CRAS-CIDADE DO POVO</t>
  </si>
  <si>
    <t>MARIANA BEZERRA SOUZA</t>
  </si>
  <si>
    <t>KAIO DO NASCIMENTO ARAÚJO</t>
  </si>
  <si>
    <t>02/05/2023</t>
  </si>
  <si>
    <t>01/05/2024</t>
  </si>
  <si>
    <t>THAIS NATASHA  DE OLIVEIRA</t>
  </si>
  <si>
    <t>DAVI GILIARDE  DA SILVA OLIVEIRA</t>
  </si>
  <si>
    <t>SMCCI</t>
  </si>
  <si>
    <t>04/05/2023</t>
  </si>
  <si>
    <t>JOHNNY WILLIAN DE SOUZA BRITO</t>
  </si>
  <si>
    <t>AUXILIO TRANSP</t>
  </si>
  <si>
    <r>
      <rPr>
        <b/>
        <sz val="12"/>
        <rFont val="Arial"/>
        <family val="2"/>
      </rPr>
      <t>ST</t>
    </r>
    <r>
      <rPr>
        <sz val="12"/>
        <rFont val="Arial"/>
        <family val="2"/>
      </rPr>
      <t>=SITUAÇÃO NO MÊS = {</t>
    </r>
    <r>
      <rPr>
        <b/>
        <sz val="12"/>
        <rFont val="Arial"/>
        <family val="2"/>
      </rPr>
      <t xml:space="preserve"> 1</t>
    </r>
    <r>
      <rPr>
        <sz val="12"/>
        <rFont val="Arial"/>
        <family val="2"/>
      </rPr>
      <t xml:space="preserve">- Ativo regular  </t>
    </r>
    <r>
      <rPr>
        <b/>
        <sz val="12"/>
        <rFont val="Arial"/>
        <family val="2"/>
      </rPr>
      <t>2</t>
    </r>
    <r>
      <rPr>
        <sz val="12"/>
        <rFont val="Arial"/>
        <family val="2"/>
      </rPr>
      <t xml:space="preserve">-Contrato novo  </t>
    </r>
    <r>
      <rPr>
        <b/>
        <sz val="12"/>
        <rFont val="Arial"/>
        <family val="2"/>
      </rPr>
      <t>3</t>
    </r>
    <r>
      <rPr>
        <sz val="12"/>
        <rFont val="Arial"/>
        <family val="2"/>
      </rPr>
      <t xml:space="preserve">-Recesso remunerado  </t>
    </r>
    <r>
      <rPr>
        <b/>
        <sz val="12"/>
        <rFont val="Arial"/>
        <family val="2"/>
      </rPr>
      <t>4</t>
    </r>
    <r>
      <rPr>
        <sz val="12"/>
        <rFont val="Arial"/>
        <family val="2"/>
      </rPr>
      <t>-Contrato encerrado}</t>
    </r>
  </si>
  <si>
    <t>LUCAS HENRIQUE FIDELIS LIMA</t>
  </si>
  <si>
    <t>OTAVIO AUGUSTO S. AQUINO</t>
  </si>
  <si>
    <t>05/07/2023</t>
  </si>
  <si>
    <t>HISTÓRIA</t>
  </si>
  <si>
    <t>FGB</t>
  </si>
  <si>
    <t>10/072023</t>
  </si>
  <si>
    <t>BOLSA FAMILIA</t>
  </si>
  <si>
    <t>THIAGO HENRIQUE DA SILVA MOURA</t>
  </si>
  <si>
    <t>ENSINO MÉDIO(EJA)</t>
  </si>
  <si>
    <t>03/08/2023</t>
  </si>
  <si>
    <t>CRAS SANTA HELENA</t>
  </si>
  <si>
    <t>SDTI</t>
  </si>
  <si>
    <t>LUIZ EDUARDO SOUZA MIRANDA</t>
  </si>
  <si>
    <t>EDUCAÇÃO FISICA</t>
  </si>
  <si>
    <t>06/09/2023</t>
  </si>
  <si>
    <t>DANIEL DAYVERSON REIS DA SILVA</t>
  </si>
  <si>
    <t>LYAN NAEL REIS DA SILVA</t>
  </si>
  <si>
    <t>01/08/2024</t>
  </si>
  <si>
    <t>SISTEMA DA INFORMAÇÃO</t>
  </si>
  <si>
    <t>ANA CAROLINE DO NASCIMENTO SILVA</t>
  </si>
  <si>
    <t>ENFERMAGEM</t>
  </si>
  <si>
    <t>ERICA DA COSTA CARVALHO</t>
  </si>
  <si>
    <t>FRANCISCO RAMON MAIA DA SILVA</t>
  </si>
  <si>
    <t>08/10/2024</t>
  </si>
  <si>
    <t>GABRIELLA RAMALHO DE SOUSA E SILVA</t>
  </si>
  <si>
    <t>IARLEY DUARTE GALDINO</t>
  </si>
  <si>
    <t>INGRID MARIA MARTINS GOMES</t>
  </si>
  <si>
    <t>JOÃO MANOEL FROTA DE SOUZA</t>
  </si>
  <si>
    <t>05/10/2023</t>
  </si>
  <si>
    <t>04/10/2024</t>
  </si>
  <si>
    <t>02/10/2023</t>
  </si>
  <si>
    <t>JOÃO PAULO MOREIRA DA SILVA</t>
  </si>
  <si>
    <t>TECNOLOGIA EM PROCESSOS ESCOLARES</t>
  </si>
  <si>
    <t>LUAN EDUARDO DO NASCIMETO</t>
  </si>
  <si>
    <t>MIKEIAS DE OLIVEIRA MORAIS</t>
  </si>
  <si>
    <t>RAYSE VITÓRIA DUARTE DE SOUZA</t>
  </si>
  <si>
    <t>ENGENHARIA AGRONÔMICA</t>
  </si>
  <si>
    <t>RICHARDSON DA SILVA MENDES</t>
  </si>
  <si>
    <t>LETRAS LINGUA PORTUGUÊS</t>
  </si>
  <si>
    <t>RODRIGO PEREIRA BARBOSA</t>
  </si>
  <si>
    <t>SAMARA MONTEIRO SOUZA</t>
  </si>
  <si>
    <t>CRAS-SÃO FRANCISCO</t>
  </si>
  <si>
    <t>LUCIANA PAMELA OLIVEIRA DA SILVA</t>
  </si>
  <si>
    <t>01/10/2024</t>
  </si>
  <si>
    <t>LAILA BRANA KAGY ZAIRE</t>
  </si>
  <si>
    <t>ISLENE SILVA DA ROCHA</t>
  </si>
  <si>
    <t>08/10/2023</t>
  </si>
  <si>
    <t>05/10/2024</t>
  </si>
  <si>
    <t>30/09/2024</t>
  </si>
  <si>
    <t>BEATRICE ALAIDE  MELLO DE SOUZA MARQUES</t>
  </si>
  <si>
    <t>ENGENHARIA CIVIL</t>
  </si>
  <si>
    <t>LEVI DIAS FREIRE</t>
  </si>
  <si>
    <t>EDUARDO MARTINS E SILVA</t>
  </si>
  <si>
    <t>EMYLI VITÓRIA MENDONÇA REIS DA SILVA</t>
  </si>
  <si>
    <t>LUCAS NUNES PEREIRA</t>
  </si>
  <si>
    <t>JOÃO HENRIQUE LIMA DE CASTRO</t>
  </si>
  <si>
    <t>CRAS-NOVO HORIZÔNTE</t>
  </si>
  <si>
    <t>JOAQUIM LORRAN MAIA DE MORAIS</t>
  </si>
  <si>
    <t xml:space="preserve">GEOGRAFIA </t>
  </si>
  <si>
    <t>LUCAS CAVALCANTE ARAÚJO</t>
  </si>
  <si>
    <t>CRAS -SOBRAL</t>
  </si>
  <si>
    <t>05/11/2024</t>
  </si>
  <si>
    <t>JOÃO VICTOR FREZE BARROS</t>
  </si>
  <si>
    <t>BYANCA BONFIM BISPO</t>
  </si>
  <si>
    <t>ATHOS  CARVALHO ROSA</t>
  </si>
  <si>
    <t>IZABELE PAULINO DE ARAUJO</t>
  </si>
  <si>
    <t>05/02/2024</t>
  </si>
  <si>
    <t>05/02/2025</t>
  </si>
  <si>
    <t>ROBERTA KAREN QUEIROZ DA SILVA</t>
  </si>
  <si>
    <t>01/02/2024</t>
  </si>
  <si>
    <t>2024</t>
  </si>
  <si>
    <t>AGENOR GONÇALVES MARIANO JÚNIOR</t>
  </si>
  <si>
    <t>ENGENHARIA FLORESTAL</t>
  </si>
  <si>
    <t>SEMEIA</t>
  </si>
  <si>
    <t>CRISTIANE COSTA TAVARES</t>
  </si>
  <si>
    <t>BIOMEDICINA</t>
  </si>
  <si>
    <t>SISTEMA PARA INTERNA</t>
  </si>
  <si>
    <t>05/03/2024</t>
  </si>
  <si>
    <t>05/03/2025</t>
  </si>
  <si>
    <t>JOSEF DO NASCIMENTO CAMPOS</t>
  </si>
  <si>
    <t>FARMÁCIA</t>
  </si>
  <si>
    <t>01/03/2024</t>
  </si>
  <si>
    <t>01/03/2025</t>
  </si>
  <si>
    <t>KASSIO HOLANDA DA SILVA</t>
  </si>
  <si>
    <t xml:space="preserve"> SISTEMAS PARA INTERNET</t>
  </si>
  <si>
    <t>31/12/2025</t>
  </si>
  <si>
    <t xml:space="preserve">KAUÊ CARTAXO DE BARROS
</t>
  </si>
  <si>
    <t>SAERB</t>
  </si>
  <si>
    <t xml:space="preserve">KAUÃ DA SILVA  CARVALHO
</t>
  </si>
  <si>
    <t xml:space="preserve">	
PABLO THIRRY OLIVEIRA DE LIMA</t>
  </si>
  <si>
    <t>RIKELME FREITAS DA SILVA</t>
  </si>
  <si>
    <t>THAUAN SANTOS ALENCAR</t>
  </si>
  <si>
    <t>ELIANE DA SILVA BELO</t>
  </si>
  <si>
    <t>CAMILA DOS SANTOS PAIVA</t>
  </si>
  <si>
    <t xml:space="preserve">GABRIELLA CUNHA QUEIROZ </t>
  </si>
  <si>
    <t xml:space="preserve">PEDGOGIA </t>
  </si>
  <si>
    <t>JHULLY IZABELLY MARQUES DA SILVA</t>
  </si>
  <si>
    <t>LIANG VICTOR CHOY</t>
  </si>
  <si>
    <t>01/04/2024</t>
  </si>
  <si>
    <t>31/03/205</t>
  </si>
  <si>
    <t xml:space="preserve">MATHEUS DE LIMA ANDRADE </t>
  </si>
  <si>
    <t>ISABELLE  PINTO BARBOSA</t>
  </si>
  <si>
    <t>31/04/2025</t>
  </si>
  <si>
    <t>WAGNER JUNIOR PEREIRA DE OLIVEIRA</t>
  </si>
  <si>
    <t>PEDAGOGIA</t>
  </si>
  <si>
    <t>SARAH DA SILVA MAGALHÃES</t>
  </si>
  <si>
    <t>DAVY AMARO DA SILVA SALES</t>
  </si>
  <si>
    <t>VANESKA LIMA DE OLIVEIRA</t>
  </si>
  <si>
    <t>GRAZIELLY DA SILVA DIAS</t>
  </si>
  <si>
    <t>02/05/2024</t>
  </si>
  <si>
    <t>02/05/2025</t>
  </si>
  <si>
    <t>DAVI RAUPP AZEVEDO SOUZA</t>
  </si>
  <si>
    <t>HENRIQUE CASSEB BRAGA SOUZA</t>
  </si>
  <si>
    <t xml:space="preserve">LUIZ LUCAS DE SOUZA ARAÚJO </t>
  </si>
  <si>
    <t>02/05/2-24</t>
  </si>
  <si>
    <t xml:space="preserve">IAGO ALVES CHAVES </t>
  </si>
  <si>
    <t>EVELYN DE SOUZA ANDRADE</t>
  </si>
  <si>
    <t>02/05/205</t>
  </si>
  <si>
    <t>JOÃO FERNANDO MENDONÇA TORRES</t>
  </si>
  <si>
    <t>ANA CLARA MARTINS DA SILVA</t>
  </si>
  <si>
    <t>06/05/202</t>
  </si>
  <si>
    <t>MACILENE CAMURÇA DOS SANTOS</t>
  </si>
  <si>
    <t>ANALISE E D. DE SISTEMAS</t>
  </si>
  <si>
    <t>CARLOS  HENRIQUE S. DE OLIVEIRA NETO</t>
  </si>
  <si>
    <t>JOÃO PEDRO DE SOUZA SANTOS</t>
  </si>
  <si>
    <t>WENDEL CABRAL COELHO JUNIOR</t>
  </si>
  <si>
    <t>EMURB</t>
  </si>
  <si>
    <t>JOÃO PAULO GONDIM TESSINARI</t>
  </si>
  <si>
    <t xml:space="preserve">THIAGO BRITO DE SOUZA </t>
  </si>
  <si>
    <t>T.I</t>
  </si>
  <si>
    <t>PGM</t>
  </si>
  <si>
    <t>PEDRO CARLOS SOUZA CHAVES</t>
  </si>
  <si>
    <t>MATHEUS MOACYR DO NASCIMENTO CRISTOSTOMO</t>
  </si>
  <si>
    <t>LETICIA MOURA ALBARELLO</t>
  </si>
  <si>
    <t>08/04/2024</t>
  </si>
  <si>
    <t xml:space="preserve"> BRENDHA DINIZ DE OLIVEIRA</t>
  </si>
  <si>
    <t>DHIOGO DE SOUSA TAVARES</t>
  </si>
  <si>
    <t xml:space="preserve">JUDY ISABELLE DOS SANTOS </t>
  </si>
  <si>
    <t>04/06/2024</t>
  </si>
  <si>
    <t>31/06/2024</t>
  </si>
  <si>
    <t>06/05/2025</t>
  </si>
  <si>
    <t>MARIANA DA SILVA BRANDÃO</t>
  </si>
  <si>
    <t xml:space="preserve">LETRAS E INGLES </t>
  </si>
  <si>
    <t>11/07/2024</t>
  </si>
  <si>
    <t>YASMIM DE CASTRO MEDINA</t>
  </si>
  <si>
    <t>CADÚNICO</t>
  </si>
  <si>
    <t>02/07/2025</t>
  </si>
  <si>
    <t>ADRIANA COSTA DA SILVA</t>
  </si>
  <si>
    <t>DANIELLY IRAIDES DE SOUZA NEVES</t>
  </si>
  <si>
    <t>WISLEY  DE OLIVEIRA SOUZA</t>
  </si>
  <si>
    <t>JOÃO  VICTOR SOUZA LEITE</t>
  </si>
  <si>
    <t>11/07/2025</t>
  </si>
  <si>
    <t xml:space="preserve">ELON AGUIAR GOMES </t>
  </si>
  <si>
    <t>GILIARD ALBUQUERQUE FACUNDES</t>
  </si>
  <si>
    <t>10/07/2024</t>
  </si>
  <si>
    <t>10/07/2025</t>
  </si>
  <si>
    <t>WEVERTON MOTA LIMA</t>
  </si>
  <si>
    <t>15/07/2025</t>
  </si>
  <si>
    <t>LUIS FELIPE BARBOSA DE OLIVEIRA</t>
  </si>
  <si>
    <t>ANA LUIZA MESQUISTA BRANDÃO</t>
  </si>
  <si>
    <t>THALISSON SILVA DOS SANTOS</t>
  </si>
  <si>
    <t>15/07/2024</t>
  </si>
  <si>
    <t>ALVÁRO RYAN ARAÚJO OLIVEIRA</t>
  </si>
  <si>
    <t>DATA PROCESSO</t>
  </si>
  <si>
    <t>MÊS REF.</t>
  </si>
  <si>
    <t>CALEB MOREIRA PEREIRA DE SOUSA</t>
  </si>
  <si>
    <t>INGRYD SOUZA ROCHA</t>
  </si>
  <si>
    <t>JEDER VALDINO DA SILVA</t>
  </si>
  <si>
    <t xml:space="preserve">GÉSSICA FREIRE DE AMORIM </t>
  </si>
  <si>
    <t>MARIA FERNANDA SANTANA BARBOSA</t>
  </si>
  <si>
    <t>15/07/2026</t>
  </si>
  <si>
    <t>WELLIGTON ARAÚJO DOS SANTOS</t>
  </si>
  <si>
    <t>RUTH LEMOS ANDRADE MARTINELLI</t>
  </si>
  <si>
    <t xml:space="preserve">SERVIÇO SOCIAL </t>
  </si>
  <si>
    <t xml:space="preserve">ESTEFANY KETHELY IBIAPINO PINTO </t>
  </si>
  <si>
    <t>14/08/2024</t>
  </si>
  <si>
    <t>ANA CLARA ARRUDA DIAS RIBEIRO</t>
  </si>
  <si>
    <t>GILMAYRA FRAGA PASSOS</t>
  </si>
  <si>
    <t>CIDADE NOVA</t>
  </si>
  <si>
    <t>15/08/2024</t>
  </si>
  <si>
    <t>15/08/2025</t>
  </si>
  <si>
    <t>GEOVANA DA SILVA FURTADO</t>
  </si>
  <si>
    <t>MARIA MADALENA ASSUNÇÃO DE SOUZA</t>
  </si>
  <si>
    <t>ISIS RODRIGUES CORREIA DA SILVA</t>
  </si>
  <si>
    <t>CALAFATE</t>
  </si>
  <si>
    <t>02/08/2024</t>
  </si>
  <si>
    <t>02/08/2025</t>
  </si>
  <si>
    <t>ARIKENID DA COSTA FERREIRA</t>
  </si>
  <si>
    <t>WILLIAN DAVID ALMEIDA</t>
  </si>
  <si>
    <t>01/08/2025</t>
  </si>
  <si>
    <t>ANA RAICA MENEZES SALES</t>
  </si>
  <si>
    <t>09/08/2024</t>
  </si>
  <si>
    <t>09/08/2025</t>
  </si>
  <si>
    <t>JOÃO VICTOR BRANCO CÂNDIDO ENES</t>
  </si>
  <si>
    <t>VICTOR LUCIANO BARBOSA DE SOUZA</t>
  </si>
  <si>
    <t>14/08/2025</t>
  </si>
  <si>
    <t>17/09/2024</t>
  </si>
  <si>
    <t>3 E 4</t>
  </si>
  <si>
    <t>MARIANA GOMES MONTEIRO</t>
  </si>
  <si>
    <t>17/09/2025</t>
  </si>
  <si>
    <t>JOÃO GABRIEL RIBEIRO COSTA</t>
  </si>
  <si>
    <t>04/09/2024</t>
  </si>
  <si>
    <t>LUAN PEREIRA DA SILVA</t>
  </si>
  <si>
    <t>04/09/2025</t>
  </si>
  <si>
    <t>IARA CRISTINY OLIVEIRA DOS SANTOS</t>
  </si>
  <si>
    <t>12/09//2024</t>
  </si>
  <si>
    <t>12/09/2024</t>
  </si>
  <si>
    <t>FERNANDO SANTOS DA COSTA</t>
  </si>
  <si>
    <t>SISTEMAS PARA A INTERNET</t>
  </si>
  <si>
    <t>SEFIN</t>
  </si>
  <si>
    <t>JULIANA DE OLIVEIRA RODRIGUES</t>
  </si>
  <si>
    <t>01/09/2024</t>
  </si>
  <si>
    <t>01/09/2025</t>
  </si>
  <si>
    <t>EVELLYN DA SILVA LOUBET</t>
  </si>
  <si>
    <t xml:space="preserve">SEME </t>
  </si>
  <si>
    <t>04/09/204</t>
  </si>
  <si>
    <t>04/09/205</t>
  </si>
  <si>
    <t>OUTUBRO</t>
  </si>
  <si>
    <t>RENÊ CAVALCANTE SORIA GALVARRO</t>
  </si>
  <si>
    <t>ENGENHARIA  CIVIAL</t>
  </si>
  <si>
    <t>WANESSA CARRILHA DE SOUZA</t>
  </si>
  <si>
    <t>EWRLYNE RODRIGUES DE LIMA</t>
  </si>
  <si>
    <t>YOHANNA MARJORIE DOS SANTOS BRILHANTE</t>
  </si>
  <si>
    <t xml:space="preserve">CRAAS SOBRAL </t>
  </si>
  <si>
    <t>17/10/2024</t>
  </si>
  <si>
    <t>01/11/2024</t>
  </si>
  <si>
    <t>3 e 4</t>
  </si>
  <si>
    <t xml:space="preserve">3 e4 </t>
  </si>
  <si>
    <t>ALICE LIMA GOMES SOARES</t>
  </si>
  <si>
    <t xml:space="preserve">CONTRATO Nº 045/2020  -  PREFEITURA DE RIO BRANCO -                                 FILIAL 0015 - RECURSO - PROGRAMA BOLSA FAMILIA E DO CADASTRO ÚNICO (IGD-PBF) </t>
  </si>
  <si>
    <t>CONTRATO Nº 045/2020  - PREFEITURA DE RIO BRANCO - FILIAL 0014 / RECURSO 117-CRAS</t>
  </si>
  <si>
    <t>CONTRATO Nº 045/2020  -  PREFEITURA DE RIO BRANCO -  FILIAL 0016 - RECURSO - PROGRAMA CRIANÇA FELIZ</t>
  </si>
  <si>
    <t>CONTRATO Nº 045/2020  -  PREFEITURA DE RIO BRANCO -  FILIAL 0012 / RECURSO PROGRAMA ESTÁGIO REMUNERADO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</si>
</sst>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 &quot;#,##0.00;&quot;(R$ &quot;#,##0.00\)"/>
    <numFmt numFmtId="168" formatCode="_(* #,##0_);_(* \(#,##0\);_(* &quot;-&quot;_);_(@_)"/>
    <numFmt numFmtId="169" formatCode="[$R$-416]\ #,##0.00;[Red]\-[$R$-416]\ #,##0.00"/>
    <numFmt numFmtId="170" formatCode="_-[$R$-416]\ * #,##0.00_-;\-[$R$-416]\ * #,##0.00_-;_-[$R$-416]\ * &quot;-&quot;??_-;_-@_-"/>
    <numFmt numFmtId="171" formatCode="&quot;R$&quot;\ 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3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</cellStyleXfs>
  <cellXfs count="521">
    <xf numFmtId="0" fontId="0" fillId="0" borderId="0" xfId="0"/>
    <xf numFmtId="0" fontId="10" fillId="0" borderId="0" xfId="0" applyFont="1" applyAlignment="1">
      <alignment horizontal="center"/>
    </xf>
    <xf numFmtId="0" fontId="10" fillId="0" borderId="0" xfId="0" applyFont="1"/>
    <xf numFmtId="44" fontId="10" fillId="0" borderId="0" xfId="0" applyNumberFormat="1" applyFont="1"/>
    <xf numFmtId="0" fontId="9" fillId="0" borderId="0" xfId="0" applyFont="1"/>
    <xf numFmtId="2" fontId="10" fillId="0" borderId="0" xfId="0" applyNumberFormat="1" applyFont="1"/>
    <xf numFmtId="0" fontId="9" fillId="0" borderId="0" xfId="0" applyFont="1" applyAlignment="1">
      <alignment horizontal="center"/>
    </xf>
    <xf numFmtId="0" fontId="4" fillId="2" borderId="21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44" fontId="4" fillId="0" borderId="0" xfId="0" applyNumberFormat="1" applyFont="1"/>
    <xf numFmtId="171" fontId="9" fillId="0" borderId="0" xfId="0" applyNumberFormat="1" applyFont="1"/>
    <xf numFmtId="171" fontId="10" fillId="0" borderId="0" xfId="0" applyNumberFormat="1" applyFont="1"/>
    <xf numFmtId="0" fontId="10" fillId="0" borderId="0" xfId="0" applyFont="1" applyAlignment="1">
      <alignment horizontal="left"/>
    </xf>
    <xf numFmtId="171" fontId="4" fillId="5" borderId="1" xfId="1" applyNumberFormat="1" applyFont="1" applyFill="1" applyBorder="1" applyAlignment="1">
      <alignment horizontal="center" vertical="center" wrapText="1"/>
    </xf>
    <xf numFmtId="171" fontId="4" fillId="5" borderId="1" xfId="0" applyNumberFormat="1" applyFont="1" applyFill="1" applyBorder="1" applyAlignment="1">
      <alignment horizontal="center" vertical="center" wrapText="1"/>
    </xf>
    <xf numFmtId="171" fontId="4" fillId="5" borderId="7" xfId="1" applyNumberFormat="1" applyFont="1" applyFill="1" applyBorder="1" applyAlignment="1">
      <alignment horizontal="center" vertical="center" wrapText="1"/>
    </xf>
    <xf numFmtId="171" fontId="4" fillId="5" borderId="1" xfId="0" applyNumberFormat="1" applyFont="1" applyFill="1" applyBorder="1" applyAlignment="1">
      <alignment horizontal="center" vertical="center" textRotation="90" wrapText="1"/>
    </xf>
    <xf numFmtId="171" fontId="4" fillId="5" borderId="1" xfId="1" applyNumberFormat="1" applyFont="1" applyFill="1" applyBorder="1" applyAlignment="1">
      <alignment horizontal="center" vertical="center" textRotation="90" wrapText="1"/>
    </xf>
    <xf numFmtId="171" fontId="4" fillId="2" borderId="1" xfId="4" applyNumberFormat="1" applyFont="1" applyFill="1" applyBorder="1" applyAlignment="1" applyProtection="1">
      <alignment horizontal="center" vertical="center"/>
      <protection hidden="1"/>
    </xf>
    <xf numFmtId="171" fontId="4" fillId="2" borderId="1" xfId="1" applyNumberFormat="1" applyFont="1" applyFill="1" applyBorder="1" applyAlignment="1" applyProtection="1">
      <alignment horizontal="center" vertical="center"/>
      <protection hidden="1"/>
    </xf>
    <xf numFmtId="171" fontId="4" fillId="2" borderId="1" xfId="2" applyNumberFormat="1" applyFont="1" applyFill="1" applyBorder="1" applyAlignment="1" applyProtection="1">
      <alignment horizontal="center" vertical="center"/>
      <protection hidden="1"/>
    </xf>
    <xf numFmtId="171" fontId="4" fillId="2" borderId="1" xfId="1" applyNumberFormat="1" applyFont="1" applyFill="1" applyBorder="1" applyAlignment="1">
      <alignment horizontal="center" vertical="center"/>
    </xf>
    <xf numFmtId="171" fontId="4" fillId="2" borderId="1" xfId="2" applyNumberFormat="1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4" fillId="5" borderId="1" xfId="3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 applyProtection="1">
      <alignment horizontal="center" vertical="center"/>
      <protection hidden="1"/>
    </xf>
    <xf numFmtId="169" fontId="5" fillId="6" borderId="20" xfId="5" applyNumberFormat="1" applyFont="1" applyFill="1" applyBorder="1" applyAlignment="1" applyProtection="1">
      <alignment horizontal="center" vertical="center"/>
      <protection hidden="1"/>
    </xf>
    <xf numFmtId="0" fontId="5" fillId="0" borderId="21" xfId="0" applyFont="1" applyBorder="1" applyAlignment="1">
      <alignment horizontal="center" vertical="center"/>
    </xf>
    <xf numFmtId="168" fontId="4" fillId="0" borderId="0" xfId="2" applyNumberFormat="1" applyFont="1" applyFill="1" applyBorder="1" applyAlignment="1" applyProtection="1">
      <alignment horizontal="center" vertical="center"/>
      <protection hidden="1"/>
    </xf>
    <xf numFmtId="169" fontId="5" fillId="0" borderId="26" xfId="5" applyNumberFormat="1" applyFont="1" applyBorder="1" applyAlignment="1" applyProtection="1">
      <alignment vertical="center"/>
      <protection hidden="1"/>
    </xf>
    <xf numFmtId="1" fontId="4" fillId="2" borderId="2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1" xfId="4" applyFont="1" applyFill="1" applyBorder="1" applyAlignment="1">
      <alignment horizontal="center" vertical="center"/>
    </xf>
    <xf numFmtId="44" fontId="4" fillId="2" borderId="1" xfId="2" applyNumberFormat="1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3" xfId="0" applyFont="1" applyFill="1" applyBorder="1"/>
    <xf numFmtId="0" fontId="4" fillId="6" borderId="4" xfId="0" applyFont="1" applyFill="1" applyBorder="1"/>
    <xf numFmtId="169" fontId="5" fillId="6" borderId="4" xfId="5" applyNumberFormat="1" applyFont="1" applyFill="1" applyBorder="1" applyAlignment="1" applyProtection="1">
      <alignment vertical="center"/>
      <protection hidden="1"/>
    </xf>
    <xf numFmtId="169" fontId="5" fillId="6" borderId="1" xfId="5" applyNumberFormat="1" applyFont="1" applyFill="1" applyBorder="1" applyAlignment="1" applyProtection="1">
      <alignment vertical="center"/>
      <protection hidden="1"/>
    </xf>
    <xf numFmtId="44" fontId="4" fillId="6" borderId="1" xfId="0" applyNumberFormat="1" applyFont="1" applyFill="1" applyBorder="1" applyAlignment="1" applyProtection="1">
      <alignment vertical="center"/>
      <protection hidden="1"/>
    </xf>
    <xf numFmtId="171" fontId="5" fillId="6" borderId="2" xfId="5" applyNumberFormat="1" applyFont="1" applyFill="1" applyBorder="1" applyAlignment="1" applyProtection="1">
      <alignment vertical="center"/>
      <protection hidden="1"/>
    </xf>
    <xf numFmtId="0" fontId="4" fillId="0" borderId="21" xfId="0" applyFont="1" applyBorder="1"/>
    <xf numFmtId="171" fontId="4" fillId="0" borderId="0" xfId="0" applyNumberFormat="1" applyFont="1"/>
    <xf numFmtId="0" fontId="4" fillId="2" borderId="24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168" fontId="5" fillId="0" borderId="0" xfId="2" applyNumberFormat="1" applyFont="1" applyFill="1" applyBorder="1" applyAlignment="1" applyProtection="1">
      <alignment horizontal="center" vertical="center"/>
      <protection hidden="1"/>
    </xf>
    <xf numFmtId="169" fontId="5" fillId="0" borderId="26" xfId="0" applyNumberFormat="1" applyFont="1" applyBorder="1" applyAlignment="1" applyProtection="1">
      <alignment vertical="center"/>
      <protection hidden="1"/>
    </xf>
    <xf numFmtId="0" fontId="4" fillId="0" borderId="26" xfId="0" applyFont="1" applyBorder="1"/>
    <xf numFmtId="0" fontId="4" fillId="0" borderId="21" xfId="0" applyFont="1" applyBorder="1" applyAlignment="1">
      <alignment vertical="center"/>
    </xf>
    <xf numFmtId="0" fontId="4" fillId="0" borderId="28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164" fontId="5" fillId="6" borderId="1" xfId="4" applyNumberFormat="1" applyFont="1" applyFill="1" applyBorder="1" applyAlignment="1" applyProtection="1">
      <alignment horizontal="center" vertical="center"/>
      <protection hidden="1"/>
    </xf>
    <xf numFmtId="44" fontId="4" fillId="6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2" xfId="0" applyFont="1" applyBorder="1" applyAlignment="1">
      <alignment horizontal="left"/>
    </xf>
    <xf numFmtId="171" fontId="4" fillId="2" borderId="1" xfId="1" applyNumberFormat="1" applyFont="1" applyFill="1" applyBorder="1" applyAlignment="1" applyProtection="1">
      <alignment horizontal="right" vertical="center"/>
      <protection hidden="1"/>
    </xf>
    <xf numFmtId="0" fontId="4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vertical="center"/>
    </xf>
    <xf numFmtId="0" fontId="4" fillId="6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2" applyNumberFormat="1" applyFont="1" applyFill="1" applyBorder="1" applyAlignment="1" applyProtection="1">
      <alignment horizontal="center" vertical="center"/>
      <protection hidden="1"/>
    </xf>
    <xf numFmtId="49" fontId="4" fillId="5" borderId="1" xfId="0" applyNumberFormat="1" applyFont="1" applyFill="1" applyBorder="1" applyAlignment="1">
      <alignment horizontal="center" vertical="center" textRotation="90" wrapText="1"/>
    </xf>
    <xf numFmtId="14" fontId="4" fillId="2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textRotation="90" wrapText="1"/>
    </xf>
    <xf numFmtId="171" fontId="4" fillId="2" borderId="5" xfId="1" applyNumberFormat="1" applyFont="1" applyFill="1" applyBorder="1" applyAlignment="1">
      <alignment horizontal="center" vertical="center"/>
    </xf>
    <xf numFmtId="0" fontId="4" fillId="2" borderId="5" xfId="2" applyNumberFormat="1" applyFont="1" applyFill="1" applyBorder="1" applyAlignment="1">
      <alignment horizontal="center" vertical="center"/>
    </xf>
    <xf numFmtId="8" fontId="4" fillId="5" borderId="1" xfId="0" applyNumberFormat="1" applyFont="1" applyFill="1" applyBorder="1" applyAlignment="1">
      <alignment horizontal="center" vertical="center" wrapText="1"/>
    </xf>
    <xf numFmtId="8" fontId="4" fillId="5" borderId="1" xfId="3" applyNumberFormat="1" applyFont="1" applyFill="1" applyBorder="1" applyAlignment="1">
      <alignment horizontal="center" vertical="center" wrapText="1"/>
    </xf>
    <xf numFmtId="171" fontId="5" fillId="2" borderId="1" xfId="2" applyNumberFormat="1" applyFont="1" applyFill="1" applyBorder="1" applyAlignment="1" applyProtection="1">
      <alignment horizontal="center" vertical="center"/>
      <protection hidden="1"/>
    </xf>
    <xf numFmtId="171" fontId="5" fillId="2" borderId="1" xfId="2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textRotation="255" wrapText="1" readingOrder="1"/>
    </xf>
    <xf numFmtId="171" fontId="4" fillId="2" borderId="7" xfId="1" applyNumberFormat="1" applyFont="1" applyFill="1" applyBorder="1" applyAlignment="1" applyProtection="1">
      <alignment horizontal="center" vertical="center"/>
      <protection hidden="1"/>
    </xf>
    <xf numFmtId="171" fontId="5" fillId="8" borderId="30" xfId="2" applyNumberFormat="1" applyFont="1" applyFill="1" applyBorder="1" applyAlignment="1">
      <alignment horizontal="right" vertical="center" wrapText="1"/>
    </xf>
    <xf numFmtId="0" fontId="10" fillId="5" borderId="1" xfId="0" applyFont="1" applyFill="1" applyBorder="1" applyAlignment="1">
      <alignment horizontal="center" vertical="center" textRotation="255" wrapText="1"/>
    </xf>
    <xf numFmtId="49" fontId="4" fillId="2" borderId="7" xfId="2" applyNumberFormat="1" applyFont="1" applyFill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>
      <alignment horizontal="center" vertical="center" textRotation="90" wrapText="1"/>
    </xf>
    <xf numFmtId="0" fontId="4" fillId="5" borderId="1" xfId="1" applyNumberFormat="1" applyFont="1" applyFill="1" applyBorder="1" applyAlignment="1">
      <alignment horizontal="center" vertical="center" textRotation="90" wrapText="1"/>
    </xf>
    <xf numFmtId="0" fontId="4" fillId="5" borderId="5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center" vertical="center"/>
    </xf>
    <xf numFmtId="168" fontId="4" fillId="2" borderId="0" xfId="2" applyNumberFormat="1" applyFont="1" applyFill="1" applyBorder="1" applyAlignment="1" applyProtection="1">
      <alignment horizontal="center" vertical="center"/>
      <protection hidden="1"/>
    </xf>
    <xf numFmtId="0" fontId="4" fillId="2" borderId="21" xfId="0" applyFont="1" applyFill="1" applyBorder="1" applyAlignment="1">
      <alignment horizontal="center"/>
    </xf>
    <xf numFmtId="168" fontId="5" fillId="2" borderId="0" xfId="2" applyNumberFormat="1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/>
    <xf numFmtId="0" fontId="4" fillId="3" borderId="4" xfId="0" applyFont="1" applyFill="1" applyBorder="1"/>
    <xf numFmtId="44" fontId="4" fillId="3" borderId="1" xfId="0" applyNumberFormat="1" applyFont="1" applyFill="1" applyBorder="1" applyAlignment="1" applyProtection="1">
      <alignment vertical="center"/>
      <protection hidden="1"/>
    </xf>
    <xf numFmtId="0" fontId="5" fillId="5" borderId="1" xfId="0" quotePrefix="1" applyFont="1" applyFill="1" applyBorder="1" applyAlignment="1">
      <alignment horizontal="center" vertical="center" wrapText="1"/>
    </xf>
    <xf numFmtId="171" fontId="4" fillId="5" borderId="20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/>
      <protection hidden="1"/>
    </xf>
    <xf numFmtId="171" fontId="4" fillId="2" borderId="20" xfId="4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>
      <alignment horizontal="left" vertical="center"/>
    </xf>
    <xf numFmtId="0" fontId="9" fillId="0" borderId="0" xfId="0" applyFont="1" applyFill="1"/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8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25" xfId="0" applyFont="1" applyFill="1" applyBorder="1" applyAlignment="1">
      <alignment vertical="center"/>
    </xf>
    <xf numFmtId="0" fontId="10" fillId="2" borderId="28" xfId="0" applyFont="1" applyFill="1" applyBorder="1" applyAlignment="1">
      <alignment horizontal="left" vertical="top" indent="1"/>
    </xf>
    <xf numFmtId="0" fontId="10" fillId="0" borderId="12" xfId="0" applyFont="1" applyFill="1" applyBorder="1" applyAlignment="1">
      <alignment horizontal="left" vertical="top" indent="1"/>
    </xf>
    <xf numFmtId="49" fontId="8" fillId="3" borderId="7" xfId="2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/>
    <xf numFmtId="0" fontId="1" fillId="0" borderId="0" xfId="0" applyFont="1" applyFill="1"/>
    <xf numFmtId="0" fontId="6" fillId="0" borderId="0" xfId="0" applyFont="1" applyFill="1"/>
    <xf numFmtId="0" fontId="10" fillId="0" borderId="0" xfId="0" applyFont="1" applyFill="1"/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37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4" fillId="5" borderId="5" xfId="3" applyFont="1" applyFill="1" applyBorder="1" applyAlignment="1">
      <alignment horizontal="center" vertical="center" wrapText="1"/>
    </xf>
    <xf numFmtId="0" fontId="5" fillId="5" borderId="5" xfId="0" quotePrefix="1" applyFont="1" applyFill="1" applyBorder="1" applyAlignment="1">
      <alignment horizontal="center" vertical="center" wrapText="1"/>
    </xf>
    <xf numFmtId="14" fontId="4" fillId="5" borderId="5" xfId="0" applyNumberFormat="1" applyFont="1" applyFill="1" applyBorder="1" applyAlignment="1">
      <alignment horizontal="center" vertical="center" wrapText="1"/>
    </xf>
    <xf numFmtId="171" fontId="4" fillId="5" borderId="5" xfId="1" applyNumberFormat="1" applyFont="1" applyFill="1" applyBorder="1" applyAlignment="1">
      <alignment horizontal="center" vertical="center" wrapText="1"/>
    </xf>
    <xf numFmtId="171" fontId="4" fillId="5" borderId="5" xfId="0" applyNumberFormat="1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 textRotation="90" wrapText="1"/>
    </xf>
    <xf numFmtId="171" fontId="4" fillId="5" borderId="18" xfId="1" applyNumberFormat="1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9" borderId="36" xfId="0" applyFont="1" applyFill="1" applyBorder="1" applyAlignment="1">
      <alignment horizontal="center" vertical="center" wrapText="1"/>
    </xf>
    <xf numFmtId="0" fontId="5" fillId="9" borderId="3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0" fontId="5" fillId="5" borderId="7" xfId="0" quotePrefix="1" applyFont="1" applyFill="1" applyBorder="1" applyAlignment="1">
      <alignment horizontal="center" vertical="center" wrapText="1"/>
    </xf>
    <xf numFmtId="14" fontId="4" fillId="2" borderId="7" xfId="2" applyNumberFormat="1" applyFont="1" applyFill="1" applyBorder="1" applyAlignment="1">
      <alignment horizontal="center" vertical="center"/>
    </xf>
    <xf numFmtId="171" fontId="4" fillId="5" borderId="32" xfId="1" applyNumberFormat="1" applyFont="1" applyFill="1" applyBorder="1" applyAlignment="1">
      <alignment horizontal="center" vertical="center" wrapText="1"/>
    </xf>
    <xf numFmtId="49" fontId="8" fillId="3" borderId="47" xfId="2" applyNumberFormat="1" applyFont="1" applyFill="1" applyBorder="1" applyAlignment="1" applyProtection="1">
      <alignment horizontal="center" vertical="center"/>
      <protection hidden="1"/>
    </xf>
    <xf numFmtId="171" fontId="18" fillId="3" borderId="48" xfId="0" applyNumberFormat="1" applyFont="1" applyFill="1" applyBorder="1" applyAlignment="1">
      <alignment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4" fillId="3" borderId="27" xfId="0" applyFont="1" applyFill="1" applyBorder="1" applyAlignment="1">
      <alignment horizontal="center"/>
    </xf>
    <xf numFmtId="1" fontId="4" fillId="0" borderId="2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171" fontId="4" fillId="0" borderId="1" xfId="2" applyNumberFormat="1" applyFont="1" applyFill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10" fillId="0" borderId="0" xfId="0" applyFont="1" applyFill="1" applyBorder="1" applyAlignment="1"/>
    <xf numFmtId="0" fontId="4" fillId="5" borderId="5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2" borderId="1" xfId="6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2" borderId="7" xfId="0" applyFont="1" applyFill="1" applyBorder="1" applyAlignment="1"/>
    <xf numFmtId="0" fontId="10" fillId="0" borderId="12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1" fillId="0" borderId="0" xfId="0" applyFont="1" applyFill="1" applyBorder="1" applyAlignment="1"/>
    <xf numFmtId="0" fontId="9" fillId="0" borderId="0" xfId="0" applyFont="1" applyFill="1" applyBorder="1" applyAlignment="1"/>
    <xf numFmtId="0" fontId="4" fillId="5" borderId="1" xfId="0" applyFont="1" applyFill="1" applyBorder="1" applyAlignment="1">
      <alignment horizontal="center" textRotation="255" wrapText="1"/>
    </xf>
    <xf numFmtId="0" fontId="4" fillId="5" borderId="1" xfId="1" applyNumberFormat="1" applyFont="1" applyFill="1" applyBorder="1" applyAlignment="1">
      <alignment horizontal="center" textRotation="255" wrapText="1"/>
    </xf>
    <xf numFmtId="164" fontId="5" fillId="9" borderId="34" xfId="1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center" vertical="center" wrapText="1"/>
    </xf>
    <xf numFmtId="164" fontId="5" fillId="4" borderId="31" xfId="1" applyFont="1" applyFill="1" applyBorder="1" applyAlignment="1">
      <alignment horizontal="center" vertical="center" wrapText="1"/>
    </xf>
    <xf numFmtId="164" fontId="4" fillId="5" borderId="5" xfId="1" applyFont="1" applyFill="1" applyBorder="1" applyAlignment="1">
      <alignment horizontal="center" vertical="center" wrapText="1"/>
    </xf>
    <xf numFmtId="164" fontId="4" fillId="5" borderId="1" xfId="1" applyFont="1" applyFill="1" applyBorder="1" applyAlignment="1">
      <alignment horizontal="center" vertical="center" wrapText="1"/>
    </xf>
    <xf numFmtId="164" fontId="4" fillId="5" borderId="7" xfId="1" applyFont="1" applyFill="1" applyBorder="1" applyAlignment="1">
      <alignment horizontal="center" vertical="center" wrapText="1"/>
    </xf>
    <xf numFmtId="164" fontId="4" fillId="2" borderId="1" xfId="1" applyFont="1" applyFill="1" applyBorder="1" applyAlignment="1" applyProtection="1">
      <alignment horizontal="center" vertical="center"/>
      <protection hidden="1"/>
    </xf>
    <xf numFmtId="164" fontId="15" fillId="5" borderId="1" xfId="1" applyFont="1" applyFill="1" applyBorder="1" applyAlignment="1">
      <alignment horizontal="center" vertical="center" wrapText="1"/>
    </xf>
    <xf numFmtId="164" fontId="4" fillId="2" borderId="5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164" fontId="4" fillId="2" borderId="7" xfId="1" applyFont="1" applyFill="1" applyBorder="1" applyAlignment="1" applyProtection="1">
      <alignment horizontal="center" vertical="center"/>
      <protection hidden="1"/>
    </xf>
    <xf numFmtId="164" fontId="4" fillId="2" borderId="7" xfId="1" applyFont="1" applyFill="1" applyBorder="1" applyAlignment="1">
      <alignment horizontal="center" vertical="center"/>
    </xf>
    <xf numFmtId="164" fontId="4" fillId="2" borderId="0" xfId="1" applyFont="1" applyFill="1" applyBorder="1" applyAlignment="1" applyProtection="1">
      <alignment vertical="center"/>
      <protection hidden="1"/>
    </xf>
    <xf numFmtId="164" fontId="4" fillId="2" borderId="0" xfId="1" applyFont="1" applyFill="1" applyBorder="1" applyAlignment="1" applyProtection="1">
      <alignment horizontal="center" vertical="center"/>
      <protection hidden="1"/>
    </xf>
    <xf numFmtId="164" fontId="5" fillId="2" borderId="0" xfId="1" applyFont="1" applyFill="1" applyBorder="1" applyAlignment="1" applyProtection="1">
      <alignment vertical="center"/>
      <protection hidden="1"/>
    </xf>
    <xf numFmtId="164" fontId="4" fillId="0" borderId="1" xfId="1" applyFont="1" applyFill="1" applyBorder="1" applyAlignment="1" applyProtection="1">
      <alignment horizontal="center" vertical="center"/>
      <protection hidden="1"/>
    </xf>
    <xf numFmtId="164" fontId="4" fillId="0" borderId="1" xfId="1" applyFont="1" applyFill="1" applyBorder="1" applyAlignment="1">
      <alignment horizontal="center" vertical="center" wrapText="1"/>
    </xf>
    <xf numFmtId="164" fontId="4" fillId="0" borderId="7" xfId="1" applyFont="1" applyFill="1" applyBorder="1" applyAlignment="1">
      <alignment horizontal="center" vertical="center" wrapText="1"/>
    </xf>
    <xf numFmtId="164" fontId="5" fillId="3" borderId="4" xfId="1" applyFont="1" applyFill="1" applyBorder="1" applyAlignment="1" applyProtection="1">
      <alignment horizontal="center" vertical="center"/>
      <protection hidden="1"/>
    </xf>
    <xf numFmtId="164" fontId="5" fillId="3" borderId="1" xfId="1" applyFont="1" applyFill="1" applyBorder="1" applyAlignment="1" applyProtection="1">
      <alignment horizontal="center" vertical="center"/>
      <protection hidden="1"/>
    </xf>
    <xf numFmtId="164" fontId="5" fillId="3" borderId="1" xfId="1" applyFont="1" applyFill="1" applyBorder="1" applyAlignment="1" applyProtection="1">
      <alignment vertical="center"/>
      <protection hidden="1"/>
    </xf>
    <xf numFmtId="164" fontId="4" fillId="2" borderId="0" xfId="1" applyFont="1" applyFill="1" applyBorder="1"/>
    <xf numFmtId="164" fontId="4" fillId="0" borderId="0" xfId="1" applyFont="1" applyFill="1"/>
    <xf numFmtId="164" fontId="1" fillId="0" borderId="0" xfId="1" applyFont="1" applyFill="1"/>
    <xf numFmtId="164" fontId="10" fillId="0" borderId="0" xfId="1" applyFont="1" applyFill="1"/>
    <xf numFmtId="164" fontId="9" fillId="0" borderId="0" xfId="1" applyFont="1" applyFill="1"/>
    <xf numFmtId="164" fontId="4" fillId="5" borderId="18" xfId="1" applyFont="1" applyFill="1" applyBorder="1" applyAlignment="1">
      <alignment horizontal="center" vertical="center" wrapText="1"/>
    </xf>
    <xf numFmtId="164" fontId="4" fillId="5" borderId="20" xfId="1" applyFont="1" applyFill="1" applyBorder="1" applyAlignment="1">
      <alignment horizontal="center" vertical="center" wrapText="1"/>
    </xf>
    <xf numFmtId="164" fontId="4" fillId="2" borderId="20" xfId="1" applyFont="1" applyFill="1" applyBorder="1" applyAlignment="1">
      <alignment horizontal="center" vertical="center" wrapText="1"/>
    </xf>
    <xf numFmtId="164" fontId="4" fillId="5" borderId="32" xfId="1" applyFont="1" applyFill="1" applyBorder="1" applyAlignment="1">
      <alignment horizontal="center" vertical="center" wrapText="1"/>
    </xf>
    <xf numFmtId="164" fontId="18" fillId="3" borderId="48" xfId="1" applyFont="1" applyFill="1" applyBorder="1" applyAlignment="1">
      <alignment vertical="center"/>
    </xf>
    <xf numFmtId="164" fontId="5" fillId="2" borderId="26" xfId="1" applyFont="1" applyFill="1" applyBorder="1" applyAlignment="1" applyProtection="1">
      <alignment vertical="center"/>
      <protection hidden="1"/>
    </xf>
    <xf numFmtId="164" fontId="5" fillId="3" borderId="20" xfId="1" applyFont="1" applyFill="1" applyBorder="1" applyAlignment="1">
      <alignment horizontal="center" vertical="center" wrapText="1"/>
    </xf>
    <xf numFmtId="164" fontId="4" fillId="0" borderId="20" xfId="1" applyFont="1" applyFill="1" applyBorder="1" applyAlignment="1">
      <alignment horizontal="center" vertical="center" wrapText="1"/>
    </xf>
    <xf numFmtId="164" fontId="5" fillId="3" borderId="20" xfId="1" applyFont="1" applyFill="1" applyBorder="1" applyAlignment="1" applyProtection="1">
      <alignment vertical="center"/>
      <protection hidden="1"/>
    </xf>
    <xf numFmtId="164" fontId="4" fillId="2" borderId="26" xfId="1" applyFont="1" applyFill="1" applyBorder="1"/>
    <xf numFmtId="164" fontId="5" fillId="2" borderId="16" xfId="1" applyFont="1" applyFill="1" applyBorder="1" applyAlignment="1">
      <alignment horizontal="right" vertical="center"/>
    </xf>
    <xf numFmtId="164" fontId="5" fillId="3" borderId="30" xfId="1" applyFont="1" applyFill="1" applyBorder="1" applyAlignment="1">
      <alignment horizontal="right" vertical="center" wrapText="1"/>
    </xf>
    <xf numFmtId="170" fontId="10" fillId="0" borderId="0" xfId="4" applyNumberFormat="1" applyFont="1" applyFill="1" applyAlignment="1" applyProtection="1">
      <alignment horizontal="right" vertical="center"/>
      <protection hidden="1"/>
    </xf>
    <xf numFmtId="44" fontId="10" fillId="0" borderId="0" xfId="4" applyNumberFormat="1" applyFont="1" applyFill="1" applyAlignment="1" applyProtection="1">
      <alignment horizontal="right" vertical="center"/>
      <protection hidden="1"/>
    </xf>
    <xf numFmtId="164" fontId="10" fillId="0" borderId="0" xfId="1" applyFont="1" applyFill="1" applyBorder="1" applyAlignment="1" applyProtection="1">
      <alignment horizontal="right" vertical="center"/>
      <protection hidden="1"/>
    </xf>
    <xf numFmtId="167" fontId="10" fillId="0" borderId="0" xfId="4" applyNumberFormat="1" applyFont="1" applyFill="1" applyAlignment="1" applyProtection="1">
      <alignment horizontal="right" vertical="center"/>
      <protection hidden="1"/>
    </xf>
    <xf numFmtId="168" fontId="7" fillId="0" borderId="0" xfId="2" applyNumberFormat="1" applyFont="1" applyFill="1" applyBorder="1" applyAlignment="1" applyProtection="1">
      <alignment horizontal="center" vertical="center"/>
      <protection hidden="1"/>
    </xf>
    <xf numFmtId="166" fontId="10" fillId="0" borderId="0" xfId="4" applyNumberFormat="1" applyFont="1" applyFill="1" applyAlignment="1" applyProtection="1">
      <alignment horizontal="center" vertical="center"/>
      <protection hidden="1"/>
    </xf>
    <xf numFmtId="167" fontId="7" fillId="0" borderId="0" xfId="4" applyNumberFormat="1" applyFont="1" applyFill="1" applyAlignment="1" applyProtection="1">
      <alignment horizontal="right" vertical="center"/>
      <protection hidden="1"/>
    </xf>
    <xf numFmtId="168" fontId="10" fillId="0" borderId="0" xfId="2" applyNumberFormat="1" applyFont="1" applyFill="1" applyBorder="1" applyAlignment="1" applyProtection="1">
      <alignment horizontal="center" vertical="center"/>
      <protection hidden="1"/>
    </xf>
    <xf numFmtId="164" fontId="10" fillId="0" borderId="0" xfId="1" applyFont="1" applyFill="1" applyBorder="1" applyAlignment="1" applyProtection="1">
      <alignment horizontal="center" vertical="center"/>
      <protection hidden="1"/>
    </xf>
    <xf numFmtId="0" fontId="5" fillId="5" borderId="5" xfId="0" applyFont="1" applyFill="1" applyBorder="1" applyAlignment="1">
      <alignment horizontal="center" vertical="center" wrapText="1"/>
    </xf>
    <xf numFmtId="8" fontId="4" fillId="5" borderId="5" xfId="0" applyNumberFormat="1" applyFont="1" applyFill="1" applyBorder="1" applyAlignment="1">
      <alignment horizontal="center" vertical="center" wrapText="1"/>
    </xf>
    <xf numFmtId="8" fontId="4" fillId="5" borderId="5" xfId="3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/>
    </xf>
    <xf numFmtId="171" fontId="4" fillId="2" borderId="7" xfId="4" applyNumberFormat="1" applyFont="1" applyFill="1" applyBorder="1" applyAlignment="1" applyProtection="1">
      <alignment horizontal="center" vertical="center"/>
      <protection hidden="1"/>
    </xf>
    <xf numFmtId="171" fontId="4" fillId="5" borderId="7" xfId="0" applyNumberFormat="1" applyFont="1" applyFill="1" applyBorder="1" applyAlignment="1">
      <alignment horizontal="center" vertical="center" wrapText="1"/>
    </xf>
    <xf numFmtId="8" fontId="4" fillId="5" borderId="7" xfId="3" applyNumberFormat="1" applyFont="1" applyFill="1" applyBorder="1" applyAlignment="1">
      <alignment horizontal="center" vertical="center" wrapText="1"/>
    </xf>
    <xf numFmtId="49" fontId="5" fillId="2" borderId="7" xfId="2" applyNumberFormat="1" applyFont="1" applyFill="1" applyBorder="1" applyAlignment="1" applyProtection="1">
      <alignment horizontal="center" vertical="center"/>
      <protection hidden="1"/>
    </xf>
    <xf numFmtId="166" fontId="4" fillId="0" borderId="5" xfId="4" applyNumberFormat="1" applyFont="1" applyBorder="1" applyAlignment="1" applyProtection="1">
      <alignment horizontal="center" vertical="center"/>
      <protection hidden="1"/>
    </xf>
    <xf numFmtId="44" fontId="5" fillId="3" borderId="47" xfId="0" applyNumberFormat="1" applyFont="1" applyFill="1" applyBorder="1" applyAlignment="1" applyProtection="1">
      <alignment vertical="center"/>
      <protection hidden="1"/>
    </xf>
    <xf numFmtId="0" fontId="5" fillId="0" borderId="49" xfId="0" applyFont="1" applyBorder="1" applyAlignment="1">
      <alignment horizontal="center" vertical="center"/>
    </xf>
    <xf numFmtId="44" fontId="4" fillId="0" borderId="49" xfId="0" applyNumberFormat="1" applyFont="1" applyBorder="1" applyAlignment="1" applyProtection="1">
      <alignment vertical="center"/>
      <protection hidden="1"/>
    </xf>
    <xf numFmtId="166" fontId="4" fillId="0" borderId="49" xfId="4" applyNumberFormat="1" applyFont="1" applyBorder="1" applyAlignment="1" applyProtection="1">
      <alignment horizontal="center" vertical="center"/>
      <protection hidden="1"/>
    </xf>
    <xf numFmtId="44" fontId="4" fillId="0" borderId="49" xfId="0" applyNumberFormat="1" applyFont="1" applyBorder="1" applyAlignment="1" applyProtection="1">
      <alignment horizontal="center" vertical="center"/>
      <protection hidden="1"/>
    </xf>
    <xf numFmtId="168" fontId="4" fillId="0" borderId="49" xfId="2" applyNumberFormat="1" applyFont="1" applyFill="1" applyBorder="1" applyAlignment="1" applyProtection="1">
      <alignment horizontal="center" vertical="center"/>
      <protection hidden="1"/>
    </xf>
    <xf numFmtId="0" fontId="5" fillId="2" borderId="5" xfId="4" applyFont="1" applyFill="1" applyBorder="1" applyAlignment="1">
      <alignment horizontal="center" vertical="center"/>
    </xf>
    <xf numFmtId="44" fontId="4" fillId="2" borderId="5" xfId="2" applyNumberFormat="1" applyFont="1" applyFill="1" applyBorder="1" applyAlignment="1">
      <alignment horizontal="center" vertical="center"/>
    </xf>
    <xf numFmtId="44" fontId="4" fillId="2" borderId="5" xfId="4" applyNumberFormat="1" applyFont="1" applyFill="1" applyBorder="1" applyAlignment="1" applyProtection="1">
      <alignment horizontal="right" vertical="center"/>
      <protection hidden="1"/>
    </xf>
    <xf numFmtId="164" fontId="4" fillId="2" borderId="5" xfId="1" applyFont="1" applyFill="1" applyBorder="1" applyAlignment="1" applyProtection="1">
      <alignment horizontal="right" vertical="center"/>
      <protection hidden="1"/>
    </xf>
    <xf numFmtId="167" fontId="5" fillId="2" borderId="5" xfId="4" applyNumberFormat="1" applyFont="1" applyFill="1" applyBorder="1" applyAlignment="1" applyProtection="1">
      <alignment horizontal="right" vertical="center"/>
      <protection hidden="1"/>
    </xf>
    <xf numFmtId="168" fontId="5" fillId="2" borderId="5" xfId="2" applyNumberFormat="1" applyFont="1" applyFill="1" applyBorder="1" applyAlignment="1" applyProtection="1">
      <alignment horizontal="center" vertical="center"/>
      <protection hidden="1"/>
    </xf>
    <xf numFmtId="166" fontId="4" fillId="2" borderId="5" xfId="4" applyNumberFormat="1" applyFont="1" applyFill="1" applyBorder="1" applyAlignment="1" applyProtection="1">
      <alignment horizontal="center" vertical="center"/>
      <protection hidden="1"/>
    </xf>
    <xf numFmtId="0" fontId="5" fillId="3" borderId="35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textRotation="90" wrapText="1"/>
    </xf>
    <xf numFmtId="0" fontId="5" fillId="3" borderId="4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/>
    </xf>
    <xf numFmtId="0" fontId="4" fillId="2" borderId="1" xfId="0" applyFont="1" applyFill="1" applyBorder="1" applyAlignment="1"/>
    <xf numFmtId="0" fontId="10" fillId="0" borderId="0" xfId="0" applyFont="1" applyAlignment="1"/>
    <xf numFmtId="0" fontId="5" fillId="0" borderId="49" xfId="0" applyFont="1" applyBorder="1" applyAlignment="1">
      <alignment vertical="center"/>
    </xf>
    <xf numFmtId="0" fontId="5" fillId="3" borderId="31" xfId="0" applyFont="1" applyFill="1" applyBorder="1" applyAlignment="1">
      <alignment vertical="center"/>
    </xf>
    <xf numFmtId="0" fontId="5" fillId="4" borderId="31" xfId="0" applyFont="1" applyFill="1" applyBorder="1" applyAlignment="1">
      <alignment vertical="center"/>
    </xf>
    <xf numFmtId="0" fontId="9" fillId="0" borderId="0" xfId="0" applyFont="1" applyAlignment="1"/>
    <xf numFmtId="0" fontId="4" fillId="0" borderId="7" xfId="0" applyFont="1" applyBorder="1"/>
    <xf numFmtId="0" fontId="4" fillId="0" borderId="7" xfId="0" applyFont="1" applyBorder="1" applyAlignment="1"/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4" fillId="2" borderId="5" xfId="0" applyFont="1" applyFill="1" applyBorder="1" applyAlignment="1"/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8" fontId="7" fillId="3" borderId="47" xfId="1" applyNumberFormat="1" applyFont="1" applyFill="1" applyBorder="1" applyAlignment="1">
      <alignment vertical="center"/>
    </xf>
    <xf numFmtId="8" fontId="7" fillId="3" borderId="47" xfId="1" applyNumberFormat="1" applyFont="1" applyFill="1" applyBorder="1" applyAlignment="1">
      <alignment horizontal="center" vertical="center"/>
    </xf>
    <xf numFmtId="44" fontId="7" fillId="3" borderId="47" xfId="1" applyNumberFormat="1" applyFont="1" applyFill="1" applyBorder="1" applyAlignment="1">
      <alignment vertical="center"/>
    </xf>
    <xf numFmtId="49" fontId="7" fillId="3" borderId="47" xfId="0" applyNumberFormat="1" applyFont="1" applyFill="1" applyBorder="1" applyAlignment="1">
      <alignment horizontal="center" vertical="center"/>
    </xf>
    <xf numFmtId="171" fontId="7" fillId="3" borderId="48" xfId="1" applyNumberFormat="1" applyFont="1" applyFill="1" applyBorder="1" applyAlignment="1">
      <alignment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169" fontId="5" fillId="0" borderId="53" xfId="5" applyNumberFormat="1" applyFont="1" applyBorder="1" applyAlignment="1" applyProtection="1">
      <alignment vertical="center"/>
      <protection hidden="1"/>
    </xf>
    <xf numFmtId="1" fontId="4" fillId="2" borderId="24" xfId="0" applyNumberFormat="1" applyFont="1" applyFill="1" applyBorder="1" applyAlignment="1">
      <alignment horizontal="center" vertical="center"/>
    </xf>
    <xf numFmtId="167" fontId="5" fillId="2" borderId="18" xfId="4" applyNumberFormat="1" applyFont="1" applyFill="1" applyBorder="1" applyAlignment="1" applyProtection="1">
      <alignment horizontal="right" vertical="center"/>
      <protection hidden="1"/>
    </xf>
    <xf numFmtId="0" fontId="4" fillId="6" borderId="25" xfId="0" applyFont="1" applyFill="1" applyBorder="1" applyAlignment="1">
      <alignment horizontal="center"/>
    </xf>
    <xf numFmtId="169" fontId="5" fillId="6" borderId="20" xfId="5" applyNumberFormat="1" applyFont="1" applyFill="1" applyBorder="1" applyAlignment="1" applyProtection="1">
      <alignment vertical="center"/>
      <protection hidden="1"/>
    </xf>
    <xf numFmtId="0" fontId="4" fillId="0" borderId="23" xfId="0" applyFont="1" applyBorder="1"/>
    <xf numFmtId="0" fontId="4" fillId="0" borderId="32" xfId="0" applyFont="1" applyBorder="1"/>
    <xf numFmtId="0" fontId="4" fillId="0" borderId="24" xfId="0" applyFont="1" applyBorder="1" applyAlignment="1">
      <alignment vertical="center"/>
    </xf>
    <xf numFmtId="0" fontId="4" fillId="2" borderId="25" xfId="0" applyFont="1" applyFill="1" applyBorder="1"/>
    <xf numFmtId="171" fontId="5" fillId="0" borderId="20" xfId="2" applyNumberFormat="1" applyFont="1" applyFill="1" applyBorder="1" applyAlignment="1">
      <alignment horizontal="right" vertical="center"/>
    </xf>
    <xf numFmtId="0" fontId="4" fillId="2" borderId="35" xfId="0" applyFont="1" applyFill="1" applyBorder="1"/>
    <xf numFmtId="0" fontId="4" fillId="2" borderId="31" xfId="0" applyFont="1" applyFill="1" applyBorder="1" applyAlignment="1"/>
    <xf numFmtId="0" fontId="4" fillId="2" borderId="31" xfId="0" applyFont="1" applyFill="1" applyBorder="1" applyAlignment="1">
      <alignment horizontal="center"/>
    </xf>
    <xf numFmtId="0" fontId="4" fillId="2" borderId="31" xfId="0" applyFont="1" applyFill="1" applyBorder="1"/>
    <xf numFmtId="8" fontId="5" fillId="8" borderId="40" xfId="2" applyNumberFormat="1" applyFont="1" applyFill="1" applyBorder="1" applyAlignment="1">
      <alignment horizontal="right" vertical="center" wrapText="1"/>
    </xf>
    <xf numFmtId="0" fontId="4" fillId="2" borderId="54" xfId="0" applyFont="1" applyFill="1" applyBorder="1"/>
    <xf numFmtId="0" fontId="4" fillId="2" borderId="2" xfId="0" applyFont="1" applyFill="1" applyBorder="1"/>
    <xf numFmtId="0" fontId="4" fillId="2" borderId="55" xfId="0" applyFont="1" applyFill="1" applyBorder="1"/>
    <xf numFmtId="171" fontId="4" fillId="0" borderId="37" xfId="2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44" fontId="5" fillId="0" borderId="0" xfId="0" applyNumberFormat="1" applyFont="1" applyBorder="1" applyAlignment="1" applyProtection="1">
      <alignment vertical="center"/>
      <protection hidden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1" fontId="4" fillId="2" borderId="5" xfId="4" applyNumberFormat="1" applyFont="1" applyFill="1" applyBorder="1" applyAlignment="1" applyProtection="1">
      <alignment horizontal="center" vertical="center"/>
      <protection hidden="1"/>
    </xf>
    <xf numFmtId="171" fontId="4" fillId="2" borderId="5" xfId="1" applyNumberFormat="1" applyFont="1" applyFill="1" applyBorder="1" applyAlignment="1" applyProtection="1">
      <alignment horizontal="center" vertical="center"/>
      <protection hidden="1"/>
    </xf>
    <xf numFmtId="171" fontId="4" fillId="5" borderId="49" xfId="1" applyNumberFormat="1" applyFont="1" applyFill="1" applyBorder="1" applyAlignment="1">
      <alignment horizontal="center" vertical="center" wrapText="1"/>
    </xf>
    <xf numFmtId="171" fontId="4" fillId="2" borderId="5" xfId="2" applyNumberFormat="1" applyFont="1" applyFill="1" applyBorder="1" applyAlignment="1" applyProtection="1">
      <alignment horizontal="center" vertical="center"/>
      <protection hidden="1"/>
    </xf>
    <xf numFmtId="171" fontId="4" fillId="2" borderId="18" xfId="4" applyNumberFormat="1" applyFont="1" applyFill="1" applyBorder="1" applyAlignment="1" applyProtection="1">
      <alignment horizontal="center" vertical="center"/>
      <protection hidden="1"/>
    </xf>
    <xf numFmtId="0" fontId="5" fillId="4" borderId="31" xfId="0" applyFont="1" applyFill="1" applyBorder="1" applyAlignment="1">
      <alignment horizontal="center" vertical="center" textRotation="90" wrapText="1"/>
    </xf>
    <xf numFmtId="1" fontId="4" fillId="2" borderId="23" xfId="0" applyNumberFormat="1" applyFont="1" applyFill="1" applyBorder="1" applyAlignment="1">
      <alignment horizontal="center" vertical="center"/>
    </xf>
    <xf numFmtId="0" fontId="4" fillId="2" borderId="7" xfId="6" applyFont="1" applyFill="1" applyBorder="1" applyAlignment="1">
      <alignment vertical="center"/>
    </xf>
    <xf numFmtId="0" fontId="5" fillId="2" borderId="7" xfId="4" applyFont="1" applyFill="1" applyBorder="1" applyAlignment="1">
      <alignment horizontal="center" vertical="center"/>
    </xf>
    <xf numFmtId="171" fontId="4" fillId="2" borderId="7" xfId="1" applyNumberFormat="1" applyFont="1" applyFill="1" applyBorder="1" applyAlignment="1">
      <alignment horizontal="center" vertical="center"/>
    </xf>
    <xf numFmtId="171" fontId="4" fillId="2" borderId="7" xfId="2" applyNumberFormat="1" applyFont="1" applyFill="1" applyBorder="1" applyAlignment="1" applyProtection="1">
      <alignment horizontal="center" vertical="center"/>
      <protection hidden="1"/>
    </xf>
    <xf numFmtId="171" fontId="4" fillId="2" borderId="32" xfId="4" applyNumberFormat="1" applyFont="1" applyFill="1" applyBorder="1" applyAlignment="1" applyProtection="1">
      <alignment horizontal="center" vertical="center"/>
      <protection hidden="1"/>
    </xf>
    <xf numFmtId="171" fontId="5" fillId="3" borderId="47" xfId="4" applyNumberFormat="1" applyFont="1" applyFill="1" applyBorder="1" applyAlignment="1" applyProtection="1">
      <alignment horizontal="center" vertical="center"/>
      <protection hidden="1"/>
    </xf>
    <xf numFmtId="171" fontId="5" fillId="3" borderId="47" xfId="2" applyNumberFormat="1" applyFont="1" applyFill="1" applyBorder="1" applyAlignment="1" applyProtection="1">
      <alignment horizontal="center" vertical="center"/>
      <protection hidden="1"/>
    </xf>
    <xf numFmtId="171" fontId="5" fillId="3" borderId="48" xfId="4" applyNumberFormat="1" applyFont="1" applyFill="1" applyBorder="1" applyAlignment="1" applyProtection="1">
      <alignment horizontal="center" vertical="center"/>
      <protection hidden="1"/>
    </xf>
    <xf numFmtId="0" fontId="4" fillId="0" borderId="2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/>
    </xf>
    <xf numFmtId="166" fontId="4" fillId="0" borderId="5" xfId="4" applyNumberFormat="1" applyFont="1" applyBorder="1" applyAlignment="1" applyProtection="1">
      <alignment horizontal="right" vertical="center"/>
      <protection hidden="1"/>
    </xf>
    <xf numFmtId="167" fontId="5" fillId="0" borderId="5" xfId="4" applyNumberFormat="1" applyFont="1" applyBorder="1" applyAlignment="1" applyProtection="1">
      <alignment horizontal="right" vertical="center"/>
      <protection hidden="1"/>
    </xf>
    <xf numFmtId="168" fontId="5" fillId="0" borderId="5" xfId="2" applyNumberFormat="1" applyFont="1" applyFill="1" applyBorder="1" applyAlignment="1" applyProtection="1">
      <alignment horizontal="center" vertical="center"/>
      <protection hidden="1"/>
    </xf>
    <xf numFmtId="169" fontId="5" fillId="0" borderId="18" xfId="5" applyNumberFormat="1" applyFont="1" applyBorder="1" applyAlignment="1" applyProtection="1">
      <alignment vertical="center"/>
      <protection hidden="1"/>
    </xf>
    <xf numFmtId="0" fontId="5" fillId="3" borderId="31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vertical="center" wrapText="1"/>
    </xf>
    <xf numFmtId="8" fontId="5" fillId="7" borderId="7" xfId="1" applyNumberFormat="1" applyFont="1" applyFill="1" applyBorder="1" applyAlignment="1">
      <alignment vertical="center"/>
    </xf>
    <xf numFmtId="8" fontId="5" fillId="7" borderId="7" xfId="1" applyNumberFormat="1" applyFont="1" applyFill="1" applyBorder="1" applyAlignment="1">
      <alignment horizontal="center" vertical="center"/>
    </xf>
    <xf numFmtId="44" fontId="5" fillId="7" borderId="7" xfId="1" applyNumberFormat="1" applyFont="1" applyFill="1" applyBorder="1" applyAlignment="1">
      <alignment vertical="center"/>
    </xf>
    <xf numFmtId="8" fontId="5" fillId="7" borderId="7" xfId="0" applyNumberFormat="1" applyFont="1" applyFill="1" applyBorder="1" applyAlignment="1">
      <alignment vertical="center"/>
    </xf>
    <xf numFmtId="171" fontId="5" fillId="7" borderId="32" xfId="1" applyNumberFormat="1" applyFont="1" applyFill="1" applyBorder="1" applyAlignment="1">
      <alignment vertical="center"/>
    </xf>
    <xf numFmtId="171" fontId="5" fillId="0" borderId="37" xfId="2" applyNumberFormat="1" applyFont="1" applyFill="1" applyBorder="1" applyAlignment="1">
      <alignment horizontal="right" vertical="center"/>
    </xf>
    <xf numFmtId="49" fontId="4" fillId="5" borderId="5" xfId="0" applyNumberFormat="1" applyFont="1" applyFill="1" applyBorder="1" applyAlignment="1">
      <alignment horizontal="center" textRotation="255" wrapText="1" readingOrder="1"/>
    </xf>
    <xf numFmtId="0" fontId="7" fillId="4" borderId="31" xfId="0" applyFont="1" applyFill="1" applyBorder="1" applyAlignment="1">
      <alignment horizontal="center" vertical="center" wrapText="1"/>
    </xf>
    <xf numFmtId="171" fontId="7" fillId="4" borderId="31" xfId="0" applyNumberFormat="1" applyFont="1" applyFill="1" applyBorder="1" applyAlignment="1">
      <alignment horizontal="center" vertical="center" wrapText="1"/>
    </xf>
    <xf numFmtId="171" fontId="4" fillId="5" borderId="18" xfId="0" applyNumberFormat="1" applyFont="1" applyFill="1" applyBorder="1" applyAlignment="1">
      <alignment horizontal="center" vertical="center" wrapText="1"/>
    </xf>
    <xf numFmtId="171" fontId="4" fillId="5" borderId="20" xfId="0" applyNumberFormat="1" applyFont="1" applyFill="1" applyBorder="1" applyAlignment="1">
      <alignment horizontal="center" vertical="center" wrapText="1"/>
    </xf>
    <xf numFmtId="44" fontId="4" fillId="0" borderId="0" xfId="0" applyNumberFormat="1" applyFont="1" applyBorder="1" applyAlignment="1" applyProtection="1">
      <alignment vertical="center"/>
      <protection hidden="1"/>
    </xf>
    <xf numFmtId="166" fontId="4" fillId="0" borderId="0" xfId="4" applyNumberFormat="1" applyFont="1" applyBorder="1" applyAlignment="1" applyProtection="1">
      <alignment horizontal="center" vertical="center"/>
      <protection hidden="1"/>
    </xf>
    <xf numFmtId="44" fontId="4" fillId="0" borderId="0" xfId="0" applyNumberFormat="1" applyFont="1" applyBorder="1" applyAlignment="1" applyProtection="1">
      <alignment horizontal="center" vertical="center"/>
      <protection hidden="1"/>
    </xf>
    <xf numFmtId="171" fontId="4" fillId="0" borderId="0" xfId="0" applyNumberFormat="1" applyFont="1" applyBorder="1" applyAlignment="1" applyProtection="1">
      <alignment vertical="center"/>
      <protection hidden="1"/>
    </xf>
    <xf numFmtId="171" fontId="4" fillId="0" borderId="0" xfId="0" applyNumberFormat="1" applyFont="1" applyBorder="1"/>
    <xf numFmtId="0" fontId="5" fillId="6" borderId="3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4" fillId="5" borderId="1" xfId="0" applyFont="1" applyFill="1" applyBorder="1" applyAlignment="1">
      <alignment horizontal="center" textRotation="255" wrapText="1" readingOrder="1"/>
    </xf>
    <xf numFmtId="0" fontId="13" fillId="2" borderId="45" xfId="0" applyFont="1" applyFill="1" applyBorder="1" applyAlignment="1">
      <alignment horizontal="center" vertical="center"/>
    </xf>
    <xf numFmtId="171" fontId="5" fillId="2" borderId="7" xfId="2" applyNumberFormat="1" applyFont="1" applyFill="1" applyBorder="1" applyAlignment="1" applyProtection="1">
      <alignment horizontal="center" vertical="center"/>
      <protection hidden="1"/>
    </xf>
    <xf numFmtId="171" fontId="4" fillId="5" borderId="32" xfId="0" applyNumberFormat="1" applyFont="1" applyFill="1" applyBorder="1" applyAlignment="1">
      <alignment horizontal="center" vertical="center" wrapText="1"/>
    </xf>
    <xf numFmtId="171" fontId="5" fillId="3" borderId="47" xfId="0" applyNumberFormat="1" applyFont="1" applyFill="1" applyBorder="1" applyAlignment="1" applyProtection="1">
      <alignment vertical="center"/>
      <protection hidden="1"/>
    </xf>
    <xf numFmtId="166" fontId="5" fillId="3" borderId="47" xfId="4" applyNumberFormat="1" applyFont="1" applyFill="1" applyBorder="1" applyAlignment="1" applyProtection="1">
      <alignment horizontal="center" vertical="center"/>
      <protection hidden="1"/>
    </xf>
    <xf numFmtId="171" fontId="5" fillId="3" borderId="47" xfId="0" applyNumberFormat="1" applyFont="1" applyFill="1" applyBorder="1" applyAlignment="1" applyProtection="1">
      <alignment horizontal="center" vertical="center"/>
      <protection hidden="1"/>
    </xf>
    <xf numFmtId="168" fontId="5" fillId="3" borderId="47" xfId="2" applyNumberFormat="1" applyFont="1" applyFill="1" applyBorder="1" applyAlignment="1" applyProtection="1">
      <alignment horizontal="center" vertical="center"/>
      <protection hidden="1"/>
    </xf>
    <xf numFmtId="171" fontId="4" fillId="2" borderId="54" xfId="4" applyNumberFormat="1" applyFont="1" applyFill="1" applyBorder="1" applyAlignment="1" applyProtection="1">
      <alignment horizontal="center" vertical="center"/>
      <protection hidden="1"/>
    </xf>
    <xf numFmtId="0" fontId="5" fillId="3" borderId="31" xfId="0" applyFont="1" applyFill="1" applyBorder="1" applyAlignment="1">
      <alignment horizontal="left" vertical="center"/>
    </xf>
    <xf numFmtId="0" fontId="5" fillId="4" borderId="31" xfId="0" applyFont="1" applyFill="1" applyBorder="1" applyAlignment="1">
      <alignment horizontal="left" vertical="center"/>
    </xf>
    <xf numFmtId="171" fontId="5" fillId="3" borderId="55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/>
    <xf numFmtId="0" fontId="4" fillId="2" borderId="6" xfId="0" applyFont="1" applyFill="1" applyBorder="1"/>
    <xf numFmtId="44" fontId="4" fillId="0" borderId="18" xfId="2" applyNumberFormat="1" applyFont="1" applyFill="1" applyBorder="1" applyAlignment="1">
      <alignment horizontal="right" vertical="center"/>
    </xf>
    <xf numFmtId="164" fontId="5" fillId="2" borderId="32" xfId="1" applyFont="1" applyFill="1" applyBorder="1" applyAlignment="1">
      <alignment horizontal="right" vertical="center"/>
    </xf>
    <xf numFmtId="169" fontId="5" fillId="8" borderId="48" xfId="2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64" fontId="18" fillId="3" borderId="47" xfId="1" applyFont="1" applyFill="1" applyBorder="1" applyAlignment="1">
      <alignment vertical="center"/>
    </xf>
    <xf numFmtId="0" fontId="12" fillId="0" borderId="0" xfId="0" applyFont="1" applyFill="1"/>
    <xf numFmtId="0" fontId="12" fillId="0" borderId="0" xfId="0" applyFont="1"/>
    <xf numFmtId="0" fontId="4" fillId="0" borderId="1" xfId="0" applyFont="1" applyFill="1" applyBorder="1" applyAlignment="1">
      <alignment vertical="center"/>
    </xf>
    <xf numFmtId="164" fontId="18" fillId="3" borderId="7" xfId="1" applyFont="1" applyFill="1" applyBorder="1" applyAlignment="1">
      <alignment vertical="center"/>
    </xf>
    <xf numFmtId="164" fontId="18" fillId="3" borderId="32" xfId="1" applyFont="1" applyFill="1" applyBorder="1" applyAlignment="1">
      <alignment vertical="center"/>
    </xf>
    <xf numFmtId="0" fontId="9" fillId="0" borderId="21" xfId="0" applyFont="1" applyBorder="1"/>
    <xf numFmtId="164" fontId="14" fillId="2" borderId="22" xfId="1" applyFont="1" applyFill="1" applyBorder="1"/>
    <xf numFmtId="0" fontId="9" fillId="0" borderId="0" xfId="0" applyFont="1" applyFill="1" applyAlignment="1">
      <alignment vertical="center"/>
    </xf>
    <xf numFmtId="164" fontId="9" fillId="0" borderId="0" xfId="1" applyFont="1"/>
    <xf numFmtId="8" fontId="14" fillId="3" borderId="47" xfId="0" applyNumberFormat="1" applyFont="1" applyFill="1" applyBorder="1" applyAlignment="1">
      <alignment vertical="center"/>
    </xf>
    <xf numFmtId="171" fontId="14" fillId="3" borderId="14" xfId="0" applyNumberFormat="1" applyFont="1" applyFill="1" applyBorder="1" applyAlignment="1">
      <alignment vertical="center"/>
    </xf>
    <xf numFmtId="8" fontId="14" fillId="3" borderId="48" xfId="0" applyNumberFormat="1" applyFont="1" applyFill="1" applyBorder="1" applyAlignment="1">
      <alignment vertical="center"/>
    </xf>
    <xf numFmtId="170" fontId="9" fillId="0" borderId="0" xfId="0" applyNumberFormat="1" applyFont="1" applyFill="1"/>
    <xf numFmtId="44" fontId="9" fillId="0" borderId="0" xfId="0" applyNumberFormat="1" applyFont="1" applyFill="1"/>
    <xf numFmtId="167" fontId="9" fillId="0" borderId="0" xfId="0" applyNumberFormat="1" applyFont="1" applyFill="1"/>
    <xf numFmtId="166" fontId="9" fillId="0" borderId="0" xfId="0" applyNumberFormat="1" applyFont="1" applyFill="1"/>
    <xf numFmtId="166" fontId="4" fillId="0" borderId="5" xfId="2" applyNumberFormat="1" applyFont="1" applyFill="1" applyBorder="1" applyAlignment="1" applyProtection="1">
      <alignment horizontal="right" vertical="center"/>
      <protection hidden="1"/>
    </xf>
    <xf numFmtId="44" fontId="5" fillId="6" borderId="1" xfId="1" applyNumberFormat="1" applyFont="1" applyFill="1" applyBorder="1" applyAlignment="1">
      <alignment vertical="center"/>
    </xf>
    <xf numFmtId="171" fontId="5" fillId="7" borderId="8" xfId="1" applyNumberFormat="1" applyFont="1" applyFill="1" applyBorder="1" applyAlignment="1">
      <alignment vertical="center"/>
    </xf>
    <xf numFmtId="171" fontId="5" fillId="2" borderId="20" xfId="2" applyNumberFormat="1" applyFont="1" applyFill="1" applyBorder="1" applyAlignment="1">
      <alignment horizontal="right" vertical="center"/>
    </xf>
    <xf numFmtId="0" fontId="8" fillId="2" borderId="2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3" borderId="35" xfId="0" applyFont="1" applyFill="1" applyBorder="1" applyAlignment="1">
      <alignment horizontal="left" vertical="center"/>
    </xf>
    <xf numFmtId="0" fontId="8" fillId="3" borderId="31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164" fontId="5" fillId="4" borderId="2" xfId="1" applyFont="1" applyFill="1" applyBorder="1" applyAlignment="1">
      <alignment horizontal="center" vertical="center"/>
    </xf>
    <xf numFmtId="164" fontId="5" fillId="4" borderId="3" xfId="1" applyFont="1" applyFill="1" applyBorder="1" applyAlignment="1">
      <alignment horizontal="center" vertical="center"/>
    </xf>
    <xf numFmtId="164" fontId="5" fillId="4" borderId="4" xfId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wrapText="1"/>
    </xf>
    <xf numFmtId="164" fontId="5" fillId="4" borderId="20" xfId="1" applyFont="1" applyFill="1" applyBorder="1" applyAlignment="1">
      <alignment horizontal="center" vertical="center" wrapText="1"/>
    </xf>
    <xf numFmtId="164" fontId="5" fillId="4" borderId="40" xfId="1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8" fillId="9" borderId="41" xfId="0" applyFont="1" applyFill="1" applyBorder="1" applyAlignment="1">
      <alignment horizontal="center" vertical="center" wrapText="1"/>
    </xf>
    <xf numFmtId="0" fontId="8" fillId="9" borderId="42" xfId="0" applyFont="1" applyFill="1" applyBorder="1" applyAlignment="1">
      <alignment horizontal="center" vertical="center" wrapText="1"/>
    </xf>
    <xf numFmtId="0" fontId="8" fillId="9" borderId="44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5" fillId="9" borderId="36" xfId="0" applyFont="1" applyFill="1" applyBorder="1" applyAlignment="1">
      <alignment horizontal="center" vertical="center" wrapText="1"/>
    </xf>
    <xf numFmtId="0" fontId="5" fillId="9" borderId="34" xfId="0" applyFont="1" applyFill="1" applyBorder="1" applyAlignment="1">
      <alignment horizontal="center" vertical="center" wrapText="1"/>
    </xf>
    <xf numFmtId="0" fontId="5" fillId="9" borderId="37" xfId="0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wrapText="1"/>
    </xf>
    <xf numFmtId="0" fontId="8" fillId="9" borderId="11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left" vertical="center"/>
    </xf>
    <xf numFmtId="0" fontId="5" fillId="8" borderId="31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31" xfId="0" applyFont="1" applyFill="1" applyBorder="1" applyAlignment="1">
      <alignment vertical="center"/>
    </xf>
    <xf numFmtId="0" fontId="9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8" fillId="9" borderId="33" xfId="0" applyFont="1" applyFill="1" applyBorder="1" applyAlignment="1">
      <alignment horizontal="center" vertical="center" wrapText="1"/>
    </xf>
    <xf numFmtId="0" fontId="8" fillId="9" borderId="34" xfId="0" applyFont="1" applyFill="1" applyBorder="1" applyAlignment="1">
      <alignment horizontal="center" vertical="center" wrapText="1"/>
    </xf>
    <xf numFmtId="0" fontId="8" fillId="9" borderId="25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8" fillId="9" borderId="19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8" borderId="28" xfId="0" applyFont="1" applyFill="1" applyBorder="1" applyAlignment="1">
      <alignment horizontal="left" vertical="center"/>
    </xf>
    <xf numFmtId="0" fontId="5" fillId="8" borderId="1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8" borderId="13" xfId="0" applyFont="1" applyFill="1" applyBorder="1" applyAlignment="1">
      <alignment horizontal="left" vertical="center"/>
    </xf>
    <xf numFmtId="0" fontId="5" fillId="8" borderId="1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wrapText="1"/>
    </xf>
    <xf numFmtId="0" fontId="20" fillId="2" borderId="17" xfId="0" applyFont="1" applyFill="1" applyBorder="1" applyAlignment="1">
      <alignment horizontal="left" vertical="center" wrapText="1"/>
    </xf>
    <xf numFmtId="0" fontId="20" fillId="2" borderId="9" xfId="0" applyFont="1" applyFill="1" applyBorder="1" applyAlignment="1">
      <alignment horizontal="left" vertical="center" wrapText="1"/>
    </xf>
    <xf numFmtId="0" fontId="20" fillId="2" borderId="28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horizontal="left" vertical="center" wrapText="1"/>
    </xf>
  </cellXfs>
  <cellStyles count="7">
    <cellStyle name="Moeda" xfId="1" builtinId="4"/>
    <cellStyle name="Normal" xfId="0" builtinId="0"/>
    <cellStyle name="Normal 2" xfId="3"/>
    <cellStyle name="Normal 2 2 2" xfId="6"/>
    <cellStyle name="Normal_Plan1" xfId="5"/>
    <cellStyle name="Normal_Plan3" xfId="4"/>
    <cellStyle name="Vírgula" xfId="2" builtinId="3"/>
  </cellStyles>
  <dxfs count="0"/>
  <tableStyles count="0" defaultTableStyle="TableStyleMedium2" defaultPivotStyle="PivotStyleLight16"/>
  <colors>
    <mruColors>
      <color rgb="FFFFCCFF"/>
      <color rgb="FFFFFF99"/>
      <color rgb="FF66FFFF"/>
      <color rgb="FF56D875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175680</xdr:colOff>
      <xdr:row>0</xdr:row>
      <xdr:rowOff>80699</xdr:rowOff>
    </xdr:from>
    <xdr:to>
      <xdr:col>1</xdr:col>
      <xdr:colOff>1893093</xdr:colOff>
      <xdr:row>0</xdr:row>
      <xdr:rowOff>750093</xdr:rowOff>
    </xdr:to>
    <xdr:pic>
      <xdr:nvPicPr>
        <xdr:cNvPr id="2" name="Imagem 1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80" y="80699"/>
          <a:ext cx="2074601" cy="6693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223305</xdr:colOff>
      <xdr:row>0</xdr:row>
      <xdr:rowOff>140231</xdr:rowOff>
    </xdr:from>
    <xdr:to>
      <xdr:col>1</xdr:col>
      <xdr:colOff>1976437</xdr:colOff>
      <xdr:row>0</xdr:row>
      <xdr:rowOff>821532</xdr:rowOff>
    </xdr:to>
    <xdr:pic>
      <xdr:nvPicPr>
        <xdr:cNvPr id="2" name="Imagem 1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3131109F-BC5D-48D6-B3CB-133A37D7688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305" y="140231"/>
          <a:ext cx="2146038" cy="6813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183356</xdr:colOff>
      <xdr:row>0</xdr:row>
      <xdr:rowOff>100013</xdr:rowOff>
    </xdr:from>
    <xdr:ext cx="2197893" cy="650081"/>
    <xdr:pic>
      <xdr:nvPicPr>
        <xdr:cNvPr id="3" name="Imagem 2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8E0F6388-4A7B-4D7E-8984-42BBF5CB54C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56" y="100013"/>
          <a:ext cx="2197893" cy="65008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187586</xdr:colOff>
      <xdr:row>0</xdr:row>
      <xdr:rowOff>116419</xdr:rowOff>
    </xdr:from>
    <xdr:to>
      <xdr:col>1</xdr:col>
      <xdr:colOff>1928812</xdr:colOff>
      <xdr:row>0</xdr:row>
      <xdr:rowOff>892969</xdr:rowOff>
    </xdr:to>
    <xdr:pic>
      <xdr:nvPicPr>
        <xdr:cNvPr id="2" name="Imagem 1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E2E5AC96-4B94-41AC-A104-B3DA67222D5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586" y="116419"/>
          <a:ext cx="2134132" cy="776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57"/>
  <sheetViews>
    <sheetView tabSelected="1" zoomScale="80" zoomScaleNormal="80" workbookViewId="0">
      <selection activeCell="B9" sqref="B9"/>
    </sheetView>
  </sheetViews>
  <sheetFormatPr defaultRowHeight="15" x14ac:dyDescent="0.25"/>
  <cols>
    <col min="1" max="1" width="5.28515625" style="4" customWidth="1"/>
    <col min="2" max="2" width="62.85546875" style="262" bestFit="1" customWidth="1"/>
    <col min="3" max="3" width="52.42578125" style="262" customWidth="1"/>
    <col min="4" max="4" width="12.42578125" style="262" bestFit="1" customWidth="1"/>
    <col min="5" max="5" width="8" style="4" customWidth="1"/>
    <col min="6" max="6" width="14" style="4" customWidth="1"/>
    <col min="7" max="7" width="14.85546875" style="4" customWidth="1"/>
    <col min="8" max="8" width="17.28515625" style="383" customWidth="1"/>
    <col min="9" max="9" width="15.5703125" style="383" customWidth="1"/>
    <col min="10" max="10" width="15.140625" style="383" customWidth="1"/>
    <col min="11" max="11" width="18.28515625" style="383" customWidth="1"/>
    <col min="12" max="12" width="11" style="4" customWidth="1"/>
    <col min="13" max="13" width="16.5703125" style="383" customWidth="1"/>
    <col min="14" max="14" width="17.5703125" style="383" customWidth="1"/>
    <col min="15" max="15" width="19.85546875" style="383" customWidth="1"/>
    <col min="16" max="20" width="9.140625" style="104"/>
    <col min="21" max="16384" width="9.140625" style="4"/>
  </cols>
  <sheetData>
    <row r="1" spans="1:15" ht="70.5" customHeight="1" thickBot="1" x14ac:dyDescent="0.3">
      <c r="A1" s="402"/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4"/>
    </row>
    <row r="2" spans="1:15" ht="36" customHeight="1" x14ac:dyDescent="0.25">
      <c r="A2" s="426" t="s">
        <v>1</v>
      </c>
      <c r="B2" s="427"/>
      <c r="C2" s="428"/>
      <c r="D2" s="429" t="s">
        <v>272</v>
      </c>
      <c r="E2" s="430"/>
      <c r="F2" s="143" t="s">
        <v>3</v>
      </c>
      <c r="G2" s="144" t="s">
        <v>273</v>
      </c>
      <c r="H2" s="181" t="s">
        <v>35</v>
      </c>
      <c r="I2" s="181" t="s">
        <v>5</v>
      </c>
      <c r="J2" s="431" t="s">
        <v>6</v>
      </c>
      <c r="K2" s="431"/>
      <c r="L2" s="431"/>
      <c r="M2" s="431"/>
      <c r="N2" s="431"/>
      <c r="O2" s="432"/>
    </row>
    <row r="3" spans="1:15" ht="45.75" customHeight="1" x14ac:dyDescent="0.25">
      <c r="A3" s="433" t="s">
        <v>341</v>
      </c>
      <c r="B3" s="434"/>
      <c r="C3" s="435"/>
      <c r="D3" s="436" t="s">
        <v>333</v>
      </c>
      <c r="E3" s="437"/>
      <c r="F3" s="131" t="s">
        <v>179</v>
      </c>
      <c r="G3" s="132" t="s">
        <v>326</v>
      </c>
      <c r="H3" s="182">
        <v>22</v>
      </c>
      <c r="I3" s="182">
        <v>4.8</v>
      </c>
      <c r="J3" s="438" t="s">
        <v>7</v>
      </c>
      <c r="K3" s="438"/>
      <c r="L3" s="438"/>
      <c r="M3" s="438"/>
      <c r="N3" s="438"/>
      <c r="O3" s="439"/>
    </row>
    <row r="4" spans="1:15" ht="15.75" x14ac:dyDescent="0.25">
      <c r="A4" s="420" t="s">
        <v>8</v>
      </c>
      <c r="B4" s="422" t="s">
        <v>9</v>
      </c>
      <c r="C4" s="424" t="s">
        <v>10</v>
      </c>
      <c r="D4" s="424" t="s">
        <v>11</v>
      </c>
      <c r="E4" s="407" t="s">
        <v>12</v>
      </c>
      <c r="F4" s="407" t="s">
        <v>13</v>
      </c>
      <c r="G4" s="407" t="s">
        <v>14</v>
      </c>
      <c r="H4" s="409" t="s">
        <v>15</v>
      </c>
      <c r="I4" s="410"/>
      <c r="J4" s="410"/>
      <c r="K4" s="411"/>
      <c r="L4" s="412" t="s">
        <v>16</v>
      </c>
      <c r="M4" s="412"/>
      <c r="N4" s="412"/>
      <c r="O4" s="413" t="s">
        <v>17</v>
      </c>
    </row>
    <row r="5" spans="1:15" ht="32.25" thickBot="1" x14ac:dyDescent="0.3">
      <c r="A5" s="421"/>
      <c r="B5" s="423"/>
      <c r="C5" s="425"/>
      <c r="D5" s="425"/>
      <c r="E5" s="408"/>
      <c r="F5" s="408"/>
      <c r="G5" s="408"/>
      <c r="H5" s="183" t="s">
        <v>18</v>
      </c>
      <c r="I5" s="183" t="s">
        <v>19</v>
      </c>
      <c r="J5" s="183" t="s">
        <v>20</v>
      </c>
      <c r="K5" s="183" t="s">
        <v>21</v>
      </c>
      <c r="L5" s="142" t="s">
        <v>22</v>
      </c>
      <c r="M5" s="183" t="s">
        <v>18</v>
      </c>
      <c r="N5" s="183" t="s">
        <v>19</v>
      </c>
      <c r="O5" s="414"/>
    </row>
    <row r="6" spans="1:15" ht="15.75" x14ac:dyDescent="0.25">
      <c r="A6" s="51">
        <v>1</v>
      </c>
      <c r="B6" s="166" t="s">
        <v>271</v>
      </c>
      <c r="C6" s="166" t="s">
        <v>31</v>
      </c>
      <c r="D6" s="166" t="s">
        <v>34</v>
      </c>
      <c r="E6" s="136">
        <v>1</v>
      </c>
      <c r="F6" s="137">
        <v>45488</v>
      </c>
      <c r="G6" s="137">
        <v>45488</v>
      </c>
      <c r="H6" s="184">
        <v>630</v>
      </c>
      <c r="I6" s="184">
        <v>105.6</v>
      </c>
      <c r="J6" s="184"/>
      <c r="K6" s="184">
        <f t="shared" ref="K6:K9" si="0">SUM(H6+I6)</f>
        <v>735.6</v>
      </c>
      <c r="L6" s="140"/>
      <c r="M6" s="184"/>
      <c r="N6" s="184"/>
      <c r="O6" s="207">
        <f>SUM(K6-M6-N6)</f>
        <v>735.6</v>
      </c>
    </row>
    <row r="7" spans="1:15" ht="15.75" x14ac:dyDescent="0.25">
      <c r="A7" s="51">
        <v>2</v>
      </c>
      <c r="B7" s="167" t="s">
        <v>299</v>
      </c>
      <c r="C7" s="167" t="s">
        <v>43</v>
      </c>
      <c r="D7" s="167" t="s">
        <v>113</v>
      </c>
      <c r="E7" s="99">
        <v>1</v>
      </c>
      <c r="F7" s="29">
        <v>45505</v>
      </c>
      <c r="G7" s="29">
        <v>45505</v>
      </c>
      <c r="H7" s="185">
        <v>418</v>
      </c>
      <c r="I7" s="185">
        <v>105.6</v>
      </c>
      <c r="J7" s="185"/>
      <c r="K7" s="186">
        <f t="shared" si="0"/>
        <v>523.6</v>
      </c>
      <c r="L7" s="71"/>
      <c r="M7" s="185"/>
      <c r="N7" s="185"/>
      <c r="O7" s="208">
        <f>SUM(K7-M7-N7)</f>
        <v>523.6</v>
      </c>
    </row>
    <row r="8" spans="1:15" ht="15.75" x14ac:dyDescent="0.25">
      <c r="A8" s="51">
        <v>3</v>
      </c>
      <c r="B8" s="167" t="s">
        <v>228</v>
      </c>
      <c r="C8" s="167" t="s">
        <v>0</v>
      </c>
      <c r="D8" s="167" t="s">
        <v>34</v>
      </c>
      <c r="E8" s="99">
        <v>1</v>
      </c>
      <c r="F8" s="29" t="s">
        <v>229</v>
      </c>
      <c r="G8" s="29">
        <v>45418</v>
      </c>
      <c r="H8" s="185">
        <v>418</v>
      </c>
      <c r="I8" s="185">
        <v>105.6</v>
      </c>
      <c r="J8" s="185"/>
      <c r="K8" s="186">
        <f t="shared" si="0"/>
        <v>523.6</v>
      </c>
      <c r="L8" s="71"/>
      <c r="M8" s="185"/>
      <c r="N8" s="185"/>
      <c r="O8" s="208">
        <f t="shared" ref="O8:O35" si="1">SUM(K8-M8-N8)</f>
        <v>523.6</v>
      </c>
    </row>
    <row r="9" spans="1:15" ht="15.75" x14ac:dyDescent="0.25">
      <c r="A9" s="51">
        <v>4</v>
      </c>
      <c r="B9" s="167" t="s">
        <v>180</v>
      </c>
      <c r="C9" s="167" t="s">
        <v>181</v>
      </c>
      <c r="D9" s="167" t="s">
        <v>182</v>
      </c>
      <c r="E9" s="99">
        <v>1</v>
      </c>
      <c r="F9" s="29">
        <v>45352</v>
      </c>
      <c r="G9" s="29">
        <v>45379</v>
      </c>
      <c r="H9" s="185">
        <v>630</v>
      </c>
      <c r="I9" s="185">
        <v>105.6</v>
      </c>
      <c r="J9" s="185"/>
      <c r="K9" s="186">
        <f t="shared" si="0"/>
        <v>735.6</v>
      </c>
      <c r="L9" s="18"/>
      <c r="M9" s="185"/>
      <c r="N9" s="185"/>
      <c r="O9" s="208">
        <f t="shared" ref="O9:O13" si="2">SUM(K9-M9-N9)</f>
        <v>735.6</v>
      </c>
    </row>
    <row r="10" spans="1:15" ht="15.75" x14ac:dyDescent="0.25">
      <c r="A10" s="51">
        <v>5</v>
      </c>
      <c r="B10" s="167" t="s">
        <v>296</v>
      </c>
      <c r="C10" s="167" t="s">
        <v>122</v>
      </c>
      <c r="D10" s="167" t="s">
        <v>34</v>
      </c>
      <c r="E10" s="99">
        <v>1</v>
      </c>
      <c r="F10" s="29">
        <v>45505</v>
      </c>
      <c r="G10" s="29">
        <v>45870</v>
      </c>
      <c r="H10" s="185">
        <v>630</v>
      </c>
      <c r="I10" s="185">
        <v>105.6</v>
      </c>
      <c r="J10" s="185"/>
      <c r="K10" s="186">
        <f t="shared" ref="K10:K12" si="3">SUM(H10+I10)</f>
        <v>735.6</v>
      </c>
      <c r="L10" s="74"/>
      <c r="M10" s="185"/>
      <c r="N10" s="185"/>
      <c r="O10" s="208">
        <f t="shared" si="2"/>
        <v>735.6</v>
      </c>
    </row>
    <row r="11" spans="1:15" ht="15.75" x14ac:dyDescent="0.25">
      <c r="A11" s="51">
        <v>6</v>
      </c>
      <c r="B11" s="167" t="s">
        <v>337</v>
      </c>
      <c r="C11" s="167" t="s">
        <v>317</v>
      </c>
      <c r="D11" s="167" t="s">
        <v>318</v>
      </c>
      <c r="E11" s="99">
        <v>1</v>
      </c>
      <c r="F11" s="29">
        <v>45536</v>
      </c>
      <c r="G11" s="29">
        <v>45901</v>
      </c>
      <c r="H11" s="185">
        <v>630</v>
      </c>
      <c r="I11" s="185">
        <v>105.6</v>
      </c>
      <c r="J11" s="185"/>
      <c r="K11" s="186">
        <f t="shared" si="3"/>
        <v>735.6</v>
      </c>
      <c r="L11" s="74"/>
      <c r="M11" s="185"/>
      <c r="N11" s="185"/>
      <c r="O11" s="208">
        <f t="shared" si="2"/>
        <v>735.6</v>
      </c>
    </row>
    <row r="12" spans="1:15" ht="15.75" x14ac:dyDescent="0.25">
      <c r="A12" s="51">
        <v>7</v>
      </c>
      <c r="B12" s="167" t="s">
        <v>56</v>
      </c>
      <c r="C12" s="167" t="s">
        <v>57</v>
      </c>
      <c r="D12" s="167" t="s">
        <v>34</v>
      </c>
      <c r="E12" s="99" t="s">
        <v>306</v>
      </c>
      <c r="F12" s="29">
        <v>44866</v>
      </c>
      <c r="G12" s="29">
        <v>45596</v>
      </c>
      <c r="H12" s="185">
        <v>630</v>
      </c>
      <c r="I12" s="185">
        <v>0</v>
      </c>
      <c r="J12" s="185"/>
      <c r="K12" s="186">
        <f t="shared" si="3"/>
        <v>630</v>
      </c>
      <c r="L12" s="71"/>
      <c r="M12" s="185"/>
      <c r="N12" s="185"/>
      <c r="O12" s="208">
        <f t="shared" si="2"/>
        <v>630</v>
      </c>
    </row>
    <row r="13" spans="1:15" ht="15.75" x14ac:dyDescent="0.25">
      <c r="A13" s="51">
        <v>8</v>
      </c>
      <c r="B13" s="166" t="s">
        <v>128</v>
      </c>
      <c r="C13" s="167" t="s">
        <v>127</v>
      </c>
      <c r="D13" s="167" t="s">
        <v>120</v>
      </c>
      <c r="E13" s="99">
        <v>3</v>
      </c>
      <c r="F13" s="29">
        <v>45208</v>
      </c>
      <c r="G13" s="29">
        <v>45573</v>
      </c>
      <c r="H13" s="185">
        <v>630</v>
      </c>
      <c r="I13" s="185">
        <v>0</v>
      </c>
      <c r="J13" s="185"/>
      <c r="K13" s="186">
        <f t="shared" ref="K13:K87" si="4">SUM(H13+I13)</f>
        <v>630</v>
      </c>
      <c r="L13" s="18"/>
      <c r="M13" s="185"/>
      <c r="N13" s="185"/>
      <c r="O13" s="208">
        <f t="shared" si="2"/>
        <v>630</v>
      </c>
    </row>
    <row r="14" spans="1:15" ht="15.75" x14ac:dyDescent="0.25">
      <c r="A14" s="51">
        <v>9</v>
      </c>
      <c r="B14" s="166" t="s">
        <v>173</v>
      </c>
      <c r="C14" s="167" t="s">
        <v>0</v>
      </c>
      <c r="D14" s="167" t="s">
        <v>33</v>
      </c>
      <c r="E14" s="99">
        <v>1</v>
      </c>
      <c r="F14" s="29">
        <v>45327</v>
      </c>
      <c r="G14" s="29">
        <v>45692</v>
      </c>
      <c r="H14" s="185">
        <v>418</v>
      </c>
      <c r="I14" s="185">
        <v>105.6</v>
      </c>
      <c r="J14" s="185"/>
      <c r="K14" s="186">
        <f t="shared" si="4"/>
        <v>523.6</v>
      </c>
      <c r="L14" s="18"/>
      <c r="M14" s="185"/>
      <c r="N14" s="185"/>
      <c r="O14" s="208">
        <f t="shared" si="1"/>
        <v>523.6</v>
      </c>
    </row>
    <row r="15" spans="1:15" ht="15.75" x14ac:dyDescent="0.25">
      <c r="A15" s="51">
        <v>10</v>
      </c>
      <c r="B15" s="166" t="s">
        <v>172</v>
      </c>
      <c r="C15" s="167" t="s">
        <v>0</v>
      </c>
      <c r="D15" s="167" t="s">
        <v>34</v>
      </c>
      <c r="E15" s="99">
        <v>1</v>
      </c>
      <c r="F15" s="29">
        <v>45261</v>
      </c>
      <c r="G15" s="29">
        <v>45627</v>
      </c>
      <c r="H15" s="185">
        <v>418</v>
      </c>
      <c r="I15" s="185">
        <v>105.6</v>
      </c>
      <c r="J15" s="185"/>
      <c r="K15" s="186">
        <f t="shared" si="4"/>
        <v>523.6</v>
      </c>
      <c r="L15" s="18"/>
      <c r="M15" s="185"/>
      <c r="N15" s="185"/>
      <c r="O15" s="208">
        <f t="shared" si="1"/>
        <v>523.6</v>
      </c>
    </row>
    <row r="16" spans="1:15" ht="15.75" x14ac:dyDescent="0.25">
      <c r="A16" s="51">
        <v>11</v>
      </c>
      <c r="B16" s="166" t="s">
        <v>158</v>
      </c>
      <c r="C16" s="167" t="s">
        <v>159</v>
      </c>
      <c r="D16" s="167" t="s">
        <v>32</v>
      </c>
      <c r="E16" s="99">
        <v>1</v>
      </c>
      <c r="F16" s="29">
        <v>45201</v>
      </c>
      <c r="G16" s="29">
        <v>45473</v>
      </c>
      <c r="H16" s="185">
        <v>630</v>
      </c>
      <c r="I16" s="185">
        <v>105.6</v>
      </c>
      <c r="J16" s="187"/>
      <c r="K16" s="186">
        <f t="shared" si="4"/>
        <v>735.6</v>
      </c>
      <c r="L16" s="22"/>
      <c r="M16" s="187"/>
      <c r="N16" s="187"/>
      <c r="O16" s="208">
        <f t="shared" si="1"/>
        <v>735.6</v>
      </c>
    </row>
    <row r="17" spans="1:15" ht="15.75" x14ac:dyDescent="0.25">
      <c r="A17" s="51">
        <v>12</v>
      </c>
      <c r="B17" s="166" t="s">
        <v>274</v>
      </c>
      <c r="C17" s="167" t="s">
        <v>0</v>
      </c>
      <c r="D17" s="167" t="s">
        <v>182</v>
      </c>
      <c r="E17" s="99">
        <v>1</v>
      </c>
      <c r="F17" s="29">
        <v>45446</v>
      </c>
      <c r="G17" s="29"/>
      <c r="H17" s="185">
        <v>418</v>
      </c>
      <c r="I17" s="185">
        <v>105.6</v>
      </c>
      <c r="J17" s="187"/>
      <c r="K17" s="186">
        <f t="shared" si="4"/>
        <v>523.6</v>
      </c>
      <c r="L17" s="22"/>
      <c r="M17" s="187"/>
      <c r="N17" s="187"/>
      <c r="O17" s="208">
        <f t="shared" si="1"/>
        <v>523.6</v>
      </c>
    </row>
    <row r="18" spans="1:15" ht="15.75" x14ac:dyDescent="0.25">
      <c r="A18" s="51">
        <v>13</v>
      </c>
      <c r="B18" s="166" t="s">
        <v>232</v>
      </c>
      <c r="C18" s="167" t="s">
        <v>31</v>
      </c>
      <c r="D18" s="167" t="s">
        <v>33</v>
      </c>
      <c r="E18" s="99">
        <v>1</v>
      </c>
      <c r="F18" s="29">
        <v>45414</v>
      </c>
      <c r="G18" s="29">
        <v>45779</v>
      </c>
      <c r="H18" s="185">
        <v>630</v>
      </c>
      <c r="I18" s="185">
        <v>105.6</v>
      </c>
      <c r="J18" s="187"/>
      <c r="K18" s="186">
        <f t="shared" si="4"/>
        <v>735.6</v>
      </c>
      <c r="L18" s="101">
        <v>1</v>
      </c>
      <c r="M18" s="187">
        <v>21</v>
      </c>
      <c r="N18" s="187">
        <v>4.8</v>
      </c>
      <c r="O18" s="208">
        <f t="shared" si="1"/>
        <v>709.80000000000007</v>
      </c>
    </row>
    <row r="19" spans="1:15" ht="15.75" x14ac:dyDescent="0.25">
      <c r="A19" s="51">
        <v>14</v>
      </c>
      <c r="B19" s="166" t="s">
        <v>183</v>
      </c>
      <c r="C19" s="167" t="s">
        <v>184</v>
      </c>
      <c r="D19" s="167" t="s">
        <v>33</v>
      </c>
      <c r="E19" s="99">
        <v>1</v>
      </c>
      <c r="F19" s="29">
        <v>45352</v>
      </c>
      <c r="G19" s="29">
        <v>45379</v>
      </c>
      <c r="H19" s="185">
        <v>630</v>
      </c>
      <c r="I19" s="185">
        <v>105.6</v>
      </c>
      <c r="J19" s="187"/>
      <c r="K19" s="186">
        <f t="shared" si="4"/>
        <v>735.6</v>
      </c>
      <c r="L19" s="22"/>
      <c r="M19" s="187"/>
      <c r="N19" s="187"/>
      <c r="O19" s="208">
        <f t="shared" si="1"/>
        <v>735.6</v>
      </c>
    </row>
    <row r="20" spans="1:15" ht="15.75" x14ac:dyDescent="0.25">
      <c r="A20" s="51">
        <v>15</v>
      </c>
      <c r="B20" s="166" t="s">
        <v>244</v>
      </c>
      <c r="C20" s="167" t="s">
        <v>129</v>
      </c>
      <c r="D20" s="167" t="s">
        <v>33</v>
      </c>
      <c r="E20" s="99">
        <v>3</v>
      </c>
      <c r="F20" s="29">
        <v>45208</v>
      </c>
      <c r="G20" s="29">
        <v>45573</v>
      </c>
      <c r="H20" s="185">
        <v>630</v>
      </c>
      <c r="I20" s="185">
        <v>0</v>
      </c>
      <c r="J20" s="185"/>
      <c r="K20" s="186">
        <f>SUM(H20+I20)</f>
        <v>630</v>
      </c>
      <c r="L20" s="18"/>
      <c r="M20" s="185"/>
      <c r="N20" s="187"/>
      <c r="O20" s="208">
        <f t="shared" si="1"/>
        <v>630</v>
      </c>
    </row>
    <row r="21" spans="1:15" ht="15.75" x14ac:dyDescent="0.25">
      <c r="A21" s="51">
        <v>16</v>
      </c>
      <c r="B21" s="166" t="s">
        <v>220</v>
      </c>
      <c r="C21" s="167" t="s">
        <v>31</v>
      </c>
      <c r="D21" s="167" t="s">
        <v>41</v>
      </c>
      <c r="E21" s="99">
        <v>1</v>
      </c>
      <c r="F21" s="29">
        <v>45414</v>
      </c>
      <c r="G21" s="29">
        <v>45779</v>
      </c>
      <c r="H21" s="185">
        <v>630</v>
      </c>
      <c r="I21" s="185">
        <v>105.6</v>
      </c>
      <c r="J21" s="185"/>
      <c r="K21" s="186">
        <f>SUM(H21+I21)</f>
        <v>735.6</v>
      </c>
      <c r="L21" s="18"/>
      <c r="M21" s="185"/>
      <c r="N21" s="187"/>
      <c r="O21" s="208">
        <f>SUM(K21-M21-N21)</f>
        <v>735.6</v>
      </c>
    </row>
    <row r="22" spans="1:15" ht="15.75" x14ac:dyDescent="0.25">
      <c r="A22" s="51">
        <v>17</v>
      </c>
      <c r="B22" s="166" t="s">
        <v>245</v>
      </c>
      <c r="C22" s="167" t="s">
        <v>0</v>
      </c>
      <c r="D22" s="167" t="s">
        <v>182</v>
      </c>
      <c r="E22" s="99">
        <v>1</v>
      </c>
      <c r="F22" s="29">
        <v>45446</v>
      </c>
      <c r="G22" s="29">
        <v>45445</v>
      </c>
      <c r="H22" s="188">
        <v>418</v>
      </c>
      <c r="I22" s="185">
        <v>105.6</v>
      </c>
      <c r="J22" s="185"/>
      <c r="K22" s="186">
        <f>SUM(H22+I22)</f>
        <v>523.6</v>
      </c>
      <c r="L22" s="18"/>
      <c r="M22" s="185"/>
      <c r="N22" s="187"/>
      <c r="O22" s="208">
        <f>SUM(K22-M22-N22)</f>
        <v>523.6</v>
      </c>
    </row>
    <row r="23" spans="1:15" ht="15.75" x14ac:dyDescent="0.25">
      <c r="A23" s="51">
        <v>18</v>
      </c>
      <c r="B23" s="166" t="s">
        <v>82</v>
      </c>
      <c r="C23" s="167" t="s">
        <v>31</v>
      </c>
      <c r="D23" s="167" t="s">
        <v>104</v>
      </c>
      <c r="E23" s="99">
        <v>1</v>
      </c>
      <c r="F23" s="29">
        <v>45028</v>
      </c>
      <c r="G23" s="29">
        <v>45394</v>
      </c>
      <c r="H23" s="185">
        <v>630</v>
      </c>
      <c r="I23" s="185">
        <v>105.6</v>
      </c>
      <c r="J23" s="185"/>
      <c r="K23" s="186">
        <f t="shared" si="4"/>
        <v>735.6</v>
      </c>
      <c r="L23" s="75"/>
      <c r="M23" s="185"/>
      <c r="N23" s="185"/>
      <c r="O23" s="208">
        <f t="shared" si="1"/>
        <v>735.6</v>
      </c>
    </row>
    <row r="24" spans="1:15" ht="15.75" x14ac:dyDescent="0.25">
      <c r="A24" s="51">
        <v>19</v>
      </c>
      <c r="B24" s="166" t="s">
        <v>261</v>
      </c>
      <c r="C24" s="167" t="s">
        <v>0</v>
      </c>
      <c r="D24" s="167" t="s">
        <v>34</v>
      </c>
      <c r="E24" s="99">
        <v>1</v>
      </c>
      <c r="F24" s="29">
        <v>45484</v>
      </c>
      <c r="G24" s="29">
        <v>45849</v>
      </c>
      <c r="H24" s="185">
        <v>418</v>
      </c>
      <c r="I24" s="185">
        <v>105.6</v>
      </c>
      <c r="J24" s="185"/>
      <c r="K24" s="186">
        <f t="shared" si="4"/>
        <v>523.6</v>
      </c>
      <c r="L24" s="75"/>
      <c r="M24" s="185"/>
      <c r="N24" s="185"/>
      <c r="O24" s="208">
        <f>SUM(K24-M24-N24)</f>
        <v>523.6</v>
      </c>
    </row>
    <row r="25" spans="1:15" ht="15.75" x14ac:dyDescent="0.25">
      <c r="A25" s="51">
        <v>20</v>
      </c>
      <c r="B25" s="166" t="s">
        <v>322</v>
      </c>
      <c r="C25" s="167" t="s">
        <v>0</v>
      </c>
      <c r="D25" s="167" t="s">
        <v>323</v>
      </c>
      <c r="E25" s="99">
        <v>1</v>
      </c>
      <c r="F25" s="29" t="s">
        <v>324</v>
      </c>
      <c r="G25" s="29" t="s">
        <v>325</v>
      </c>
      <c r="H25" s="185">
        <v>418</v>
      </c>
      <c r="I25" s="185">
        <v>105.6</v>
      </c>
      <c r="J25" s="185"/>
      <c r="K25" s="186">
        <f t="shared" ref="K25" si="5">SUM(H25+I25)</f>
        <v>523.6</v>
      </c>
      <c r="L25" s="75"/>
      <c r="M25" s="185"/>
      <c r="N25" s="185"/>
      <c r="O25" s="208">
        <f>SUM(K25-M25-N25)</f>
        <v>523.6</v>
      </c>
    </row>
    <row r="26" spans="1:15" ht="15.75" x14ac:dyDescent="0.25">
      <c r="A26" s="51">
        <v>21</v>
      </c>
      <c r="B26" s="166" t="s">
        <v>225</v>
      </c>
      <c r="C26" s="167" t="s">
        <v>129</v>
      </c>
      <c r="D26" s="167" t="s">
        <v>41</v>
      </c>
      <c r="E26" s="99">
        <v>1</v>
      </c>
      <c r="F26" s="29" t="s">
        <v>226</v>
      </c>
      <c r="G26" s="29">
        <v>45779</v>
      </c>
      <c r="H26" s="185">
        <v>630</v>
      </c>
      <c r="I26" s="185">
        <v>105.6</v>
      </c>
      <c r="J26" s="185"/>
      <c r="K26" s="186">
        <f t="shared" si="4"/>
        <v>735.6</v>
      </c>
      <c r="L26" s="75"/>
      <c r="M26" s="185"/>
      <c r="N26" s="185"/>
      <c r="O26" s="208">
        <f>SUM(K26-M26-N26)</f>
        <v>735.6</v>
      </c>
    </row>
    <row r="27" spans="1:15" ht="15.75" x14ac:dyDescent="0.25">
      <c r="A27" s="51">
        <v>22</v>
      </c>
      <c r="B27" s="166" t="s">
        <v>161</v>
      </c>
      <c r="C27" s="167" t="s">
        <v>0</v>
      </c>
      <c r="D27" s="167" t="s">
        <v>33</v>
      </c>
      <c r="E27" s="99">
        <v>3</v>
      </c>
      <c r="F27" s="29">
        <v>45231</v>
      </c>
      <c r="G27" s="29">
        <v>45596</v>
      </c>
      <c r="H27" s="185">
        <v>418</v>
      </c>
      <c r="I27" s="185">
        <v>0</v>
      </c>
      <c r="J27" s="185"/>
      <c r="K27" s="186">
        <f t="shared" si="4"/>
        <v>418</v>
      </c>
      <c r="L27" s="85"/>
      <c r="M27" s="185"/>
      <c r="N27" s="185"/>
      <c r="O27" s="208">
        <f t="shared" si="1"/>
        <v>418</v>
      </c>
    </row>
    <row r="28" spans="1:15" ht="15.75" x14ac:dyDescent="0.25">
      <c r="A28" s="51">
        <v>23</v>
      </c>
      <c r="B28" s="166" t="s">
        <v>130</v>
      </c>
      <c r="C28" s="167" t="s">
        <v>57</v>
      </c>
      <c r="D28" s="167" t="s">
        <v>113</v>
      </c>
      <c r="E28" s="99">
        <v>3</v>
      </c>
      <c r="F28" s="29">
        <v>45204</v>
      </c>
      <c r="G28" s="29">
        <v>45569</v>
      </c>
      <c r="H28" s="185">
        <v>630</v>
      </c>
      <c r="I28" s="185">
        <v>0</v>
      </c>
      <c r="J28" s="185"/>
      <c r="K28" s="186">
        <f t="shared" si="4"/>
        <v>630</v>
      </c>
      <c r="L28" s="19"/>
      <c r="M28" s="185"/>
      <c r="N28" s="185"/>
      <c r="O28" s="208">
        <f t="shared" ref="O28:O33" si="6">SUM(K28-M28-N28)</f>
        <v>630</v>
      </c>
    </row>
    <row r="29" spans="1:15" ht="15.75" x14ac:dyDescent="0.25">
      <c r="A29" s="51">
        <v>24</v>
      </c>
      <c r="B29" s="166" t="s">
        <v>162</v>
      </c>
      <c r="C29" s="167" t="s">
        <v>0</v>
      </c>
      <c r="D29" s="167" t="s">
        <v>51</v>
      </c>
      <c r="E29" s="99">
        <v>1</v>
      </c>
      <c r="F29" s="29">
        <v>45243</v>
      </c>
      <c r="G29" s="29">
        <v>45608</v>
      </c>
      <c r="H29" s="185">
        <v>418</v>
      </c>
      <c r="I29" s="185">
        <v>105.6</v>
      </c>
      <c r="J29" s="185"/>
      <c r="K29" s="186">
        <f t="shared" si="4"/>
        <v>523.6</v>
      </c>
      <c r="L29" s="19"/>
      <c r="M29" s="185"/>
      <c r="N29" s="185"/>
      <c r="O29" s="208">
        <f t="shared" si="6"/>
        <v>523.6</v>
      </c>
    </row>
    <row r="30" spans="1:15" ht="15.75" x14ac:dyDescent="0.25">
      <c r="A30" s="51">
        <v>25</v>
      </c>
      <c r="B30" s="166" t="s">
        <v>316</v>
      </c>
      <c r="C30" s="167" t="s">
        <v>59</v>
      </c>
      <c r="D30" s="167" t="s">
        <v>34</v>
      </c>
      <c r="E30" s="99">
        <v>1</v>
      </c>
      <c r="F30" s="29">
        <v>45547</v>
      </c>
      <c r="G30" s="29">
        <v>45912</v>
      </c>
      <c r="H30" s="185">
        <v>630</v>
      </c>
      <c r="I30" s="185">
        <v>105.6</v>
      </c>
      <c r="J30" s="185"/>
      <c r="K30" s="186">
        <f t="shared" si="4"/>
        <v>735.6</v>
      </c>
      <c r="L30" s="19"/>
      <c r="M30" s="185"/>
      <c r="N30" s="185"/>
      <c r="O30" s="208">
        <f t="shared" si="6"/>
        <v>735.6</v>
      </c>
    </row>
    <row r="31" spans="1:15" ht="15.75" x14ac:dyDescent="0.25">
      <c r="A31" s="51">
        <v>26</v>
      </c>
      <c r="B31" s="166" t="s">
        <v>131</v>
      </c>
      <c r="C31" s="167" t="s">
        <v>112</v>
      </c>
      <c r="D31" s="167" t="s">
        <v>113</v>
      </c>
      <c r="E31" s="99">
        <v>3</v>
      </c>
      <c r="F31" s="29">
        <v>45204</v>
      </c>
      <c r="G31" s="29">
        <v>45569</v>
      </c>
      <c r="H31" s="185">
        <v>630</v>
      </c>
      <c r="I31" s="185">
        <v>0</v>
      </c>
      <c r="J31" s="185"/>
      <c r="K31" s="186">
        <f t="shared" si="4"/>
        <v>630</v>
      </c>
      <c r="L31" s="88"/>
      <c r="M31" s="185"/>
      <c r="N31" s="185"/>
      <c r="O31" s="208">
        <f t="shared" si="6"/>
        <v>630</v>
      </c>
    </row>
    <row r="32" spans="1:15" ht="15.75" x14ac:dyDescent="0.25">
      <c r="A32" s="51">
        <v>27</v>
      </c>
      <c r="B32" s="168" t="s">
        <v>69</v>
      </c>
      <c r="C32" s="38" t="s">
        <v>0</v>
      </c>
      <c r="D32" s="38" t="s">
        <v>33</v>
      </c>
      <c r="E32" s="99">
        <v>1</v>
      </c>
      <c r="F32" s="30" t="s">
        <v>72</v>
      </c>
      <c r="G32" s="30" t="s">
        <v>73</v>
      </c>
      <c r="H32" s="187">
        <v>418</v>
      </c>
      <c r="I32" s="185">
        <v>105.6</v>
      </c>
      <c r="J32" s="187"/>
      <c r="K32" s="186">
        <f t="shared" si="4"/>
        <v>523.6</v>
      </c>
      <c r="L32" s="22"/>
      <c r="M32" s="187"/>
      <c r="N32" s="187"/>
      <c r="O32" s="208">
        <f t="shared" si="6"/>
        <v>523.6</v>
      </c>
    </row>
    <row r="33" spans="1:15" ht="15.75" x14ac:dyDescent="0.25">
      <c r="A33" s="51">
        <v>28</v>
      </c>
      <c r="B33" s="168" t="s">
        <v>262</v>
      </c>
      <c r="C33" s="38" t="s">
        <v>0</v>
      </c>
      <c r="D33" s="38" t="s">
        <v>51</v>
      </c>
      <c r="E33" s="99">
        <v>1</v>
      </c>
      <c r="F33" s="30" t="s">
        <v>263</v>
      </c>
      <c r="G33" s="30" t="s">
        <v>264</v>
      </c>
      <c r="H33" s="187">
        <v>418</v>
      </c>
      <c r="I33" s="185">
        <v>105.6</v>
      </c>
      <c r="J33" s="187"/>
      <c r="K33" s="186">
        <f t="shared" si="4"/>
        <v>523.6</v>
      </c>
      <c r="L33" s="22"/>
      <c r="M33" s="187"/>
      <c r="N33" s="187"/>
      <c r="O33" s="208">
        <f t="shared" si="6"/>
        <v>523.6</v>
      </c>
    </row>
    <row r="34" spans="1:15" ht="15.75" x14ac:dyDescent="0.25">
      <c r="A34" s="51">
        <v>29</v>
      </c>
      <c r="B34" s="168" t="s">
        <v>217</v>
      </c>
      <c r="C34" s="38" t="s">
        <v>31</v>
      </c>
      <c r="D34" s="38" t="s">
        <v>41</v>
      </c>
      <c r="E34" s="99">
        <v>1</v>
      </c>
      <c r="F34" s="30" t="s">
        <v>218</v>
      </c>
      <c r="G34" s="30" t="s">
        <v>219</v>
      </c>
      <c r="H34" s="187">
        <v>630</v>
      </c>
      <c r="I34" s="185">
        <v>105.6</v>
      </c>
      <c r="J34" s="187"/>
      <c r="K34" s="186">
        <f t="shared" si="4"/>
        <v>735.6</v>
      </c>
      <c r="L34" s="70"/>
      <c r="M34" s="187"/>
      <c r="N34" s="187"/>
      <c r="O34" s="208">
        <f t="shared" si="1"/>
        <v>735.6</v>
      </c>
    </row>
    <row r="35" spans="1:15" ht="15.75" x14ac:dyDescent="0.25">
      <c r="A35" s="51">
        <v>30</v>
      </c>
      <c r="B35" s="38" t="s">
        <v>66</v>
      </c>
      <c r="C35" s="38" t="s">
        <v>0</v>
      </c>
      <c r="D35" s="38" t="s">
        <v>34</v>
      </c>
      <c r="E35" s="99">
        <v>1</v>
      </c>
      <c r="F35" s="30" t="s">
        <v>67</v>
      </c>
      <c r="G35" s="30" t="s">
        <v>68</v>
      </c>
      <c r="H35" s="187">
        <v>418</v>
      </c>
      <c r="I35" s="185">
        <v>105.6</v>
      </c>
      <c r="J35" s="187"/>
      <c r="K35" s="186">
        <f t="shared" si="4"/>
        <v>523.6</v>
      </c>
      <c r="L35" s="21"/>
      <c r="M35" s="187"/>
      <c r="N35" s="187"/>
      <c r="O35" s="208">
        <f t="shared" si="1"/>
        <v>523.6</v>
      </c>
    </row>
    <row r="36" spans="1:15" ht="15.75" x14ac:dyDescent="0.25">
      <c r="A36" s="51">
        <v>31</v>
      </c>
      <c r="B36" s="38" t="s">
        <v>221</v>
      </c>
      <c r="C36" s="38" t="s">
        <v>0</v>
      </c>
      <c r="D36" s="38" t="s">
        <v>41</v>
      </c>
      <c r="E36" s="99">
        <v>1</v>
      </c>
      <c r="F36" s="30" t="s">
        <v>218</v>
      </c>
      <c r="G36" s="30" t="s">
        <v>219</v>
      </c>
      <c r="H36" s="187">
        <v>418</v>
      </c>
      <c r="I36" s="185">
        <v>105.6</v>
      </c>
      <c r="J36" s="187"/>
      <c r="K36" s="186">
        <f t="shared" si="4"/>
        <v>523.6</v>
      </c>
      <c r="L36" s="21"/>
      <c r="M36" s="187"/>
      <c r="N36" s="187"/>
      <c r="O36" s="208">
        <f t="shared" ref="O36:O46" si="7">SUM(K36-M36-N36)</f>
        <v>523.6</v>
      </c>
    </row>
    <row r="37" spans="1:15" ht="15.75" x14ac:dyDescent="0.25">
      <c r="A37" s="51">
        <v>32</v>
      </c>
      <c r="B37" s="38" t="s">
        <v>133</v>
      </c>
      <c r="C37" s="38" t="s">
        <v>31</v>
      </c>
      <c r="D37" s="38" t="s">
        <v>33</v>
      </c>
      <c r="E37" s="99">
        <v>3</v>
      </c>
      <c r="F37" s="30" t="s">
        <v>61</v>
      </c>
      <c r="G37" s="30" t="s">
        <v>132</v>
      </c>
      <c r="H37" s="185">
        <v>630</v>
      </c>
      <c r="I37" s="185">
        <v>0</v>
      </c>
      <c r="J37" s="185"/>
      <c r="K37" s="186">
        <f t="shared" si="4"/>
        <v>630</v>
      </c>
      <c r="L37" s="18"/>
      <c r="M37" s="185"/>
      <c r="N37" s="185"/>
      <c r="O37" s="208">
        <f t="shared" si="7"/>
        <v>630</v>
      </c>
    </row>
    <row r="38" spans="1:15" ht="31.5" x14ac:dyDescent="0.25">
      <c r="A38" s="51">
        <v>33</v>
      </c>
      <c r="B38" s="38" t="s">
        <v>174</v>
      </c>
      <c r="C38" s="38" t="s">
        <v>0</v>
      </c>
      <c r="D38" s="38" t="s">
        <v>51</v>
      </c>
      <c r="E38" s="99">
        <v>1</v>
      </c>
      <c r="F38" s="30" t="s">
        <v>175</v>
      </c>
      <c r="G38" s="30" t="s">
        <v>176</v>
      </c>
      <c r="H38" s="185">
        <v>418</v>
      </c>
      <c r="I38" s="185">
        <v>105.6</v>
      </c>
      <c r="J38" s="185"/>
      <c r="K38" s="186">
        <f t="shared" si="4"/>
        <v>523.6</v>
      </c>
      <c r="L38" s="179">
        <v>10</v>
      </c>
      <c r="M38" s="185"/>
      <c r="N38" s="185">
        <v>48</v>
      </c>
      <c r="O38" s="208">
        <f t="shared" si="7"/>
        <v>475.6</v>
      </c>
    </row>
    <row r="39" spans="1:15" ht="15.75" x14ac:dyDescent="0.25">
      <c r="A39" s="51">
        <v>34</v>
      </c>
      <c r="B39" s="38" t="s">
        <v>210</v>
      </c>
      <c r="C39" s="38" t="s">
        <v>0</v>
      </c>
      <c r="D39" s="38" t="s">
        <v>34</v>
      </c>
      <c r="E39" s="99">
        <v>1</v>
      </c>
      <c r="F39" s="30" t="s">
        <v>207</v>
      </c>
      <c r="G39" s="30" t="s">
        <v>73</v>
      </c>
      <c r="H39" s="185">
        <v>418</v>
      </c>
      <c r="I39" s="185">
        <v>105.6</v>
      </c>
      <c r="J39" s="185"/>
      <c r="K39" s="186">
        <f t="shared" si="4"/>
        <v>523.6</v>
      </c>
      <c r="L39" s="18"/>
      <c r="M39" s="185"/>
      <c r="N39" s="185"/>
      <c r="O39" s="208">
        <f t="shared" si="7"/>
        <v>523.6</v>
      </c>
    </row>
    <row r="40" spans="1:15" ht="15.75" x14ac:dyDescent="0.25">
      <c r="A40" s="51">
        <v>35</v>
      </c>
      <c r="B40" s="38" t="s">
        <v>275</v>
      </c>
      <c r="C40" s="38" t="s">
        <v>181</v>
      </c>
      <c r="D40" s="38" t="s">
        <v>182</v>
      </c>
      <c r="E40" s="99">
        <v>1</v>
      </c>
      <c r="F40" s="30" t="s">
        <v>207</v>
      </c>
      <c r="G40" s="30" t="s">
        <v>208</v>
      </c>
      <c r="H40" s="185">
        <v>630</v>
      </c>
      <c r="I40" s="185">
        <v>105.6</v>
      </c>
      <c r="J40" s="185"/>
      <c r="K40" s="186">
        <f t="shared" si="4"/>
        <v>735.6</v>
      </c>
      <c r="L40" s="18"/>
      <c r="M40" s="185"/>
      <c r="N40" s="185"/>
      <c r="O40" s="208">
        <f t="shared" si="7"/>
        <v>735.6</v>
      </c>
    </row>
    <row r="41" spans="1:15" ht="15.75" x14ac:dyDescent="0.25">
      <c r="A41" s="51">
        <v>36</v>
      </c>
      <c r="B41" s="38" t="s">
        <v>224</v>
      </c>
      <c r="C41" s="38" t="s">
        <v>159</v>
      </c>
      <c r="D41" s="38" t="s">
        <v>41</v>
      </c>
      <c r="E41" s="99">
        <v>1</v>
      </c>
      <c r="F41" s="30" t="s">
        <v>218</v>
      </c>
      <c r="G41" s="30" t="s">
        <v>219</v>
      </c>
      <c r="H41" s="185">
        <v>630</v>
      </c>
      <c r="I41" s="185">
        <v>105.6</v>
      </c>
      <c r="J41" s="185"/>
      <c r="K41" s="186">
        <f t="shared" si="4"/>
        <v>735.6</v>
      </c>
      <c r="L41" s="18"/>
      <c r="M41" s="185"/>
      <c r="N41" s="185"/>
      <c r="O41" s="208">
        <f t="shared" si="7"/>
        <v>735.6</v>
      </c>
    </row>
    <row r="42" spans="1:15" ht="15.75" x14ac:dyDescent="0.25">
      <c r="A42" s="51">
        <v>37</v>
      </c>
      <c r="B42" s="38" t="s">
        <v>313</v>
      </c>
      <c r="C42" s="38" t="s">
        <v>31</v>
      </c>
      <c r="D42" s="38" t="s">
        <v>41</v>
      </c>
      <c r="E42" s="99">
        <v>1</v>
      </c>
      <c r="F42" s="30" t="s">
        <v>314</v>
      </c>
      <c r="G42" s="30" t="s">
        <v>315</v>
      </c>
      <c r="H42" s="185">
        <v>630</v>
      </c>
      <c r="I42" s="185">
        <v>105.6</v>
      </c>
      <c r="J42" s="185"/>
      <c r="K42" s="186">
        <f t="shared" si="4"/>
        <v>735.6</v>
      </c>
      <c r="L42" s="18"/>
      <c r="M42" s="185"/>
      <c r="N42" s="185"/>
      <c r="O42" s="208">
        <f t="shared" si="7"/>
        <v>735.6</v>
      </c>
    </row>
    <row r="43" spans="1:15" ht="15.75" x14ac:dyDescent="0.25">
      <c r="A43" s="51">
        <v>38</v>
      </c>
      <c r="B43" s="38" t="s">
        <v>134</v>
      </c>
      <c r="C43" s="38" t="s">
        <v>0</v>
      </c>
      <c r="D43" s="38" t="s">
        <v>33</v>
      </c>
      <c r="E43" s="99">
        <v>3</v>
      </c>
      <c r="F43" s="30" t="s">
        <v>61</v>
      </c>
      <c r="G43" s="30" t="s">
        <v>155</v>
      </c>
      <c r="H43" s="187">
        <v>418</v>
      </c>
      <c r="I43" s="185">
        <v>0</v>
      </c>
      <c r="J43" s="187"/>
      <c r="K43" s="186">
        <f t="shared" si="4"/>
        <v>418</v>
      </c>
      <c r="L43" s="22"/>
      <c r="M43" s="187"/>
      <c r="N43" s="187"/>
      <c r="O43" s="208">
        <f t="shared" si="7"/>
        <v>418</v>
      </c>
    </row>
    <row r="44" spans="1:15" ht="15.75" x14ac:dyDescent="0.25">
      <c r="A44" s="51">
        <v>39</v>
      </c>
      <c r="B44" s="38" t="s">
        <v>135</v>
      </c>
      <c r="C44" s="38" t="s">
        <v>31</v>
      </c>
      <c r="D44" s="38" t="s">
        <v>41</v>
      </c>
      <c r="E44" s="99">
        <v>3</v>
      </c>
      <c r="F44" s="30" t="s">
        <v>61</v>
      </c>
      <c r="G44" s="30" t="s">
        <v>132</v>
      </c>
      <c r="H44" s="185">
        <v>630</v>
      </c>
      <c r="I44" s="185">
        <v>0</v>
      </c>
      <c r="J44" s="185"/>
      <c r="K44" s="186">
        <f t="shared" si="4"/>
        <v>630</v>
      </c>
      <c r="L44" s="18"/>
      <c r="M44" s="185"/>
      <c r="N44" s="185"/>
      <c r="O44" s="208">
        <f t="shared" si="7"/>
        <v>630</v>
      </c>
    </row>
    <row r="45" spans="1:15" ht="15.75" x14ac:dyDescent="0.25">
      <c r="A45" s="51">
        <v>40</v>
      </c>
      <c r="B45" s="38" t="s">
        <v>276</v>
      </c>
      <c r="C45" s="38" t="s">
        <v>185</v>
      </c>
      <c r="D45" s="38" t="s">
        <v>34</v>
      </c>
      <c r="E45" s="99">
        <v>1</v>
      </c>
      <c r="F45" s="30" t="s">
        <v>186</v>
      </c>
      <c r="G45" s="30" t="s">
        <v>187</v>
      </c>
      <c r="H45" s="185">
        <v>630</v>
      </c>
      <c r="I45" s="185">
        <v>105.6</v>
      </c>
      <c r="J45" s="185"/>
      <c r="K45" s="186">
        <f t="shared" si="4"/>
        <v>735.6</v>
      </c>
      <c r="L45" s="18"/>
      <c r="M45" s="185"/>
      <c r="N45" s="185"/>
      <c r="O45" s="208">
        <f t="shared" si="7"/>
        <v>735.6</v>
      </c>
    </row>
    <row r="46" spans="1:15" ht="15.75" x14ac:dyDescent="0.25">
      <c r="A46" s="51">
        <v>41</v>
      </c>
      <c r="B46" s="38" t="s">
        <v>227</v>
      </c>
      <c r="C46" s="38" t="s">
        <v>59</v>
      </c>
      <c r="D46" s="38" t="s">
        <v>41</v>
      </c>
      <c r="E46" s="99">
        <v>1</v>
      </c>
      <c r="F46" s="30" t="s">
        <v>218</v>
      </c>
      <c r="G46" s="30" t="s">
        <v>219</v>
      </c>
      <c r="H46" s="185">
        <v>630</v>
      </c>
      <c r="I46" s="185">
        <v>105.6</v>
      </c>
      <c r="J46" s="185"/>
      <c r="K46" s="186">
        <f t="shared" si="4"/>
        <v>735.6</v>
      </c>
      <c r="L46" s="18"/>
      <c r="M46" s="185"/>
      <c r="N46" s="185"/>
      <c r="O46" s="208">
        <f t="shared" si="7"/>
        <v>735.6</v>
      </c>
    </row>
    <row r="47" spans="1:15" ht="15.75" x14ac:dyDescent="0.25">
      <c r="A47" s="51">
        <v>42</v>
      </c>
      <c r="B47" s="38" t="s">
        <v>246</v>
      </c>
      <c r="C47" s="38" t="s">
        <v>57</v>
      </c>
      <c r="D47" s="38" t="s">
        <v>33</v>
      </c>
      <c r="E47" s="99">
        <v>1</v>
      </c>
      <c r="F47" s="30" t="s">
        <v>247</v>
      </c>
      <c r="G47" s="30" t="s">
        <v>248</v>
      </c>
      <c r="H47" s="185">
        <v>630</v>
      </c>
      <c r="I47" s="185">
        <v>105.6</v>
      </c>
      <c r="J47" s="185"/>
      <c r="K47" s="186">
        <f t="shared" si="4"/>
        <v>735.6</v>
      </c>
      <c r="L47" s="18"/>
      <c r="M47" s="185"/>
      <c r="N47" s="185"/>
      <c r="O47" s="208">
        <f t="shared" ref="O47:O52" si="8">SUM(K47-M47-N47)</f>
        <v>735.6</v>
      </c>
    </row>
    <row r="48" spans="1:15" ht="15.75" x14ac:dyDescent="0.25">
      <c r="A48" s="51">
        <v>43</v>
      </c>
      <c r="B48" s="38" t="s">
        <v>319</v>
      </c>
      <c r="C48" s="38" t="s">
        <v>31</v>
      </c>
      <c r="D48" s="38" t="s">
        <v>34</v>
      </c>
      <c r="E48" s="99">
        <v>1</v>
      </c>
      <c r="F48" s="30" t="s">
        <v>320</v>
      </c>
      <c r="G48" s="30" t="s">
        <v>321</v>
      </c>
      <c r="H48" s="185">
        <v>630</v>
      </c>
      <c r="I48" s="185">
        <v>105.6</v>
      </c>
      <c r="J48" s="185"/>
      <c r="K48" s="186">
        <f t="shared" si="4"/>
        <v>735.6</v>
      </c>
      <c r="L48" s="18"/>
      <c r="M48" s="185"/>
      <c r="N48" s="185"/>
      <c r="O48" s="208">
        <f t="shared" si="8"/>
        <v>735.6</v>
      </c>
    </row>
    <row r="49" spans="1:15" ht="15.75" x14ac:dyDescent="0.25">
      <c r="A49" s="51">
        <v>44</v>
      </c>
      <c r="B49" s="38" t="s">
        <v>136</v>
      </c>
      <c r="C49" s="38" t="s">
        <v>129</v>
      </c>
      <c r="D49" s="38" t="s">
        <v>33</v>
      </c>
      <c r="E49" s="99">
        <v>3</v>
      </c>
      <c r="F49" s="30" t="s">
        <v>137</v>
      </c>
      <c r="G49" s="30" t="s">
        <v>138</v>
      </c>
      <c r="H49" s="185">
        <v>630</v>
      </c>
      <c r="I49" s="185">
        <v>0</v>
      </c>
      <c r="J49" s="185"/>
      <c r="K49" s="186">
        <f t="shared" si="4"/>
        <v>630</v>
      </c>
      <c r="L49" s="19"/>
      <c r="M49" s="185"/>
      <c r="N49" s="185"/>
      <c r="O49" s="208">
        <f>SUM(K49-M49-N49)</f>
        <v>630</v>
      </c>
    </row>
    <row r="50" spans="1:15" ht="15.75" x14ac:dyDescent="0.25">
      <c r="A50" s="51">
        <v>45</v>
      </c>
      <c r="B50" s="38" t="s">
        <v>233</v>
      </c>
      <c r="C50" s="38" t="s">
        <v>112</v>
      </c>
      <c r="D50" s="38" t="s">
        <v>113</v>
      </c>
      <c r="E50" s="99">
        <v>1</v>
      </c>
      <c r="F50" s="30" t="s">
        <v>218</v>
      </c>
      <c r="G50" s="30" t="s">
        <v>219</v>
      </c>
      <c r="H50" s="185">
        <v>630</v>
      </c>
      <c r="I50" s="185">
        <v>105.6</v>
      </c>
      <c r="J50" s="185"/>
      <c r="K50" s="186">
        <f t="shared" si="4"/>
        <v>735.6</v>
      </c>
      <c r="L50" s="19"/>
      <c r="M50" s="185"/>
      <c r="N50" s="185"/>
      <c r="O50" s="208">
        <f>SUM(K50-M50-N50)</f>
        <v>735.6</v>
      </c>
    </row>
    <row r="51" spans="1:15" ht="16.5" x14ac:dyDescent="0.25">
      <c r="A51" s="51">
        <v>46</v>
      </c>
      <c r="B51" s="38" t="s">
        <v>188</v>
      </c>
      <c r="C51" s="38" t="s">
        <v>189</v>
      </c>
      <c r="D51" s="38" t="s">
        <v>33</v>
      </c>
      <c r="E51" s="99">
        <v>1</v>
      </c>
      <c r="F51" s="30" t="s">
        <v>190</v>
      </c>
      <c r="G51" s="30" t="s">
        <v>191</v>
      </c>
      <c r="H51" s="185">
        <v>630</v>
      </c>
      <c r="I51" s="185">
        <v>105.6</v>
      </c>
      <c r="J51" s="185"/>
      <c r="K51" s="186">
        <f t="shared" si="4"/>
        <v>735.6</v>
      </c>
      <c r="L51" s="180">
        <v>4</v>
      </c>
      <c r="M51" s="185"/>
      <c r="N51" s="185">
        <v>19.2</v>
      </c>
      <c r="O51" s="208">
        <f>SUM(K51-M51-N51)</f>
        <v>716.4</v>
      </c>
    </row>
    <row r="52" spans="1:15" ht="15.75" x14ac:dyDescent="0.25">
      <c r="A52" s="51">
        <v>47</v>
      </c>
      <c r="B52" s="38" t="s">
        <v>236</v>
      </c>
      <c r="C52" s="38" t="s">
        <v>0</v>
      </c>
      <c r="D52" s="38" t="s">
        <v>41</v>
      </c>
      <c r="E52" s="99">
        <v>1</v>
      </c>
      <c r="F52" s="30" t="s">
        <v>218</v>
      </c>
      <c r="G52" s="30" t="s">
        <v>219</v>
      </c>
      <c r="H52" s="185">
        <v>418</v>
      </c>
      <c r="I52" s="185">
        <v>105.6</v>
      </c>
      <c r="J52" s="185"/>
      <c r="K52" s="186">
        <f t="shared" si="4"/>
        <v>523.6</v>
      </c>
      <c r="L52" s="19"/>
      <c r="M52" s="185"/>
      <c r="N52" s="185"/>
      <c r="O52" s="208">
        <f t="shared" si="8"/>
        <v>523.6</v>
      </c>
    </row>
    <row r="53" spans="1:15" ht="15.75" x14ac:dyDescent="0.25">
      <c r="A53" s="51">
        <v>48</v>
      </c>
      <c r="B53" s="38" t="s">
        <v>171</v>
      </c>
      <c r="C53" s="38" t="s">
        <v>122</v>
      </c>
      <c r="D53" s="38" t="s">
        <v>41</v>
      </c>
      <c r="E53" s="99">
        <v>3</v>
      </c>
      <c r="F53" s="30" t="s">
        <v>61</v>
      </c>
      <c r="G53" s="30" t="s">
        <v>132</v>
      </c>
      <c r="H53" s="185">
        <v>630</v>
      </c>
      <c r="I53" s="185">
        <v>0</v>
      </c>
      <c r="J53" s="185"/>
      <c r="K53" s="186">
        <f t="shared" si="4"/>
        <v>630</v>
      </c>
      <c r="L53" s="18"/>
      <c r="M53" s="185"/>
      <c r="N53" s="185"/>
      <c r="O53" s="208">
        <f t="shared" ref="O53:O89" si="9">SUM(K53-M53-N53)</f>
        <v>630</v>
      </c>
    </row>
    <row r="54" spans="1:15" ht="15.75" x14ac:dyDescent="0.25">
      <c r="A54" s="51">
        <v>49</v>
      </c>
      <c r="B54" s="38" t="s">
        <v>302</v>
      </c>
      <c r="C54" s="38" t="s">
        <v>129</v>
      </c>
      <c r="D54" s="38" t="s">
        <v>33</v>
      </c>
      <c r="E54" s="99">
        <v>1</v>
      </c>
      <c r="F54" s="30" t="s">
        <v>300</v>
      </c>
      <c r="G54" s="30" t="s">
        <v>301</v>
      </c>
      <c r="H54" s="185">
        <v>630</v>
      </c>
      <c r="I54" s="185">
        <v>105.6</v>
      </c>
      <c r="J54" s="185"/>
      <c r="K54" s="186">
        <f t="shared" si="4"/>
        <v>735.6</v>
      </c>
      <c r="L54" s="18"/>
      <c r="M54" s="185"/>
      <c r="N54" s="185"/>
      <c r="O54" s="208">
        <f t="shared" si="9"/>
        <v>735.6</v>
      </c>
    </row>
    <row r="55" spans="1:15" ht="15.75" x14ac:dyDescent="0.25">
      <c r="A55" s="51">
        <v>50</v>
      </c>
      <c r="B55" s="38" t="s">
        <v>309</v>
      </c>
      <c r="C55" s="38" t="s">
        <v>0</v>
      </c>
      <c r="D55" s="38" t="s">
        <v>33</v>
      </c>
      <c r="E55" s="99">
        <v>1</v>
      </c>
      <c r="F55" s="30" t="s">
        <v>310</v>
      </c>
      <c r="G55" s="30" t="s">
        <v>310</v>
      </c>
      <c r="H55" s="185">
        <v>418</v>
      </c>
      <c r="I55" s="185">
        <v>105.6</v>
      </c>
      <c r="J55" s="185"/>
      <c r="K55" s="186">
        <f t="shared" si="4"/>
        <v>523.6</v>
      </c>
      <c r="L55" s="18"/>
      <c r="M55" s="185"/>
      <c r="N55" s="185"/>
      <c r="O55" s="208">
        <f t="shared" si="9"/>
        <v>523.6</v>
      </c>
    </row>
    <row r="56" spans="1:15" ht="15.75" x14ac:dyDescent="0.25">
      <c r="A56" s="51">
        <v>51</v>
      </c>
      <c r="B56" s="38" t="s">
        <v>259</v>
      </c>
      <c r="C56" s="38" t="s">
        <v>0</v>
      </c>
      <c r="D56" s="38" t="s">
        <v>34</v>
      </c>
      <c r="E56" s="99">
        <v>1</v>
      </c>
      <c r="F56" s="30" t="s">
        <v>252</v>
      </c>
      <c r="G56" s="30" t="s">
        <v>260</v>
      </c>
      <c r="H56" s="185">
        <v>418</v>
      </c>
      <c r="I56" s="185">
        <v>105.6</v>
      </c>
      <c r="J56" s="185"/>
      <c r="K56" s="186">
        <f t="shared" si="4"/>
        <v>523.6</v>
      </c>
      <c r="L56" s="18"/>
      <c r="M56" s="185"/>
      <c r="N56" s="185"/>
      <c r="O56" s="208">
        <f t="shared" ref="O56:O61" si="10">SUM(K56-M56-N56)</f>
        <v>523.6</v>
      </c>
    </row>
    <row r="57" spans="1:15" ht="15.75" x14ac:dyDescent="0.25">
      <c r="A57" s="51">
        <v>52</v>
      </c>
      <c r="B57" s="38" t="s">
        <v>140</v>
      </c>
      <c r="C57" s="38" t="s">
        <v>112</v>
      </c>
      <c r="D57" s="38" t="s">
        <v>113</v>
      </c>
      <c r="E57" s="99">
        <v>3</v>
      </c>
      <c r="F57" s="52">
        <v>45208</v>
      </c>
      <c r="G57" s="30" t="s">
        <v>132</v>
      </c>
      <c r="H57" s="187">
        <v>630</v>
      </c>
      <c r="I57" s="185">
        <v>0</v>
      </c>
      <c r="J57" s="185"/>
      <c r="K57" s="186">
        <f t="shared" si="4"/>
        <v>630</v>
      </c>
      <c r="L57" s="18"/>
      <c r="M57" s="185"/>
      <c r="N57" s="185"/>
      <c r="O57" s="208">
        <f t="shared" si="10"/>
        <v>630</v>
      </c>
    </row>
    <row r="58" spans="1:15" ht="15.75" x14ac:dyDescent="0.25">
      <c r="A58" s="51">
        <v>53</v>
      </c>
      <c r="B58" s="38" t="s">
        <v>192</v>
      </c>
      <c r="C58" s="38" t="s">
        <v>193</v>
      </c>
      <c r="D58" s="38" t="s">
        <v>120</v>
      </c>
      <c r="E58" s="99">
        <v>1</v>
      </c>
      <c r="F58" s="52">
        <v>45352</v>
      </c>
      <c r="G58" s="30" t="s">
        <v>194</v>
      </c>
      <c r="H58" s="187">
        <v>630</v>
      </c>
      <c r="I58" s="185">
        <v>105.6</v>
      </c>
      <c r="J58" s="185"/>
      <c r="K58" s="186">
        <f t="shared" si="4"/>
        <v>735.6</v>
      </c>
      <c r="L58" s="18"/>
      <c r="M58" s="185"/>
      <c r="N58" s="185"/>
      <c r="O58" s="208">
        <f t="shared" si="10"/>
        <v>735.6</v>
      </c>
    </row>
    <row r="59" spans="1:15" ht="15.75" x14ac:dyDescent="0.25">
      <c r="A59" s="51">
        <v>54</v>
      </c>
      <c r="B59" s="38" t="s">
        <v>195</v>
      </c>
      <c r="C59" s="38" t="s">
        <v>0</v>
      </c>
      <c r="D59" s="38" t="s">
        <v>196</v>
      </c>
      <c r="E59" s="99">
        <v>1</v>
      </c>
      <c r="F59" s="52">
        <v>45352</v>
      </c>
      <c r="G59" s="30" t="s">
        <v>73</v>
      </c>
      <c r="H59" s="187">
        <v>418</v>
      </c>
      <c r="I59" s="185">
        <v>105.6</v>
      </c>
      <c r="J59" s="185"/>
      <c r="K59" s="186">
        <f t="shared" si="4"/>
        <v>523.6</v>
      </c>
      <c r="L59" s="18"/>
      <c r="M59" s="185"/>
      <c r="N59" s="185"/>
      <c r="O59" s="208">
        <f t="shared" si="10"/>
        <v>523.6</v>
      </c>
    </row>
    <row r="60" spans="1:15" ht="15.75" x14ac:dyDescent="0.25">
      <c r="A60" s="51">
        <v>55</v>
      </c>
      <c r="B60" s="38" t="s">
        <v>197</v>
      </c>
      <c r="C60" s="38" t="s">
        <v>0</v>
      </c>
      <c r="D60" s="38" t="s">
        <v>33</v>
      </c>
      <c r="E60" s="99">
        <v>1</v>
      </c>
      <c r="F60" s="52">
        <v>45352</v>
      </c>
      <c r="G60" s="30" t="s">
        <v>73</v>
      </c>
      <c r="H60" s="187">
        <v>418</v>
      </c>
      <c r="I60" s="185">
        <v>105.6</v>
      </c>
      <c r="J60" s="185"/>
      <c r="K60" s="186">
        <f t="shared" si="4"/>
        <v>523.6</v>
      </c>
      <c r="L60" s="18"/>
      <c r="M60" s="185"/>
      <c r="N60" s="185"/>
      <c r="O60" s="208">
        <f t="shared" si="10"/>
        <v>523.6</v>
      </c>
    </row>
    <row r="61" spans="1:15" ht="15.75" x14ac:dyDescent="0.25">
      <c r="A61" s="51">
        <v>56</v>
      </c>
      <c r="B61" s="169" t="s">
        <v>99</v>
      </c>
      <c r="C61" s="373" t="s">
        <v>0</v>
      </c>
      <c r="D61" s="169" t="s">
        <v>34</v>
      </c>
      <c r="E61" s="99">
        <v>1</v>
      </c>
      <c r="F61" s="72">
        <v>45048</v>
      </c>
      <c r="G61" s="73" t="s">
        <v>101</v>
      </c>
      <c r="H61" s="189">
        <v>418</v>
      </c>
      <c r="I61" s="185">
        <v>105.6</v>
      </c>
      <c r="J61" s="189"/>
      <c r="K61" s="186">
        <f t="shared" si="4"/>
        <v>523.6</v>
      </c>
      <c r="L61" s="77"/>
      <c r="M61" s="189"/>
      <c r="N61" s="190"/>
      <c r="O61" s="208">
        <f t="shared" si="10"/>
        <v>523.6</v>
      </c>
    </row>
    <row r="62" spans="1:15" ht="15.75" x14ac:dyDescent="0.25">
      <c r="A62" s="51">
        <v>57</v>
      </c>
      <c r="B62" s="38" t="s">
        <v>76</v>
      </c>
      <c r="C62" s="168" t="s">
        <v>0</v>
      </c>
      <c r="D62" s="168" t="s">
        <v>34</v>
      </c>
      <c r="E62" s="99">
        <v>1</v>
      </c>
      <c r="F62" s="52">
        <v>45026</v>
      </c>
      <c r="G62" s="30"/>
      <c r="H62" s="187">
        <v>418</v>
      </c>
      <c r="I62" s="185">
        <v>105.6</v>
      </c>
      <c r="J62" s="187"/>
      <c r="K62" s="186">
        <f t="shared" si="4"/>
        <v>523.6</v>
      </c>
      <c r="L62" s="22"/>
      <c r="M62" s="187"/>
      <c r="N62" s="187"/>
      <c r="O62" s="208">
        <f t="shared" si="9"/>
        <v>523.6</v>
      </c>
    </row>
    <row r="63" spans="1:15" ht="15.75" x14ac:dyDescent="0.25">
      <c r="A63" s="51">
        <v>58</v>
      </c>
      <c r="B63" s="38" t="s">
        <v>160</v>
      </c>
      <c r="C63" s="168" t="s">
        <v>129</v>
      </c>
      <c r="D63" s="168" t="s">
        <v>33</v>
      </c>
      <c r="E63" s="99">
        <v>1</v>
      </c>
      <c r="F63" s="52">
        <v>45200</v>
      </c>
      <c r="G63" s="30" t="s">
        <v>157</v>
      </c>
      <c r="H63" s="187">
        <v>630</v>
      </c>
      <c r="I63" s="185">
        <v>105.6</v>
      </c>
      <c r="J63" s="187"/>
      <c r="K63" s="186">
        <f t="shared" si="4"/>
        <v>735.6</v>
      </c>
      <c r="L63" s="22"/>
      <c r="M63" s="187"/>
      <c r="N63" s="187"/>
      <c r="O63" s="208">
        <f>SUM(K63-M63-N63)</f>
        <v>735.6</v>
      </c>
    </row>
    <row r="64" spans="1:15" ht="15.75" x14ac:dyDescent="0.25">
      <c r="A64" s="51">
        <v>59</v>
      </c>
      <c r="B64" s="38" t="s">
        <v>206</v>
      </c>
      <c r="C64" s="168" t="s">
        <v>129</v>
      </c>
      <c r="D64" s="168" t="s">
        <v>33</v>
      </c>
      <c r="E64" s="99">
        <v>1</v>
      </c>
      <c r="F64" s="52">
        <v>45362</v>
      </c>
      <c r="G64" s="30"/>
      <c r="H64" s="187">
        <v>630</v>
      </c>
      <c r="I64" s="185">
        <v>105.6</v>
      </c>
      <c r="J64" s="187"/>
      <c r="K64" s="186">
        <f t="shared" si="4"/>
        <v>735.6</v>
      </c>
      <c r="L64" s="22"/>
      <c r="M64" s="187"/>
      <c r="N64" s="187"/>
      <c r="O64" s="208">
        <f t="shared" si="9"/>
        <v>735.6</v>
      </c>
    </row>
    <row r="65" spans="1:15" ht="15.75" x14ac:dyDescent="0.25">
      <c r="A65" s="51">
        <v>60</v>
      </c>
      <c r="B65" s="38" t="s">
        <v>222</v>
      </c>
      <c r="C65" s="38" t="s">
        <v>0</v>
      </c>
      <c r="D65" s="38" t="s">
        <v>41</v>
      </c>
      <c r="E65" s="99">
        <v>1</v>
      </c>
      <c r="F65" s="30" t="s">
        <v>223</v>
      </c>
      <c r="G65" s="31">
        <v>45779</v>
      </c>
      <c r="H65" s="190">
        <v>418</v>
      </c>
      <c r="I65" s="185">
        <v>105.6</v>
      </c>
      <c r="J65" s="187"/>
      <c r="K65" s="186">
        <f t="shared" si="4"/>
        <v>523.6</v>
      </c>
      <c r="L65" s="22"/>
      <c r="M65" s="187"/>
      <c r="N65" s="187"/>
      <c r="O65" s="208">
        <f>SUM(K65-M65-N65)</f>
        <v>523.6</v>
      </c>
    </row>
    <row r="66" spans="1:15" ht="15.75" x14ac:dyDescent="0.25">
      <c r="A66" s="51">
        <v>61</v>
      </c>
      <c r="B66" s="38" t="s">
        <v>58</v>
      </c>
      <c r="C66" s="38" t="s">
        <v>0</v>
      </c>
      <c r="D66" s="38" t="s">
        <v>33</v>
      </c>
      <c r="E66" s="99">
        <v>1</v>
      </c>
      <c r="F66" s="30" t="s">
        <v>55</v>
      </c>
      <c r="G66" s="31">
        <v>45238</v>
      </c>
      <c r="H66" s="190">
        <v>418</v>
      </c>
      <c r="I66" s="185">
        <v>105.6</v>
      </c>
      <c r="J66" s="187"/>
      <c r="K66" s="186">
        <f t="shared" si="4"/>
        <v>523.6</v>
      </c>
      <c r="L66" s="22"/>
      <c r="M66" s="187"/>
      <c r="N66" s="187"/>
      <c r="O66" s="208">
        <f>SUM(K66-M66-N66)</f>
        <v>523.6</v>
      </c>
    </row>
    <row r="67" spans="1:15" ht="15.75" x14ac:dyDescent="0.25">
      <c r="A67" s="51">
        <v>62</v>
      </c>
      <c r="B67" s="38" t="s">
        <v>77</v>
      </c>
      <c r="C67" s="38" t="s">
        <v>31</v>
      </c>
      <c r="D67" s="38" t="s">
        <v>34</v>
      </c>
      <c r="E67" s="99">
        <v>1</v>
      </c>
      <c r="F67" s="30" t="s">
        <v>75</v>
      </c>
      <c r="G67" s="31"/>
      <c r="H67" s="190">
        <v>630</v>
      </c>
      <c r="I67" s="185">
        <v>105.6</v>
      </c>
      <c r="J67" s="187"/>
      <c r="K67" s="186">
        <f t="shared" si="4"/>
        <v>735.6</v>
      </c>
      <c r="L67" s="22"/>
      <c r="M67" s="187"/>
      <c r="N67" s="187"/>
      <c r="O67" s="208">
        <f t="shared" si="9"/>
        <v>735.6</v>
      </c>
    </row>
    <row r="68" spans="1:15" ht="15.75" x14ac:dyDescent="0.25">
      <c r="A68" s="51">
        <v>63</v>
      </c>
      <c r="B68" s="38" t="s">
        <v>311</v>
      </c>
      <c r="C68" s="38" t="s">
        <v>57</v>
      </c>
      <c r="D68" s="38" t="s">
        <v>41</v>
      </c>
      <c r="E68" s="99">
        <v>1</v>
      </c>
      <c r="F68" s="30" t="s">
        <v>312</v>
      </c>
      <c r="G68" s="31">
        <v>45904</v>
      </c>
      <c r="H68" s="190">
        <v>630</v>
      </c>
      <c r="I68" s="185">
        <v>105.6</v>
      </c>
      <c r="J68" s="187"/>
      <c r="K68" s="186">
        <f t="shared" si="4"/>
        <v>735.6</v>
      </c>
      <c r="L68" s="22"/>
      <c r="M68" s="187"/>
      <c r="N68" s="187"/>
      <c r="O68" s="208">
        <f>SUM(K68-M68-N68)</f>
        <v>735.6</v>
      </c>
    </row>
    <row r="69" spans="1:15" ht="15.75" x14ac:dyDescent="0.25">
      <c r="A69" s="51">
        <v>64</v>
      </c>
      <c r="B69" s="38" t="s">
        <v>109</v>
      </c>
      <c r="C69" s="38" t="s">
        <v>0</v>
      </c>
      <c r="D69" s="38" t="s">
        <v>33</v>
      </c>
      <c r="E69" s="99">
        <v>1</v>
      </c>
      <c r="F69" s="30" t="s">
        <v>111</v>
      </c>
      <c r="G69" s="31">
        <v>45475</v>
      </c>
      <c r="H69" s="190">
        <v>418</v>
      </c>
      <c r="I69" s="185">
        <v>105.6</v>
      </c>
      <c r="J69" s="187"/>
      <c r="K69" s="186">
        <f t="shared" si="4"/>
        <v>523.6</v>
      </c>
      <c r="L69" s="70">
        <v>3</v>
      </c>
      <c r="M69" s="187">
        <v>63</v>
      </c>
      <c r="N69" s="187">
        <v>14.4</v>
      </c>
      <c r="O69" s="208">
        <f>SUM(K69-M69-N69)</f>
        <v>446.20000000000005</v>
      </c>
    </row>
    <row r="70" spans="1:15" ht="15.75" x14ac:dyDescent="0.25">
      <c r="A70" s="51">
        <v>65</v>
      </c>
      <c r="B70" s="38" t="s">
        <v>121</v>
      </c>
      <c r="C70" s="38" t="s">
        <v>122</v>
      </c>
      <c r="D70" s="38" t="s">
        <v>113</v>
      </c>
      <c r="E70" s="99">
        <v>1</v>
      </c>
      <c r="F70" s="30" t="s">
        <v>123</v>
      </c>
      <c r="G70" s="31">
        <v>45540</v>
      </c>
      <c r="H70" s="190">
        <v>630</v>
      </c>
      <c r="I70" s="185">
        <v>105.6</v>
      </c>
      <c r="J70" s="187"/>
      <c r="K70" s="186">
        <f t="shared" si="4"/>
        <v>735.6</v>
      </c>
      <c r="L70" s="22"/>
      <c r="M70" s="187"/>
      <c r="N70" s="187"/>
      <c r="O70" s="208">
        <f>SUM(K70-M70-N70)</f>
        <v>735.6</v>
      </c>
    </row>
    <row r="71" spans="1:15" ht="15.75" x14ac:dyDescent="0.25">
      <c r="A71" s="51">
        <v>66</v>
      </c>
      <c r="B71" s="38" t="s">
        <v>242</v>
      </c>
      <c r="C71" s="38" t="s">
        <v>141</v>
      </c>
      <c r="D71" s="38" t="s">
        <v>41</v>
      </c>
      <c r="E71" s="99">
        <v>3</v>
      </c>
      <c r="F71" s="30" t="s">
        <v>61</v>
      </c>
      <c r="G71" s="31">
        <v>45573</v>
      </c>
      <c r="H71" s="190">
        <v>630</v>
      </c>
      <c r="I71" s="185">
        <v>0</v>
      </c>
      <c r="J71" s="185"/>
      <c r="K71" s="186">
        <f t="shared" si="4"/>
        <v>630</v>
      </c>
      <c r="L71" s="18"/>
      <c r="M71" s="185"/>
      <c r="N71" s="185"/>
      <c r="O71" s="208">
        <f t="shared" si="9"/>
        <v>630</v>
      </c>
    </row>
    <row r="72" spans="1:15" ht="15.75" x14ac:dyDescent="0.25">
      <c r="A72" s="51">
        <v>67</v>
      </c>
      <c r="B72" s="38" t="s">
        <v>142</v>
      </c>
      <c r="C72" s="38" t="s">
        <v>0</v>
      </c>
      <c r="D72" s="38" t="s">
        <v>113</v>
      </c>
      <c r="E72" s="99">
        <v>3</v>
      </c>
      <c r="F72" s="30" t="s">
        <v>139</v>
      </c>
      <c r="G72" s="31">
        <v>45566</v>
      </c>
      <c r="H72" s="190">
        <v>418</v>
      </c>
      <c r="I72" s="185">
        <v>0</v>
      </c>
      <c r="J72" s="190"/>
      <c r="K72" s="186">
        <f t="shared" si="4"/>
        <v>418</v>
      </c>
      <c r="L72" s="24"/>
      <c r="M72" s="190"/>
      <c r="N72" s="190"/>
      <c r="O72" s="208">
        <f>SUM(K72-M72-N72)</f>
        <v>418</v>
      </c>
    </row>
    <row r="73" spans="1:15" ht="15.75" x14ac:dyDescent="0.25">
      <c r="A73" s="51">
        <v>68</v>
      </c>
      <c r="B73" s="38" t="s">
        <v>163</v>
      </c>
      <c r="C73" s="38" t="s">
        <v>122</v>
      </c>
      <c r="D73" s="38" t="s">
        <v>33</v>
      </c>
      <c r="E73" s="99">
        <v>1</v>
      </c>
      <c r="F73" s="30" t="s">
        <v>126</v>
      </c>
      <c r="G73" s="31">
        <v>45900</v>
      </c>
      <c r="H73" s="185">
        <v>630</v>
      </c>
      <c r="I73" s="185">
        <v>105.6</v>
      </c>
      <c r="J73" s="185"/>
      <c r="K73" s="186">
        <f t="shared" si="4"/>
        <v>735.6</v>
      </c>
      <c r="L73" s="18"/>
      <c r="M73" s="185"/>
      <c r="N73" s="185"/>
      <c r="O73" s="209">
        <f>SUM(K73-M73-N73)</f>
        <v>735.6</v>
      </c>
    </row>
    <row r="74" spans="1:15" ht="15.75" x14ac:dyDescent="0.25">
      <c r="A74" s="51">
        <v>69</v>
      </c>
      <c r="B74" s="38" t="s">
        <v>98</v>
      </c>
      <c r="C74" s="38" t="s">
        <v>0</v>
      </c>
      <c r="D74" s="38" t="s">
        <v>34</v>
      </c>
      <c r="E74" s="99">
        <v>1</v>
      </c>
      <c r="F74" s="30" t="s">
        <v>100</v>
      </c>
      <c r="G74" s="30" t="s">
        <v>101</v>
      </c>
      <c r="H74" s="187">
        <v>418</v>
      </c>
      <c r="I74" s="185">
        <v>105.6</v>
      </c>
      <c r="J74" s="187"/>
      <c r="K74" s="186">
        <f t="shared" si="4"/>
        <v>523.6</v>
      </c>
      <c r="L74" s="22"/>
      <c r="M74" s="187"/>
      <c r="N74" s="187"/>
      <c r="O74" s="208">
        <f>SUM(K74-M74-N74)</f>
        <v>523.6</v>
      </c>
    </row>
    <row r="75" spans="1:15" ht="15.75" x14ac:dyDescent="0.25">
      <c r="A75" s="51">
        <v>70</v>
      </c>
      <c r="B75" s="38" t="s">
        <v>230</v>
      </c>
      <c r="C75" s="38" t="s">
        <v>231</v>
      </c>
      <c r="D75" s="38" t="s">
        <v>41</v>
      </c>
      <c r="E75" s="99">
        <v>1</v>
      </c>
      <c r="F75" s="30" t="s">
        <v>218</v>
      </c>
      <c r="G75" s="30" t="s">
        <v>249</v>
      </c>
      <c r="H75" s="187">
        <v>630</v>
      </c>
      <c r="I75" s="185">
        <v>105.6</v>
      </c>
      <c r="J75" s="187"/>
      <c r="K75" s="186">
        <f t="shared" si="4"/>
        <v>735.6</v>
      </c>
      <c r="L75" s="22"/>
      <c r="M75" s="187"/>
      <c r="N75" s="187"/>
      <c r="O75" s="208">
        <f>SUM(K75-M75-N75)</f>
        <v>735.6</v>
      </c>
    </row>
    <row r="76" spans="1:15" ht="15.75" x14ac:dyDescent="0.25">
      <c r="A76" s="51">
        <v>71</v>
      </c>
      <c r="B76" s="38" t="s">
        <v>79</v>
      </c>
      <c r="C76" s="38" t="s">
        <v>78</v>
      </c>
      <c r="D76" s="38" t="s">
        <v>33</v>
      </c>
      <c r="E76" s="99">
        <v>1</v>
      </c>
      <c r="F76" s="30" t="s">
        <v>75</v>
      </c>
      <c r="G76" s="30" t="s">
        <v>80</v>
      </c>
      <c r="H76" s="187">
        <v>630</v>
      </c>
      <c r="I76" s="185">
        <v>105.6</v>
      </c>
      <c r="J76" s="187"/>
      <c r="K76" s="186">
        <f t="shared" si="4"/>
        <v>735.6</v>
      </c>
      <c r="L76" s="22"/>
      <c r="M76" s="187"/>
      <c r="N76" s="187"/>
      <c r="O76" s="208">
        <f t="shared" si="9"/>
        <v>735.6</v>
      </c>
    </row>
    <row r="77" spans="1:15" ht="15.75" x14ac:dyDescent="0.25">
      <c r="A77" s="51">
        <v>72</v>
      </c>
      <c r="B77" s="38" t="s">
        <v>250</v>
      </c>
      <c r="C77" s="38" t="s">
        <v>251</v>
      </c>
      <c r="D77" s="38" t="s">
        <v>41</v>
      </c>
      <c r="E77" s="99">
        <v>3</v>
      </c>
      <c r="F77" s="30" t="s">
        <v>61</v>
      </c>
      <c r="G77" s="30" t="s">
        <v>132</v>
      </c>
      <c r="H77" s="187">
        <v>630</v>
      </c>
      <c r="I77" s="185">
        <v>0</v>
      </c>
      <c r="J77" s="187"/>
      <c r="K77" s="186">
        <f t="shared" si="4"/>
        <v>630</v>
      </c>
      <c r="L77" s="22"/>
      <c r="M77" s="187"/>
      <c r="N77" s="187"/>
      <c r="O77" s="208">
        <f t="shared" si="9"/>
        <v>630</v>
      </c>
    </row>
    <row r="78" spans="1:15" ht="15.75" x14ac:dyDescent="0.25">
      <c r="A78" s="51">
        <v>73</v>
      </c>
      <c r="B78" s="38" t="s">
        <v>209</v>
      </c>
      <c r="C78" s="38" t="s">
        <v>59</v>
      </c>
      <c r="D78" s="38" t="s">
        <v>34</v>
      </c>
      <c r="E78" s="99">
        <v>1</v>
      </c>
      <c r="F78" s="30" t="s">
        <v>207</v>
      </c>
      <c r="G78" s="30" t="s">
        <v>211</v>
      </c>
      <c r="H78" s="187">
        <v>630</v>
      </c>
      <c r="I78" s="185">
        <v>105.6</v>
      </c>
      <c r="J78" s="187"/>
      <c r="K78" s="186">
        <f t="shared" si="4"/>
        <v>735.6</v>
      </c>
      <c r="L78" s="22"/>
      <c r="M78" s="187"/>
      <c r="N78" s="187"/>
      <c r="O78" s="208">
        <f>SUM(K78-M78-N78)</f>
        <v>735.6</v>
      </c>
    </row>
    <row r="79" spans="1:15" ht="15.75" x14ac:dyDescent="0.25">
      <c r="A79" s="51">
        <v>74</v>
      </c>
      <c r="B79" s="38" t="s">
        <v>81</v>
      </c>
      <c r="C79" s="38" t="s">
        <v>0</v>
      </c>
      <c r="D79" s="38" t="s">
        <v>34</v>
      </c>
      <c r="E79" s="99">
        <v>1</v>
      </c>
      <c r="F79" s="30" t="s">
        <v>75</v>
      </c>
      <c r="G79" s="30" t="s">
        <v>80</v>
      </c>
      <c r="H79" s="187">
        <v>418</v>
      </c>
      <c r="I79" s="185">
        <v>105.6</v>
      </c>
      <c r="J79" s="187"/>
      <c r="K79" s="186">
        <f t="shared" si="4"/>
        <v>523.6</v>
      </c>
      <c r="L79" s="70"/>
      <c r="M79" s="187"/>
      <c r="N79" s="187"/>
      <c r="O79" s="208">
        <f>SUM(K79-M79-N79)</f>
        <v>523.6</v>
      </c>
    </row>
    <row r="80" spans="1:15" ht="15.75" x14ac:dyDescent="0.25">
      <c r="A80" s="51">
        <v>75</v>
      </c>
      <c r="B80" s="38" t="s">
        <v>143</v>
      </c>
      <c r="C80" s="38" t="s">
        <v>0</v>
      </c>
      <c r="D80" s="38" t="s">
        <v>33</v>
      </c>
      <c r="E80" s="99">
        <v>3</v>
      </c>
      <c r="F80" s="30" t="s">
        <v>137</v>
      </c>
      <c r="G80" s="30" t="s">
        <v>156</v>
      </c>
      <c r="H80" s="187">
        <v>418</v>
      </c>
      <c r="I80" s="185">
        <v>0</v>
      </c>
      <c r="J80" s="187"/>
      <c r="K80" s="186">
        <f t="shared" si="4"/>
        <v>418</v>
      </c>
      <c r="L80" s="70"/>
      <c r="M80" s="187"/>
      <c r="N80" s="187"/>
      <c r="O80" s="208">
        <f t="shared" si="9"/>
        <v>418</v>
      </c>
    </row>
    <row r="81" spans="1:15" ht="15.75" x14ac:dyDescent="0.25">
      <c r="A81" s="51">
        <v>76</v>
      </c>
      <c r="B81" s="38" t="s">
        <v>241</v>
      </c>
      <c r="C81" s="38" t="s">
        <v>122</v>
      </c>
      <c r="D81" s="38" t="s">
        <v>41</v>
      </c>
      <c r="E81" s="99">
        <v>3</v>
      </c>
      <c r="F81" s="30" t="s">
        <v>61</v>
      </c>
      <c r="G81" s="30" t="s">
        <v>132</v>
      </c>
      <c r="H81" s="185">
        <v>630</v>
      </c>
      <c r="I81" s="185">
        <v>0</v>
      </c>
      <c r="J81" s="185"/>
      <c r="K81" s="186">
        <f t="shared" si="4"/>
        <v>630</v>
      </c>
      <c r="L81" s="18"/>
      <c r="M81" s="185"/>
      <c r="N81" s="185"/>
      <c r="O81" s="208">
        <f t="shared" si="9"/>
        <v>630</v>
      </c>
    </row>
    <row r="82" spans="1:15" ht="15.75" x14ac:dyDescent="0.25">
      <c r="A82" s="51">
        <v>77</v>
      </c>
      <c r="B82" s="38" t="s">
        <v>110</v>
      </c>
      <c r="C82" s="38" t="s">
        <v>0</v>
      </c>
      <c r="D82" s="38" t="s">
        <v>113</v>
      </c>
      <c r="E82" s="99">
        <v>1</v>
      </c>
      <c r="F82" s="30" t="s">
        <v>111</v>
      </c>
      <c r="G82" s="31">
        <v>45475</v>
      </c>
      <c r="H82" s="190">
        <v>418</v>
      </c>
      <c r="I82" s="185">
        <v>105.6</v>
      </c>
      <c r="J82" s="187"/>
      <c r="K82" s="186">
        <f t="shared" si="4"/>
        <v>523.6</v>
      </c>
      <c r="L82" s="22"/>
      <c r="M82" s="187"/>
      <c r="N82" s="187"/>
      <c r="O82" s="208">
        <f t="shared" si="9"/>
        <v>523.6</v>
      </c>
    </row>
    <row r="83" spans="1:15" ht="15.75" x14ac:dyDescent="0.25">
      <c r="A83" s="51">
        <v>78</v>
      </c>
      <c r="B83" s="38" t="s">
        <v>240</v>
      </c>
      <c r="C83" s="38" t="s">
        <v>122</v>
      </c>
      <c r="D83" s="38" t="s">
        <v>41</v>
      </c>
      <c r="E83" s="99">
        <v>1</v>
      </c>
      <c r="F83" s="30" t="s">
        <v>218</v>
      </c>
      <c r="G83" s="31">
        <v>45778</v>
      </c>
      <c r="H83" s="190">
        <v>630</v>
      </c>
      <c r="I83" s="185">
        <v>105.6</v>
      </c>
      <c r="J83" s="187"/>
      <c r="K83" s="186">
        <f t="shared" si="4"/>
        <v>735.6</v>
      </c>
      <c r="L83" s="22"/>
      <c r="M83" s="187"/>
      <c r="N83" s="187"/>
      <c r="O83" s="208">
        <f t="shared" si="9"/>
        <v>735.6</v>
      </c>
    </row>
    <row r="84" spans="1:15" ht="15.75" x14ac:dyDescent="0.25">
      <c r="A84" s="51">
        <v>79</v>
      </c>
      <c r="B84" s="38" t="s">
        <v>198</v>
      </c>
      <c r="C84" s="38" t="s">
        <v>181</v>
      </c>
      <c r="D84" s="38" t="s">
        <v>182</v>
      </c>
      <c r="E84" s="99">
        <v>1</v>
      </c>
      <c r="F84" s="30" t="s">
        <v>190</v>
      </c>
      <c r="G84" s="31">
        <v>45350</v>
      </c>
      <c r="H84" s="190">
        <v>630</v>
      </c>
      <c r="I84" s="185">
        <v>105.6</v>
      </c>
      <c r="J84" s="187"/>
      <c r="K84" s="186">
        <f t="shared" si="4"/>
        <v>735.6</v>
      </c>
      <c r="L84" s="22"/>
      <c r="M84" s="187"/>
      <c r="N84" s="187"/>
      <c r="O84" s="208">
        <f t="shared" si="9"/>
        <v>735.6</v>
      </c>
    </row>
    <row r="85" spans="1:15" ht="15.75" x14ac:dyDescent="0.25">
      <c r="A85" s="51">
        <v>80</v>
      </c>
      <c r="B85" s="38" t="s">
        <v>327</v>
      </c>
      <c r="C85" s="38" t="s">
        <v>328</v>
      </c>
      <c r="D85" s="38" t="s">
        <v>32</v>
      </c>
      <c r="E85" s="99">
        <v>2</v>
      </c>
      <c r="F85" s="30" t="s">
        <v>152</v>
      </c>
      <c r="G85" s="31">
        <v>45960</v>
      </c>
      <c r="H85" s="190">
        <v>630</v>
      </c>
      <c r="I85" s="185">
        <v>105.6</v>
      </c>
      <c r="J85" s="187"/>
      <c r="K85" s="186">
        <f t="shared" si="4"/>
        <v>735.6</v>
      </c>
      <c r="L85" s="22"/>
      <c r="M85" s="187"/>
      <c r="N85" s="187"/>
      <c r="O85" s="208">
        <f t="shared" si="9"/>
        <v>735.6</v>
      </c>
    </row>
    <row r="86" spans="1:15" ht="15.75" x14ac:dyDescent="0.25">
      <c r="A86" s="51">
        <v>81</v>
      </c>
      <c r="B86" s="38" t="s">
        <v>177</v>
      </c>
      <c r="C86" s="38" t="s">
        <v>0</v>
      </c>
      <c r="D86" s="38" t="s">
        <v>113</v>
      </c>
      <c r="E86" s="99">
        <v>1</v>
      </c>
      <c r="F86" s="30" t="s">
        <v>178</v>
      </c>
      <c r="G86" s="31">
        <v>45688</v>
      </c>
      <c r="H86" s="190">
        <v>418</v>
      </c>
      <c r="I86" s="185">
        <v>105.6</v>
      </c>
      <c r="J86" s="185"/>
      <c r="K86" s="186">
        <f t="shared" si="4"/>
        <v>523.6</v>
      </c>
      <c r="L86" s="22"/>
      <c r="M86" s="187"/>
      <c r="N86" s="187"/>
      <c r="O86" s="208">
        <f t="shared" si="9"/>
        <v>523.6</v>
      </c>
    </row>
    <row r="87" spans="1:15" ht="15.75" x14ac:dyDescent="0.25">
      <c r="A87" s="51">
        <v>82</v>
      </c>
      <c r="B87" s="38" t="s">
        <v>199</v>
      </c>
      <c r="C87" s="38" t="s">
        <v>122</v>
      </c>
      <c r="D87" s="38" t="s">
        <v>34</v>
      </c>
      <c r="E87" s="99">
        <v>1</v>
      </c>
      <c r="F87" s="30" t="s">
        <v>190</v>
      </c>
      <c r="G87" s="31">
        <v>45716</v>
      </c>
      <c r="H87" s="190">
        <v>630</v>
      </c>
      <c r="I87" s="185">
        <v>105.6</v>
      </c>
      <c r="J87" s="185"/>
      <c r="K87" s="186">
        <f t="shared" si="4"/>
        <v>735.6</v>
      </c>
      <c r="L87" s="22"/>
      <c r="M87" s="187"/>
      <c r="N87" s="187"/>
      <c r="O87" s="208">
        <f t="shared" si="9"/>
        <v>735.6</v>
      </c>
    </row>
    <row r="88" spans="1:15" ht="15.75" x14ac:dyDescent="0.25">
      <c r="A88" s="51">
        <v>83</v>
      </c>
      <c r="B88" s="38" t="s">
        <v>144</v>
      </c>
      <c r="C88" s="38" t="s">
        <v>145</v>
      </c>
      <c r="D88" s="38" t="s">
        <v>51</v>
      </c>
      <c r="E88" s="99" t="s">
        <v>306</v>
      </c>
      <c r="F88" s="30" t="s">
        <v>61</v>
      </c>
      <c r="G88" s="31">
        <v>45573</v>
      </c>
      <c r="H88" s="190">
        <v>630</v>
      </c>
      <c r="I88" s="185">
        <v>0</v>
      </c>
      <c r="J88" s="185"/>
      <c r="K88" s="186">
        <f t="shared" ref="K88:K101" si="11">SUM(H88+I88)</f>
        <v>630</v>
      </c>
      <c r="L88" s="18"/>
      <c r="M88" s="185"/>
      <c r="N88" s="185"/>
      <c r="O88" s="208">
        <f t="shared" si="9"/>
        <v>630</v>
      </c>
    </row>
    <row r="89" spans="1:15" ht="15.75" x14ac:dyDescent="0.25">
      <c r="A89" s="51">
        <v>84</v>
      </c>
      <c r="B89" s="38" t="s">
        <v>214</v>
      </c>
      <c r="C89" s="38" t="s">
        <v>0</v>
      </c>
      <c r="D89" s="38" t="s">
        <v>41</v>
      </c>
      <c r="E89" s="99">
        <v>1</v>
      </c>
      <c r="F89" s="30" t="s">
        <v>207</v>
      </c>
      <c r="G89" s="31">
        <v>45748</v>
      </c>
      <c r="H89" s="190">
        <v>418</v>
      </c>
      <c r="I89" s="185">
        <v>105.6</v>
      </c>
      <c r="J89" s="185"/>
      <c r="K89" s="186">
        <f t="shared" si="11"/>
        <v>523.6</v>
      </c>
      <c r="L89" s="18"/>
      <c r="M89" s="185"/>
      <c r="N89" s="185"/>
      <c r="O89" s="208">
        <f t="shared" si="9"/>
        <v>523.6</v>
      </c>
    </row>
    <row r="90" spans="1:15" ht="15.75" x14ac:dyDescent="0.25">
      <c r="A90" s="51">
        <v>85</v>
      </c>
      <c r="B90" s="38" t="s">
        <v>146</v>
      </c>
      <c r="C90" s="38" t="s">
        <v>147</v>
      </c>
      <c r="D90" s="38" t="s">
        <v>41</v>
      </c>
      <c r="E90" s="99" t="s">
        <v>306</v>
      </c>
      <c r="F90" s="30" t="s">
        <v>61</v>
      </c>
      <c r="G90" s="31">
        <v>45573</v>
      </c>
      <c r="H90" s="185">
        <v>630</v>
      </c>
      <c r="I90" s="185">
        <v>0</v>
      </c>
      <c r="J90" s="185"/>
      <c r="K90" s="186">
        <f t="shared" si="11"/>
        <v>630</v>
      </c>
      <c r="L90" s="82"/>
      <c r="M90" s="185"/>
      <c r="N90" s="185"/>
      <c r="O90" s="208">
        <f t="shared" ref="O90:O100" si="12">SUM(K90-M90-N90)</f>
        <v>630</v>
      </c>
    </row>
    <row r="91" spans="1:15" ht="15.75" x14ac:dyDescent="0.25">
      <c r="A91" s="51">
        <v>86</v>
      </c>
      <c r="B91" s="38" t="s">
        <v>269</v>
      </c>
      <c r="C91" s="38" t="s">
        <v>122</v>
      </c>
      <c r="D91" s="38" t="s">
        <v>34</v>
      </c>
      <c r="E91" s="99">
        <v>1</v>
      </c>
      <c r="F91" s="30" t="s">
        <v>270</v>
      </c>
      <c r="G91" s="31">
        <v>45853</v>
      </c>
      <c r="H91" s="185">
        <v>630</v>
      </c>
      <c r="I91" s="185">
        <v>105.6</v>
      </c>
      <c r="J91" s="185"/>
      <c r="K91" s="185">
        <f t="shared" si="11"/>
        <v>735.6</v>
      </c>
      <c r="L91" s="82"/>
      <c r="M91" s="185"/>
      <c r="N91" s="185"/>
      <c r="O91" s="208">
        <f t="shared" si="12"/>
        <v>735.6</v>
      </c>
    </row>
    <row r="92" spans="1:15" ht="15.75" x14ac:dyDescent="0.25">
      <c r="A92" s="51">
        <v>87</v>
      </c>
      <c r="B92" s="38" t="s">
        <v>237</v>
      </c>
      <c r="C92" s="38" t="s">
        <v>238</v>
      </c>
      <c r="D92" s="38" t="s">
        <v>239</v>
      </c>
      <c r="E92" s="99">
        <v>1</v>
      </c>
      <c r="F92" s="30" t="s">
        <v>218</v>
      </c>
      <c r="G92" s="31">
        <v>45779</v>
      </c>
      <c r="H92" s="185">
        <v>630</v>
      </c>
      <c r="I92" s="185">
        <v>105.6</v>
      </c>
      <c r="J92" s="185"/>
      <c r="K92" s="186">
        <f t="shared" si="11"/>
        <v>735.6</v>
      </c>
      <c r="L92" s="82"/>
      <c r="M92" s="185"/>
      <c r="N92" s="185"/>
      <c r="O92" s="208">
        <f>SUM(K92-M92-N92)</f>
        <v>735.6</v>
      </c>
    </row>
    <row r="93" spans="1:15" ht="15.75" x14ac:dyDescent="0.25">
      <c r="A93" s="51">
        <v>88</v>
      </c>
      <c r="B93" s="38" t="s">
        <v>200</v>
      </c>
      <c r="C93" s="38" t="s">
        <v>0</v>
      </c>
      <c r="D93" s="38" t="s">
        <v>196</v>
      </c>
      <c r="E93" s="99">
        <v>1</v>
      </c>
      <c r="F93" s="30" t="s">
        <v>190</v>
      </c>
      <c r="G93" s="31">
        <v>45657</v>
      </c>
      <c r="H93" s="185">
        <v>418</v>
      </c>
      <c r="I93" s="185">
        <v>105.6</v>
      </c>
      <c r="J93" s="185"/>
      <c r="K93" s="186">
        <f t="shared" si="11"/>
        <v>523.6</v>
      </c>
      <c r="L93" s="87"/>
      <c r="M93" s="185"/>
      <c r="N93" s="185"/>
      <c r="O93" s="208">
        <f t="shared" si="12"/>
        <v>523.6</v>
      </c>
    </row>
    <row r="94" spans="1:15" ht="15.75" x14ac:dyDescent="0.25">
      <c r="A94" s="51">
        <v>89</v>
      </c>
      <c r="B94" s="38" t="s">
        <v>116</v>
      </c>
      <c r="C94" s="38" t="s">
        <v>117</v>
      </c>
      <c r="D94" s="38" t="s">
        <v>34</v>
      </c>
      <c r="E94" s="99">
        <v>1</v>
      </c>
      <c r="F94" s="30" t="s">
        <v>118</v>
      </c>
      <c r="G94" s="31">
        <v>45506</v>
      </c>
      <c r="H94" s="190">
        <v>418</v>
      </c>
      <c r="I94" s="185">
        <v>105.6</v>
      </c>
      <c r="J94" s="187"/>
      <c r="K94" s="186">
        <f t="shared" si="11"/>
        <v>523.6</v>
      </c>
      <c r="L94" s="32"/>
      <c r="M94" s="187"/>
      <c r="N94" s="187"/>
      <c r="O94" s="208">
        <f t="shared" si="12"/>
        <v>523.6</v>
      </c>
    </row>
    <row r="95" spans="1:15" ht="15.75" x14ac:dyDescent="0.25">
      <c r="A95" s="51">
        <v>90</v>
      </c>
      <c r="B95" s="38" t="s">
        <v>303</v>
      </c>
      <c r="C95" s="38" t="s">
        <v>129</v>
      </c>
      <c r="D95" s="38" t="s">
        <v>33</v>
      </c>
      <c r="E95" s="99">
        <v>1</v>
      </c>
      <c r="F95" s="30" t="s">
        <v>284</v>
      </c>
      <c r="G95" s="30" t="s">
        <v>304</v>
      </c>
      <c r="H95" s="190">
        <v>630</v>
      </c>
      <c r="I95" s="185">
        <v>105.6</v>
      </c>
      <c r="J95" s="191"/>
      <c r="K95" s="186">
        <f t="shared" si="11"/>
        <v>735.6</v>
      </c>
      <c r="L95" s="86"/>
      <c r="M95" s="191"/>
      <c r="N95" s="191"/>
      <c r="O95" s="208">
        <f t="shared" si="12"/>
        <v>735.6</v>
      </c>
    </row>
    <row r="96" spans="1:15" ht="15.75" x14ac:dyDescent="0.25">
      <c r="A96" s="51">
        <v>91</v>
      </c>
      <c r="B96" s="38" t="s">
        <v>234</v>
      </c>
      <c r="C96" s="38" t="s">
        <v>43</v>
      </c>
      <c r="D96" s="38" t="s">
        <v>235</v>
      </c>
      <c r="E96" s="99">
        <v>1</v>
      </c>
      <c r="F96" s="30" t="s">
        <v>218</v>
      </c>
      <c r="G96" s="31">
        <v>45779</v>
      </c>
      <c r="H96" s="190">
        <v>418</v>
      </c>
      <c r="I96" s="185">
        <v>105.6</v>
      </c>
      <c r="J96" s="191"/>
      <c r="K96" s="186">
        <f t="shared" si="11"/>
        <v>523.6</v>
      </c>
      <c r="L96" s="86"/>
      <c r="M96" s="191"/>
      <c r="N96" s="191"/>
      <c r="O96" s="208">
        <f t="shared" si="12"/>
        <v>523.6</v>
      </c>
    </row>
    <row r="97" spans="1:20" ht="15.75" x14ac:dyDescent="0.25">
      <c r="A97" s="51">
        <v>92</v>
      </c>
      <c r="B97" s="38" t="s">
        <v>297</v>
      </c>
      <c r="C97" s="38" t="s">
        <v>31</v>
      </c>
      <c r="D97" s="38" t="s">
        <v>34</v>
      </c>
      <c r="E97" s="99">
        <v>1</v>
      </c>
      <c r="F97" s="30" t="s">
        <v>126</v>
      </c>
      <c r="G97" s="30" t="s">
        <v>298</v>
      </c>
      <c r="H97" s="190">
        <v>630</v>
      </c>
      <c r="I97" s="185">
        <v>105.6</v>
      </c>
      <c r="J97" s="191"/>
      <c r="K97" s="186">
        <f t="shared" si="11"/>
        <v>735.6</v>
      </c>
      <c r="L97" s="86"/>
      <c r="M97" s="191"/>
      <c r="N97" s="191"/>
      <c r="O97" s="208">
        <f t="shared" si="12"/>
        <v>735.6</v>
      </c>
    </row>
    <row r="98" spans="1:20" ht="15.75" x14ac:dyDescent="0.25">
      <c r="A98" s="51">
        <v>93</v>
      </c>
      <c r="B98" s="38" t="s">
        <v>258</v>
      </c>
      <c r="C98" s="38" t="s">
        <v>0</v>
      </c>
      <c r="D98" s="38" t="s">
        <v>34</v>
      </c>
      <c r="E98" s="99">
        <v>1</v>
      </c>
      <c r="F98" s="30" t="s">
        <v>252</v>
      </c>
      <c r="G98" s="31">
        <v>45849</v>
      </c>
      <c r="H98" s="190">
        <v>418</v>
      </c>
      <c r="I98" s="185">
        <v>105.6</v>
      </c>
      <c r="J98" s="187"/>
      <c r="K98" s="185">
        <f t="shared" si="11"/>
        <v>523.6</v>
      </c>
      <c r="L98" s="18"/>
      <c r="M98" s="185"/>
      <c r="N98" s="185"/>
      <c r="O98" s="208">
        <f t="shared" si="12"/>
        <v>523.6</v>
      </c>
    </row>
    <row r="99" spans="1:20" ht="15.75" x14ac:dyDescent="0.25">
      <c r="A99" s="51">
        <v>94</v>
      </c>
      <c r="B99" s="38" t="s">
        <v>212</v>
      </c>
      <c r="C99" s="38" t="s">
        <v>181</v>
      </c>
      <c r="D99" s="38" t="s">
        <v>182</v>
      </c>
      <c r="E99" s="99">
        <v>1</v>
      </c>
      <c r="F99" s="30" t="s">
        <v>207</v>
      </c>
      <c r="G99" s="31">
        <v>45747</v>
      </c>
      <c r="H99" s="192">
        <v>630</v>
      </c>
      <c r="I99" s="185">
        <v>105.6</v>
      </c>
      <c r="J99" s="191"/>
      <c r="K99" s="186">
        <f t="shared" si="11"/>
        <v>735.6</v>
      </c>
      <c r="L99" s="86"/>
      <c r="M99" s="191"/>
      <c r="N99" s="191"/>
      <c r="O99" s="208">
        <f t="shared" si="12"/>
        <v>735.6</v>
      </c>
    </row>
    <row r="100" spans="1:20" ht="15.75" x14ac:dyDescent="0.25">
      <c r="A100" s="51">
        <v>95</v>
      </c>
      <c r="B100" s="38" t="s">
        <v>329</v>
      </c>
      <c r="C100" s="38" t="s">
        <v>31</v>
      </c>
      <c r="D100" s="38" t="s">
        <v>33</v>
      </c>
      <c r="E100" s="99">
        <v>2</v>
      </c>
      <c r="F100" s="30" t="s">
        <v>152</v>
      </c>
      <c r="G100" s="31">
        <v>45596</v>
      </c>
      <c r="H100" s="192">
        <v>630</v>
      </c>
      <c r="I100" s="185">
        <v>105.6</v>
      </c>
      <c r="J100" s="191"/>
      <c r="K100" s="186">
        <f t="shared" si="11"/>
        <v>735.6</v>
      </c>
      <c r="L100" s="86"/>
      <c r="M100" s="191"/>
      <c r="N100" s="191"/>
      <c r="O100" s="208">
        <f t="shared" si="12"/>
        <v>735.6</v>
      </c>
    </row>
    <row r="101" spans="1:20" ht="16.5" thickBot="1" x14ac:dyDescent="0.3">
      <c r="A101" s="145">
        <v>96</v>
      </c>
      <c r="B101" s="105" t="s">
        <v>216</v>
      </c>
      <c r="C101" s="105" t="s">
        <v>213</v>
      </c>
      <c r="D101" s="105" t="s">
        <v>34</v>
      </c>
      <c r="E101" s="147">
        <v>1</v>
      </c>
      <c r="F101" s="146" t="s">
        <v>243</v>
      </c>
      <c r="G101" s="148">
        <v>45785</v>
      </c>
      <c r="H101" s="192">
        <v>630</v>
      </c>
      <c r="I101" s="186">
        <v>105.6</v>
      </c>
      <c r="J101" s="191"/>
      <c r="K101" s="186">
        <f t="shared" si="11"/>
        <v>735.6</v>
      </c>
      <c r="L101" s="86"/>
      <c r="M101" s="191"/>
      <c r="N101" s="191"/>
      <c r="O101" s="210">
        <f>SUM(K101-M101-N101)</f>
        <v>735.6</v>
      </c>
    </row>
    <row r="102" spans="1:20" ht="19.5" thickBot="1" x14ac:dyDescent="0.3">
      <c r="A102" s="415" t="s">
        <v>39</v>
      </c>
      <c r="B102" s="416"/>
      <c r="C102" s="416"/>
      <c r="D102" s="416"/>
      <c r="E102" s="416"/>
      <c r="F102" s="416"/>
      <c r="G102" s="416"/>
      <c r="H102" s="374">
        <f>SUM(H6:H101)</f>
        <v>52424</v>
      </c>
      <c r="I102" s="374">
        <f>SUM(I6:I101)</f>
        <v>8131.2000000000116</v>
      </c>
      <c r="J102" s="374">
        <f>SUM(J6:J101)</f>
        <v>0</v>
      </c>
      <c r="K102" s="374">
        <f>SUM(K6:K101)</f>
        <v>60555.199999999924</v>
      </c>
      <c r="L102" s="150"/>
      <c r="M102" s="374">
        <f>SUM(M6:M101)</f>
        <v>84</v>
      </c>
      <c r="N102" s="374">
        <f>SUM(N6:N101)</f>
        <v>86.4</v>
      </c>
      <c r="O102" s="211">
        <f>SUM(O6:O101)</f>
        <v>60384.799999999923</v>
      </c>
    </row>
    <row r="103" spans="1:20" ht="15.75" x14ac:dyDescent="0.25">
      <c r="A103" s="90"/>
      <c r="B103" s="120"/>
      <c r="C103" s="120"/>
      <c r="D103" s="120"/>
      <c r="E103" s="119"/>
      <c r="F103" s="119"/>
      <c r="G103" s="119"/>
      <c r="H103" s="193"/>
      <c r="I103" s="194"/>
      <c r="J103" s="193"/>
      <c r="K103" s="194"/>
      <c r="L103" s="91"/>
      <c r="M103" s="193"/>
      <c r="N103" s="193"/>
      <c r="O103" s="212"/>
    </row>
    <row r="104" spans="1:20" ht="15.75" x14ac:dyDescent="0.25">
      <c r="A104" s="92"/>
      <c r="B104" s="120"/>
      <c r="C104" s="120"/>
      <c r="D104" s="120"/>
      <c r="E104" s="121"/>
      <c r="F104" s="122"/>
      <c r="G104" s="122"/>
      <c r="H104" s="193"/>
      <c r="I104" s="193"/>
      <c r="J104" s="193"/>
      <c r="K104" s="195"/>
      <c r="L104" s="93"/>
      <c r="M104" s="195"/>
      <c r="N104" s="195"/>
      <c r="O104" s="212"/>
    </row>
    <row r="105" spans="1:20" ht="15.75" x14ac:dyDescent="0.25">
      <c r="A105" s="417"/>
      <c r="B105" s="418"/>
      <c r="C105" s="418"/>
      <c r="D105" s="418"/>
      <c r="E105" s="418"/>
      <c r="F105" s="418"/>
      <c r="G105" s="418"/>
      <c r="H105" s="418"/>
      <c r="I105" s="418"/>
      <c r="J105" s="418"/>
      <c r="K105" s="418"/>
      <c r="L105" s="418"/>
      <c r="M105" s="418"/>
      <c r="N105" s="418"/>
      <c r="O105" s="419"/>
    </row>
    <row r="106" spans="1:20" s="376" customFormat="1" ht="54" x14ac:dyDescent="0.2">
      <c r="A106" s="152" t="s">
        <v>8</v>
      </c>
      <c r="B106" s="170" t="s">
        <v>9</v>
      </c>
      <c r="C106" s="170" t="s">
        <v>10</v>
      </c>
      <c r="D106" s="171" t="s">
        <v>11</v>
      </c>
      <c r="E106" s="153" t="s">
        <v>12</v>
      </c>
      <c r="F106" s="153" t="s">
        <v>25</v>
      </c>
      <c r="G106" s="153" t="s">
        <v>26</v>
      </c>
      <c r="H106" s="182" t="s">
        <v>18</v>
      </c>
      <c r="I106" s="182" t="s">
        <v>19</v>
      </c>
      <c r="J106" s="182" t="s">
        <v>27</v>
      </c>
      <c r="K106" s="182" t="s">
        <v>21</v>
      </c>
      <c r="L106" s="154" t="s">
        <v>22</v>
      </c>
      <c r="M106" s="182" t="s">
        <v>23</v>
      </c>
      <c r="N106" s="182" t="s">
        <v>28</v>
      </c>
      <c r="O106" s="213" t="s">
        <v>17</v>
      </c>
      <c r="P106" s="375"/>
      <c r="Q106" s="375"/>
      <c r="R106" s="375"/>
      <c r="S106" s="375"/>
      <c r="T106" s="375"/>
    </row>
    <row r="107" spans="1:20" ht="15.75" x14ac:dyDescent="0.25">
      <c r="A107" s="156">
        <v>1</v>
      </c>
      <c r="B107" s="172"/>
      <c r="C107" s="377"/>
      <c r="D107" s="172"/>
      <c r="E107" s="157"/>
      <c r="F107" s="158"/>
      <c r="G107" s="159"/>
      <c r="H107" s="196"/>
      <c r="I107" s="197"/>
      <c r="J107" s="196"/>
      <c r="K107" s="198"/>
      <c r="L107" s="160"/>
      <c r="M107" s="196"/>
      <c r="N107" s="196"/>
      <c r="O107" s="214"/>
    </row>
    <row r="108" spans="1:20" ht="15.75" x14ac:dyDescent="0.25">
      <c r="A108" s="155"/>
      <c r="B108" s="94"/>
      <c r="C108" s="94"/>
      <c r="D108" s="94"/>
      <c r="E108" s="95"/>
      <c r="F108" s="96"/>
      <c r="G108" s="97"/>
      <c r="H108" s="199"/>
      <c r="I108" s="200"/>
      <c r="J108" s="201"/>
      <c r="K108" s="201"/>
      <c r="L108" s="98" t="s">
        <v>30</v>
      </c>
      <c r="M108" s="201"/>
      <c r="N108" s="201"/>
      <c r="O108" s="215"/>
    </row>
    <row r="109" spans="1:20" ht="15.75" x14ac:dyDescent="0.25">
      <c r="A109" s="7"/>
      <c r="B109" s="163"/>
      <c r="C109" s="163"/>
      <c r="D109" s="163"/>
      <c r="E109" s="121"/>
      <c r="F109" s="122"/>
      <c r="G109" s="122"/>
      <c r="H109" s="202"/>
      <c r="I109" s="202"/>
      <c r="J109" s="202"/>
      <c r="K109" s="202"/>
      <c r="L109" s="122"/>
      <c r="M109" s="202"/>
      <c r="N109" s="202"/>
      <c r="O109" s="216"/>
    </row>
    <row r="110" spans="1:20" ht="19.5" thickBot="1" x14ac:dyDescent="0.3">
      <c r="A110" s="399" t="s">
        <v>40</v>
      </c>
      <c r="B110" s="400"/>
      <c r="C110" s="400"/>
      <c r="D110" s="400"/>
      <c r="E110" s="400"/>
      <c r="F110" s="400"/>
      <c r="G110" s="401"/>
      <c r="H110" s="378">
        <f>SUM(H102+H108)</f>
        <v>52424</v>
      </c>
      <c r="I110" s="378">
        <f>SUM(I102+I108)</f>
        <v>8131.2000000000116</v>
      </c>
      <c r="J110" s="378">
        <f>SUM(J102+J108)</f>
        <v>0</v>
      </c>
      <c r="K110" s="378">
        <f>SUM(K102+K108)</f>
        <v>60555.199999999924</v>
      </c>
      <c r="L110" s="126"/>
      <c r="M110" s="378">
        <f>SUM(M102+M108)</f>
        <v>84</v>
      </c>
      <c r="N110" s="378">
        <f>SUM(N102+N108)</f>
        <v>86.4</v>
      </c>
      <c r="O110" s="379">
        <f>SUM(O102+O108)</f>
        <v>60384.799999999923</v>
      </c>
    </row>
    <row r="111" spans="1:20" ht="15.75" x14ac:dyDescent="0.25">
      <c r="A111" s="123" t="s">
        <v>108</v>
      </c>
      <c r="B111" s="105"/>
      <c r="C111" s="173"/>
      <c r="D111" s="173"/>
      <c r="E111" s="106"/>
      <c r="F111" s="107"/>
      <c r="G111" s="108"/>
      <c r="H111" s="405" t="s">
        <v>38</v>
      </c>
      <c r="I111" s="406"/>
      <c r="J111" s="406"/>
      <c r="K111" s="406"/>
      <c r="L111" s="406"/>
      <c r="M111" s="406"/>
      <c r="N111" s="406"/>
      <c r="O111" s="217">
        <v>30</v>
      </c>
    </row>
    <row r="112" spans="1:20" ht="18" x14ac:dyDescent="0.25">
      <c r="A112" s="380"/>
      <c r="B112" s="178"/>
      <c r="C112" s="178"/>
      <c r="D112" s="178"/>
      <c r="E112" s="118"/>
      <c r="F112" s="118"/>
      <c r="G112" s="118"/>
      <c r="H112" s="395" t="s">
        <v>37</v>
      </c>
      <c r="I112" s="396"/>
      <c r="J112" s="396"/>
      <c r="K112" s="396"/>
      <c r="L112" s="396"/>
      <c r="M112" s="396"/>
      <c r="N112" s="396"/>
      <c r="O112" s="381">
        <f>PRODUCT(A101*O111)</f>
        <v>2880</v>
      </c>
      <c r="Q112" s="382"/>
      <c r="R112" s="382"/>
      <c r="S112" s="382"/>
    </row>
    <row r="113" spans="1:15" ht="18.75" thickBot="1" x14ac:dyDescent="0.3">
      <c r="A113" s="124"/>
      <c r="B113" s="174"/>
      <c r="C113" s="174"/>
      <c r="D113" s="174"/>
      <c r="E113" s="125"/>
      <c r="F113" s="125"/>
      <c r="G113" s="125"/>
      <c r="H113" s="397" t="s">
        <v>36</v>
      </c>
      <c r="I113" s="398"/>
      <c r="J113" s="398"/>
      <c r="K113" s="398"/>
      <c r="L113" s="398"/>
      <c r="M113" s="398"/>
      <c r="N113" s="398"/>
      <c r="O113" s="218">
        <f>SUM(O102+O112)</f>
        <v>63264.799999999923</v>
      </c>
    </row>
    <row r="114" spans="1:15" s="104" customFormat="1" ht="15.75" x14ac:dyDescent="0.25">
      <c r="A114" s="127"/>
      <c r="B114" s="164"/>
      <c r="C114" s="164"/>
      <c r="D114" s="164"/>
      <c r="E114" s="110"/>
      <c r="F114" s="109"/>
      <c r="G114" s="109"/>
      <c r="H114" s="203"/>
      <c r="I114" s="203"/>
      <c r="J114" s="203"/>
      <c r="K114" s="203"/>
      <c r="L114" s="127"/>
      <c r="M114" s="203"/>
      <c r="N114" s="203"/>
      <c r="O114" s="203"/>
    </row>
    <row r="115" spans="1:15" s="104" customFormat="1" ht="15.75" x14ac:dyDescent="0.25">
      <c r="A115" s="127"/>
      <c r="B115" s="175"/>
      <c r="C115" s="176"/>
      <c r="D115" s="164"/>
      <c r="E115" s="110"/>
      <c r="F115" s="109"/>
      <c r="G115" s="109"/>
      <c r="H115" s="203"/>
      <c r="I115" s="203"/>
      <c r="J115" s="203"/>
      <c r="K115" s="203"/>
      <c r="L115" s="127"/>
      <c r="M115" s="203"/>
      <c r="N115" s="203"/>
      <c r="O115" s="203"/>
    </row>
    <row r="116" spans="1:15" s="104" customFormat="1" x14ac:dyDescent="0.25">
      <c r="A116" s="128"/>
      <c r="B116" s="111"/>
      <c r="C116" s="177"/>
      <c r="D116" s="177"/>
      <c r="E116" s="112"/>
      <c r="F116" s="113"/>
      <c r="G116" s="113"/>
      <c r="H116" s="204"/>
      <c r="I116" s="204"/>
      <c r="J116" s="204"/>
      <c r="K116" s="204"/>
      <c r="L116" s="128"/>
      <c r="M116" s="204"/>
      <c r="N116" s="204"/>
      <c r="O116" s="204"/>
    </row>
    <row r="117" spans="1:15" s="104" customFormat="1" x14ac:dyDescent="0.25">
      <c r="A117" s="129"/>
      <c r="B117" s="114"/>
      <c r="C117" s="177"/>
      <c r="D117" s="177"/>
      <c r="E117" s="112"/>
      <c r="F117" s="113"/>
      <c r="G117" s="113"/>
      <c r="H117" s="204"/>
      <c r="I117" s="204"/>
      <c r="J117" s="204"/>
      <c r="K117" s="204"/>
      <c r="L117" s="128"/>
      <c r="M117" s="204"/>
      <c r="N117" s="204"/>
      <c r="O117" s="204"/>
    </row>
    <row r="118" spans="1:15" s="104" customFormat="1" x14ac:dyDescent="0.25">
      <c r="A118" s="129"/>
      <c r="B118" s="114"/>
      <c r="C118" s="177"/>
      <c r="D118" s="177"/>
      <c r="E118" s="112"/>
      <c r="F118" s="113"/>
      <c r="G118" s="113"/>
      <c r="H118" s="204"/>
      <c r="I118" s="204"/>
      <c r="J118" s="204"/>
      <c r="K118" s="204"/>
      <c r="L118" s="128"/>
      <c r="M118" s="204"/>
      <c r="N118" s="204"/>
      <c r="O118" s="204"/>
    </row>
    <row r="119" spans="1:15" s="104" customFormat="1" x14ac:dyDescent="0.25">
      <c r="A119" s="129"/>
      <c r="B119" s="114"/>
      <c r="C119" s="177"/>
      <c r="D119" s="177"/>
      <c r="E119" s="112"/>
      <c r="F119" s="113"/>
      <c r="G119" s="113"/>
      <c r="H119" s="204"/>
      <c r="I119" s="204"/>
      <c r="J119" s="204"/>
      <c r="K119" s="204"/>
      <c r="L119" s="128"/>
      <c r="M119" s="204"/>
      <c r="N119" s="204"/>
      <c r="O119" s="204"/>
    </row>
    <row r="120" spans="1:15" s="104" customFormat="1" x14ac:dyDescent="0.25">
      <c r="A120" s="128"/>
      <c r="B120" s="111"/>
      <c r="C120" s="177"/>
      <c r="D120" s="177"/>
      <c r="E120" s="112"/>
      <c r="F120" s="113"/>
      <c r="G120" s="113"/>
      <c r="H120" s="204"/>
      <c r="I120" s="204"/>
      <c r="J120" s="204"/>
      <c r="K120" s="204"/>
      <c r="L120" s="128"/>
      <c r="M120" s="204"/>
      <c r="N120" s="204"/>
      <c r="O120" s="204"/>
    </row>
    <row r="121" spans="1:15" s="104" customFormat="1" x14ac:dyDescent="0.25">
      <c r="A121" s="130"/>
      <c r="B121" s="165"/>
      <c r="C121" s="165"/>
      <c r="D121" s="165"/>
      <c r="E121" s="116"/>
      <c r="F121" s="115"/>
      <c r="G121" s="115"/>
      <c r="H121" s="205"/>
      <c r="I121" s="205"/>
      <c r="J121" s="205"/>
      <c r="K121" s="205"/>
      <c r="L121" s="130"/>
      <c r="M121" s="205"/>
      <c r="N121" s="205"/>
      <c r="O121" s="205"/>
    </row>
    <row r="122" spans="1:15" s="104" customFormat="1" x14ac:dyDescent="0.25">
      <c r="A122" s="130"/>
      <c r="B122" s="165"/>
      <c r="C122" s="165"/>
      <c r="D122" s="165"/>
      <c r="E122" s="116"/>
      <c r="F122" s="115"/>
      <c r="G122" s="115"/>
      <c r="H122" s="205"/>
      <c r="I122" s="205"/>
      <c r="J122" s="205"/>
      <c r="K122" s="205"/>
      <c r="L122" s="130"/>
      <c r="M122" s="205"/>
      <c r="N122" s="205"/>
      <c r="O122" s="205"/>
    </row>
    <row r="123" spans="1:15" s="104" customFormat="1" x14ac:dyDescent="0.25">
      <c r="A123" s="130"/>
      <c r="B123" s="165"/>
      <c r="C123" s="165"/>
      <c r="D123" s="165"/>
      <c r="E123" s="116"/>
      <c r="F123" s="115"/>
      <c r="G123" s="115"/>
      <c r="H123" s="205"/>
      <c r="I123" s="205"/>
      <c r="J123" s="205"/>
      <c r="K123" s="205"/>
      <c r="L123" s="130"/>
      <c r="M123" s="205"/>
      <c r="N123" s="205"/>
      <c r="O123" s="205"/>
    </row>
    <row r="124" spans="1:15" s="104" customFormat="1" x14ac:dyDescent="0.25">
      <c r="A124" s="130"/>
      <c r="B124" s="165"/>
      <c r="C124" s="165"/>
      <c r="D124" s="165"/>
      <c r="E124" s="116"/>
      <c r="F124" s="115"/>
      <c r="G124" s="115"/>
      <c r="H124" s="205"/>
      <c r="I124" s="205"/>
      <c r="J124" s="205"/>
      <c r="K124" s="205"/>
      <c r="L124" s="130"/>
      <c r="M124" s="205"/>
      <c r="N124" s="205"/>
      <c r="O124" s="205"/>
    </row>
    <row r="125" spans="1:15" s="104" customFormat="1" x14ac:dyDescent="0.25">
      <c r="A125" s="130"/>
      <c r="B125" s="165"/>
      <c r="C125" s="165"/>
      <c r="D125" s="165"/>
      <c r="E125" s="116"/>
      <c r="F125" s="115"/>
      <c r="G125" s="115"/>
      <c r="H125" s="205"/>
      <c r="I125" s="205"/>
      <c r="J125" s="205"/>
      <c r="K125" s="205"/>
      <c r="L125" s="130"/>
      <c r="M125" s="205"/>
      <c r="N125" s="205"/>
      <c r="O125" s="205"/>
    </row>
    <row r="126" spans="1:15" s="104" customFormat="1" x14ac:dyDescent="0.25">
      <c r="A126" s="130"/>
      <c r="B126" s="165"/>
      <c r="C126" s="165"/>
      <c r="D126" s="165"/>
      <c r="E126" s="116"/>
      <c r="F126" s="115"/>
      <c r="G126" s="115"/>
      <c r="H126" s="205"/>
      <c r="I126" s="205"/>
      <c r="J126" s="205"/>
      <c r="K126" s="205"/>
      <c r="L126" s="130"/>
      <c r="M126" s="205"/>
      <c r="N126" s="205"/>
      <c r="O126" s="205"/>
    </row>
    <row r="127" spans="1:15" s="104" customFormat="1" x14ac:dyDescent="0.25">
      <c r="B127" s="178"/>
      <c r="C127" s="178"/>
      <c r="D127" s="178"/>
      <c r="E127" s="117"/>
      <c r="F127" s="118"/>
      <c r="G127" s="118"/>
      <c r="H127" s="206"/>
      <c r="I127" s="206"/>
      <c r="J127" s="206"/>
      <c r="K127" s="206"/>
      <c r="M127" s="206"/>
      <c r="N127" s="206"/>
      <c r="O127" s="206"/>
    </row>
    <row r="128" spans="1:15" s="104" customFormat="1" x14ac:dyDescent="0.25">
      <c r="B128" s="178"/>
      <c r="C128" s="178"/>
      <c r="D128" s="178"/>
      <c r="E128" s="117"/>
      <c r="F128" s="118"/>
      <c r="G128" s="118"/>
      <c r="H128" s="206"/>
      <c r="I128" s="206"/>
      <c r="J128" s="206"/>
      <c r="K128" s="206"/>
      <c r="M128" s="206"/>
      <c r="N128" s="206"/>
      <c r="O128" s="206"/>
    </row>
    <row r="129" spans="2:15" s="104" customFormat="1" x14ac:dyDescent="0.25">
      <c r="B129" s="178"/>
      <c r="C129" s="178"/>
      <c r="D129" s="178"/>
      <c r="E129" s="117"/>
      <c r="F129" s="118"/>
      <c r="G129" s="118"/>
      <c r="H129" s="206"/>
      <c r="I129" s="206"/>
      <c r="J129" s="206"/>
      <c r="K129" s="206"/>
      <c r="M129" s="206"/>
      <c r="N129" s="206"/>
      <c r="O129" s="206"/>
    </row>
    <row r="130" spans="2:15" s="104" customFormat="1" x14ac:dyDescent="0.25">
      <c r="B130" s="178"/>
      <c r="C130" s="178"/>
      <c r="D130" s="178"/>
      <c r="E130" s="117"/>
      <c r="F130" s="118"/>
      <c r="G130" s="118"/>
      <c r="H130" s="206"/>
      <c r="I130" s="206"/>
      <c r="J130" s="206"/>
      <c r="K130" s="206"/>
      <c r="M130" s="206"/>
      <c r="N130" s="206"/>
      <c r="O130" s="206"/>
    </row>
    <row r="131" spans="2:15" s="104" customFormat="1" x14ac:dyDescent="0.25">
      <c r="B131" s="178"/>
      <c r="C131" s="178"/>
      <c r="D131" s="178"/>
      <c r="E131" s="117"/>
      <c r="F131" s="118"/>
      <c r="G131" s="118"/>
      <c r="H131" s="206"/>
      <c r="I131" s="206"/>
      <c r="J131" s="206"/>
      <c r="K131" s="206"/>
      <c r="M131" s="206"/>
      <c r="N131" s="206"/>
      <c r="O131" s="206"/>
    </row>
    <row r="132" spans="2:15" s="104" customFormat="1" x14ac:dyDescent="0.25">
      <c r="B132" s="178"/>
      <c r="C132" s="178"/>
      <c r="D132" s="178"/>
      <c r="E132" s="117"/>
      <c r="F132" s="118"/>
      <c r="G132" s="118"/>
      <c r="H132" s="206"/>
      <c r="I132" s="206"/>
      <c r="J132" s="206"/>
      <c r="K132" s="206"/>
      <c r="M132" s="206"/>
      <c r="N132" s="206"/>
      <c r="O132" s="206"/>
    </row>
    <row r="133" spans="2:15" s="104" customFormat="1" x14ac:dyDescent="0.25">
      <c r="B133" s="178"/>
      <c r="C133" s="178"/>
      <c r="D133" s="178"/>
      <c r="E133" s="118"/>
      <c r="F133" s="118"/>
      <c r="G133" s="118"/>
      <c r="H133" s="206"/>
      <c r="I133" s="206"/>
      <c r="J133" s="206"/>
      <c r="K133" s="206"/>
      <c r="M133" s="206"/>
      <c r="N133" s="206"/>
      <c r="O133" s="206"/>
    </row>
    <row r="134" spans="2:15" s="104" customFormat="1" x14ac:dyDescent="0.25">
      <c r="B134" s="178"/>
      <c r="C134" s="178"/>
      <c r="D134" s="178"/>
      <c r="E134" s="118"/>
      <c r="F134" s="118"/>
      <c r="G134" s="118"/>
      <c r="H134" s="206"/>
      <c r="I134" s="206"/>
      <c r="J134" s="206"/>
      <c r="K134" s="206"/>
      <c r="M134" s="206"/>
      <c r="N134" s="206"/>
      <c r="O134" s="206"/>
    </row>
    <row r="135" spans="2:15" s="104" customFormat="1" x14ac:dyDescent="0.25">
      <c r="B135" s="178"/>
      <c r="C135" s="178"/>
      <c r="D135" s="178"/>
      <c r="E135" s="118"/>
      <c r="F135" s="118"/>
      <c r="G135" s="118"/>
      <c r="H135" s="206"/>
      <c r="I135" s="206"/>
      <c r="J135" s="206"/>
      <c r="K135" s="206"/>
      <c r="M135" s="206"/>
      <c r="N135" s="206"/>
      <c r="O135" s="206"/>
    </row>
    <row r="136" spans="2:15" s="104" customFormat="1" x14ac:dyDescent="0.25">
      <c r="B136" s="178"/>
      <c r="C136" s="178"/>
      <c r="D136" s="178"/>
      <c r="E136" s="118"/>
      <c r="F136" s="118"/>
      <c r="G136" s="118"/>
      <c r="H136" s="206"/>
      <c r="I136" s="206"/>
      <c r="J136" s="206"/>
      <c r="K136" s="206"/>
      <c r="M136" s="206"/>
      <c r="N136" s="206"/>
      <c r="O136" s="206"/>
    </row>
    <row r="137" spans="2:15" s="104" customFormat="1" x14ac:dyDescent="0.25">
      <c r="B137" s="178"/>
      <c r="C137" s="178"/>
      <c r="D137" s="178"/>
      <c r="E137" s="118"/>
      <c r="F137" s="118"/>
      <c r="G137" s="118"/>
      <c r="H137" s="206"/>
      <c r="I137" s="206"/>
      <c r="J137" s="206"/>
      <c r="K137" s="206"/>
      <c r="M137" s="206"/>
      <c r="N137" s="206"/>
      <c r="O137" s="206"/>
    </row>
    <row r="138" spans="2:15" s="104" customFormat="1" x14ac:dyDescent="0.25">
      <c r="B138" s="178"/>
      <c r="C138" s="178"/>
      <c r="D138" s="178"/>
      <c r="E138" s="118"/>
      <c r="F138" s="118"/>
      <c r="G138" s="118"/>
      <c r="H138" s="206"/>
      <c r="I138" s="206"/>
      <c r="J138" s="206"/>
      <c r="K138" s="206"/>
      <c r="M138" s="206"/>
      <c r="N138" s="206"/>
      <c r="O138" s="206"/>
    </row>
    <row r="139" spans="2:15" s="104" customFormat="1" x14ac:dyDescent="0.25">
      <c r="B139" s="178"/>
      <c r="C139" s="178"/>
      <c r="D139" s="178"/>
      <c r="E139" s="118"/>
      <c r="F139" s="118"/>
      <c r="G139" s="118"/>
      <c r="H139" s="206"/>
      <c r="I139" s="206"/>
      <c r="J139" s="206"/>
      <c r="K139" s="206"/>
      <c r="M139" s="206"/>
      <c r="N139" s="206"/>
      <c r="O139" s="206"/>
    </row>
    <row r="140" spans="2:15" s="104" customFormat="1" x14ac:dyDescent="0.25">
      <c r="B140" s="178"/>
      <c r="C140" s="178"/>
      <c r="D140" s="178"/>
      <c r="E140" s="118"/>
      <c r="F140" s="118"/>
      <c r="G140" s="118"/>
      <c r="H140" s="206"/>
      <c r="I140" s="206"/>
      <c r="J140" s="206"/>
      <c r="K140" s="206"/>
      <c r="M140" s="206"/>
      <c r="N140" s="206"/>
      <c r="O140" s="206"/>
    </row>
    <row r="141" spans="2:15" s="104" customFormat="1" x14ac:dyDescent="0.25">
      <c r="B141" s="178"/>
      <c r="C141" s="178"/>
      <c r="D141" s="178"/>
      <c r="E141" s="118"/>
      <c r="F141" s="118"/>
      <c r="G141" s="118"/>
      <c r="H141" s="206"/>
      <c r="I141" s="206"/>
      <c r="J141" s="206"/>
      <c r="K141" s="206"/>
      <c r="M141" s="206"/>
      <c r="N141" s="206"/>
      <c r="O141" s="206"/>
    </row>
    <row r="142" spans="2:15" s="104" customFormat="1" x14ac:dyDescent="0.25">
      <c r="B142" s="178"/>
      <c r="C142" s="178"/>
      <c r="D142" s="178"/>
      <c r="E142" s="118"/>
      <c r="F142" s="118"/>
      <c r="G142" s="118"/>
      <c r="H142" s="206"/>
      <c r="I142" s="206"/>
      <c r="J142" s="206"/>
      <c r="K142" s="206"/>
      <c r="M142" s="206"/>
      <c r="N142" s="206"/>
      <c r="O142" s="206"/>
    </row>
    <row r="143" spans="2:15" s="104" customFormat="1" x14ac:dyDescent="0.25">
      <c r="B143" s="178"/>
      <c r="C143" s="178"/>
      <c r="D143" s="178"/>
      <c r="E143" s="118"/>
      <c r="F143" s="118"/>
      <c r="G143" s="118"/>
      <c r="H143" s="206"/>
      <c r="I143" s="206"/>
      <c r="J143" s="206"/>
      <c r="K143" s="206"/>
      <c r="M143" s="206"/>
      <c r="N143" s="206"/>
      <c r="O143" s="206"/>
    </row>
    <row r="144" spans="2:15" s="104" customFormat="1" x14ac:dyDescent="0.25">
      <c r="B144" s="178"/>
      <c r="C144" s="178"/>
      <c r="D144" s="178"/>
      <c r="E144" s="118"/>
      <c r="F144" s="118"/>
      <c r="G144" s="118"/>
      <c r="H144" s="206"/>
      <c r="I144" s="206"/>
      <c r="J144" s="206"/>
      <c r="K144" s="206"/>
      <c r="M144" s="206"/>
      <c r="N144" s="206"/>
      <c r="O144" s="206"/>
    </row>
    <row r="145" spans="2:15" s="104" customFormat="1" x14ac:dyDescent="0.25">
      <c r="B145" s="178"/>
      <c r="C145" s="178"/>
      <c r="D145" s="178"/>
      <c r="E145" s="118"/>
      <c r="F145" s="118"/>
      <c r="G145" s="118"/>
      <c r="H145" s="206"/>
      <c r="I145" s="206"/>
      <c r="J145" s="206"/>
      <c r="K145" s="206"/>
      <c r="M145" s="206"/>
      <c r="N145" s="206"/>
      <c r="O145" s="206"/>
    </row>
    <row r="146" spans="2:15" s="104" customFormat="1" x14ac:dyDescent="0.25">
      <c r="B146" s="178"/>
      <c r="C146" s="178"/>
      <c r="D146" s="178"/>
      <c r="E146" s="118"/>
      <c r="F146" s="118"/>
      <c r="G146" s="118"/>
      <c r="H146" s="206"/>
      <c r="I146" s="206"/>
      <c r="J146" s="206"/>
      <c r="K146" s="206"/>
      <c r="M146" s="206"/>
      <c r="N146" s="206"/>
      <c r="O146" s="206"/>
    </row>
    <row r="147" spans="2:15" s="104" customFormat="1" x14ac:dyDescent="0.25">
      <c r="B147" s="178"/>
      <c r="C147" s="178"/>
      <c r="D147" s="178"/>
      <c r="E147" s="118"/>
      <c r="F147" s="118"/>
      <c r="G147" s="118"/>
      <c r="H147" s="206"/>
      <c r="I147" s="206"/>
      <c r="J147" s="206"/>
      <c r="K147" s="206"/>
      <c r="M147" s="206"/>
      <c r="N147" s="206"/>
      <c r="O147" s="206"/>
    </row>
    <row r="148" spans="2:15" s="104" customFormat="1" x14ac:dyDescent="0.25">
      <c r="B148" s="178"/>
      <c r="C148" s="178"/>
      <c r="D148" s="178"/>
      <c r="E148" s="118"/>
      <c r="F148" s="118"/>
      <c r="G148" s="118"/>
      <c r="H148" s="206"/>
      <c r="I148" s="206"/>
      <c r="J148" s="206"/>
      <c r="K148" s="206"/>
      <c r="M148" s="206"/>
      <c r="N148" s="206"/>
      <c r="O148" s="206"/>
    </row>
    <row r="149" spans="2:15" s="104" customFormat="1" x14ac:dyDescent="0.25">
      <c r="B149" s="178"/>
      <c r="C149" s="178"/>
      <c r="D149" s="178"/>
      <c r="E149" s="118"/>
      <c r="F149" s="118"/>
      <c r="G149" s="118"/>
      <c r="H149" s="206"/>
      <c r="I149" s="206"/>
      <c r="J149" s="206"/>
      <c r="K149" s="206"/>
      <c r="M149" s="206"/>
      <c r="N149" s="206"/>
      <c r="O149" s="206"/>
    </row>
    <row r="150" spans="2:15" s="104" customFormat="1" x14ac:dyDescent="0.25">
      <c r="B150" s="178"/>
      <c r="C150" s="178"/>
      <c r="D150" s="178"/>
      <c r="E150" s="118"/>
      <c r="F150" s="118"/>
      <c r="G150" s="118"/>
      <c r="H150" s="206"/>
      <c r="I150" s="206"/>
      <c r="J150" s="206"/>
      <c r="K150" s="206"/>
      <c r="M150" s="206"/>
      <c r="N150" s="206"/>
      <c r="O150" s="206"/>
    </row>
    <row r="151" spans="2:15" s="104" customFormat="1" x14ac:dyDescent="0.25">
      <c r="B151" s="178"/>
      <c r="C151" s="178"/>
      <c r="D151" s="178"/>
      <c r="E151" s="118"/>
      <c r="F151" s="118"/>
      <c r="G151" s="118"/>
      <c r="H151" s="206"/>
      <c r="I151" s="206"/>
      <c r="J151" s="206"/>
      <c r="K151" s="206"/>
      <c r="M151" s="206"/>
      <c r="N151" s="206"/>
      <c r="O151" s="206"/>
    </row>
    <row r="152" spans="2:15" s="104" customFormat="1" x14ac:dyDescent="0.25">
      <c r="B152" s="178"/>
      <c r="C152" s="178"/>
      <c r="D152" s="178"/>
      <c r="E152" s="118"/>
      <c r="F152" s="118"/>
      <c r="G152" s="118"/>
      <c r="H152" s="206"/>
      <c r="I152" s="206"/>
      <c r="J152" s="206"/>
      <c r="K152" s="206"/>
      <c r="M152" s="206"/>
      <c r="N152" s="206"/>
      <c r="O152" s="206"/>
    </row>
    <row r="153" spans="2:15" s="104" customFormat="1" x14ac:dyDescent="0.25">
      <c r="B153" s="178"/>
      <c r="C153" s="178"/>
      <c r="D153" s="178"/>
      <c r="E153" s="118"/>
      <c r="F153" s="118"/>
      <c r="G153" s="118"/>
      <c r="H153" s="206"/>
      <c r="I153" s="206"/>
      <c r="J153" s="206"/>
      <c r="K153" s="206"/>
      <c r="M153" s="206"/>
      <c r="N153" s="206"/>
      <c r="O153" s="206"/>
    </row>
    <row r="154" spans="2:15" s="104" customFormat="1" x14ac:dyDescent="0.25">
      <c r="B154" s="178"/>
      <c r="C154" s="178"/>
      <c r="D154" s="178"/>
      <c r="E154" s="118"/>
      <c r="F154" s="118"/>
      <c r="G154" s="118"/>
      <c r="H154" s="206"/>
      <c r="I154" s="206"/>
      <c r="J154" s="206"/>
      <c r="K154" s="206"/>
      <c r="M154" s="206"/>
      <c r="N154" s="206"/>
      <c r="O154" s="206"/>
    </row>
    <row r="155" spans="2:15" s="104" customFormat="1" x14ac:dyDescent="0.25">
      <c r="B155" s="178"/>
      <c r="C155" s="178"/>
      <c r="D155" s="178"/>
      <c r="E155" s="118"/>
      <c r="F155" s="118"/>
      <c r="G155" s="118"/>
      <c r="H155" s="206"/>
      <c r="I155" s="206"/>
      <c r="J155" s="206"/>
      <c r="K155" s="206"/>
      <c r="M155" s="206"/>
      <c r="N155" s="206"/>
      <c r="O155" s="206"/>
    </row>
    <row r="156" spans="2:15" s="104" customFormat="1" x14ac:dyDescent="0.25">
      <c r="B156" s="178"/>
      <c r="C156" s="178"/>
      <c r="D156" s="178"/>
      <c r="E156" s="118"/>
      <c r="F156" s="118"/>
      <c r="G156" s="118"/>
      <c r="H156" s="206"/>
      <c r="I156" s="206"/>
      <c r="J156" s="206"/>
      <c r="K156" s="206"/>
      <c r="M156" s="206"/>
      <c r="N156" s="206"/>
      <c r="O156" s="206"/>
    </row>
    <row r="157" spans="2:15" s="104" customFormat="1" x14ac:dyDescent="0.25">
      <c r="B157" s="178"/>
      <c r="C157" s="178"/>
      <c r="D157" s="178"/>
      <c r="E157" s="118"/>
      <c r="F157" s="118"/>
      <c r="G157" s="118"/>
      <c r="H157" s="206"/>
      <c r="I157" s="206"/>
      <c r="J157" s="206"/>
      <c r="K157" s="206"/>
      <c r="M157" s="206"/>
      <c r="N157" s="206"/>
      <c r="O157" s="206"/>
    </row>
  </sheetData>
  <mergeCells count="23">
    <mergeCell ref="F4:F5"/>
    <mergeCell ref="A2:C2"/>
    <mergeCell ref="D2:E2"/>
    <mergeCell ref="J2:O2"/>
    <mergeCell ref="A3:C3"/>
    <mergeCell ref="D3:E3"/>
    <mergeCell ref="J3:O3"/>
    <mergeCell ref="H112:N112"/>
    <mergeCell ref="H113:N113"/>
    <mergeCell ref="A110:G110"/>
    <mergeCell ref="A1:O1"/>
    <mergeCell ref="H111:N111"/>
    <mergeCell ref="G4:G5"/>
    <mergeCell ref="H4:K4"/>
    <mergeCell ref="L4:N4"/>
    <mergeCell ref="O4:O5"/>
    <mergeCell ref="A102:G102"/>
    <mergeCell ref="A105:O105"/>
    <mergeCell ref="A4:A5"/>
    <mergeCell ref="B4:B5"/>
    <mergeCell ref="C4:C5"/>
    <mergeCell ref="D4:D5"/>
    <mergeCell ref="E4:E5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42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6"/>
  <sheetViews>
    <sheetView zoomScale="80" zoomScaleNormal="80" zoomScaleSheetLayoutView="80" workbookViewId="0">
      <selection activeCell="B7" sqref="B7"/>
    </sheetView>
  </sheetViews>
  <sheetFormatPr defaultRowHeight="15" x14ac:dyDescent="0.25"/>
  <cols>
    <col min="1" max="1" width="5.85546875" style="4" customWidth="1"/>
    <col min="2" max="2" width="51.28515625" style="262" customWidth="1"/>
    <col min="3" max="3" width="21.7109375" style="262" bestFit="1" customWidth="1"/>
    <col min="4" max="4" width="29.5703125" style="262" bestFit="1" customWidth="1"/>
    <col min="5" max="5" width="6.42578125" style="4" customWidth="1"/>
    <col min="6" max="6" width="14" style="4" customWidth="1"/>
    <col min="7" max="7" width="14.85546875" style="4" customWidth="1"/>
    <col min="8" max="8" width="17.28515625" style="4" customWidth="1"/>
    <col min="9" max="9" width="15.5703125" style="4" customWidth="1"/>
    <col min="10" max="10" width="15.28515625" style="4" customWidth="1"/>
    <col min="11" max="11" width="16.140625" style="4" customWidth="1"/>
    <col min="12" max="12" width="10.7109375" style="4" bestFit="1" customWidth="1"/>
    <col min="13" max="13" width="14" style="4" customWidth="1"/>
    <col min="14" max="14" width="14.5703125" style="4" customWidth="1"/>
    <col min="15" max="15" width="17.42578125" style="4" customWidth="1"/>
    <col min="16" max="18" width="9.140625" style="104"/>
    <col min="19" max="19" width="14.5703125" style="104" bestFit="1" customWidth="1"/>
    <col min="20" max="20" width="14.28515625" style="104" bestFit="1" customWidth="1"/>
    <col min="21" max="21" width="9.140625" style="104"/>
    <col min="22" max="22" width="13.85546875" style="104" bestFit="1" customWidth="1"/>
    <col min="23" max="23" width="9.140625" style="104"/>
    <col min="24" max="24" width="11.5703125" style="104" bestFit="1" customWidth="1"/>
    <col min="25" max="25" width="11.140625" style="104" bestFit="1" customWidth="1"/>
    <col min="26" max="26" width="13.42578125" style="104" bestFit="1" customWidth="1"/>
    <col min="27" max="16384" width="9.140625" style="4"/>
  </cols>
  <sheetData>
    <row r="1" spans="1:26" ht="75" customHeight="1" thickBot="1" x14ac:dyDescent="0.3">
      <c r="A1" s="457"/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9"/>
    </row>
    <row r="2" spans="1:26" ht="18" x14ac:dyDescent="0.25">
      <c r="A2" s="460" t="s">
        <v>1</v>
      </c>
      <c r="B2" s="461"/>
      <c r="C2" s="461"/>
      <c r="D2" s="431" t="s">
        <v>272</v>
      </c>
      <c r="E2" s="431"/>
      <c r="F2" s="144" t="s">
        <v>3</v>
      </c>
      <c r="G2" s="144" t="s">
        <v>4</v>
      </c>
      <c r="H2" s="144" t="s">
        <v>35</v>
      </c>
      <c r="I2" s="144" t="s">
        <v>5</v>
      </c>
      <c r="J2" s="431" t="s">
        <v>6</v>
      </c>
      <c r="K2" s="431"/>
      <c r="L2" s="431"/>
      <c r="M2" s="431"/>
      <c r="N2" s="431"/>
      <c r="O2" s="432"/>
    </row>
    <row r="3" spans="1:26" ht="56.25" customHeight="1" x14ac:dyDescent="0.25">
      <c r="A3" s="462" t="s">
        <v>338</v>
      </c>
      <c r="B3" s="463"/>
      <c r="C3" s="463"/>
      <c r="D3" s="464" t="s">
        <v>333</v>
      </c>
      <c r="E3" s="464"/>
      <c r="F3" s="132" t="s">
        <v>179</v>
      </c>
      <c r="G3" s="231" t="s">
        <v>326</v>
      </c>
      <c r="H3" s="133">
        <v>22</v>
      </c>
      <c r="I3" s="134">
        <v>4.8</v>
      </c>
      <c r="J3" s="438" t="s">
        <v>7</v>
      </c>
      <c r="K3" s="438"/>
      <c r="L3" s="438"/>
      <c r="M3" s="438"/>
      <c r="N3" s="438"/>
      <c r="O3" s="439"/>
    </row>
    <row r="4" spans="1:26" ht="15.75" x14ac:dyDescent="0.25">
      <c r="A4" s="453" t="s">
        <v>8</v>
      </c>
      <c r="B4" s="455" t="s">
        <v>9</v>
      </c>
      <c r="C4" s="455" t="s">
        <v>10</v>
      </c>
      <c r="D4" s="455" t="s">
        <v>11</v>
      </c>
      <c r="E4" s="407" t="s">
        <v>12</v>
      </c>
      <c r="F4" s="407" t="s">
        <v>13</v>
      </c>
      <c r="G4" s="407" t="s">
        <v>14</v>
      </c>
      <c r="H4" s="424" t="s">
        <v>15</v>
      </c>
      <c r="I4" s="424"/>
      <c r="J4" s="424"/>
      <c r="K4" s="424"/>
      <c r="L4" s="412" t="s">
        <v>16</v>
      </c>
      <c r="M4" s="412"/>
      <c r="N4" s="412"/>
      <c r="O4" s="442" t="s">
        <v>17</v>
      </c>
    </row>
    <row r="5" spans="1:26" ht="32.25" thickBot="1" x14ac:dyDescent="0.3">
      <c r="A5" s="454"/>
      <c r="B5" s="456"/>
      <c r="C5" s="456"/>
      <c r="D5" s="456"/>
      <c r="E5" s="408"/>
      <c r="F5" s="408"/>
      <c r="G5" s="408"/>
      <c r="H5" s="142" t="s">
        <v>18</v>
      </c>
      <c r="I5" s="142" t="s">
        <v>19</v>
      </c>
      <c r="J5" s="142" t="s">
        <v>20</v>
      </c>
      <c r="K5" s="142" t="s">
        <v>21</v>
      </c>
      <c r="L5" s="142" t="s">
        <v>22</v>
      </c>
      <c r="M5" s="142" t="s">
        <v>18</v>
      </c>
      <c r="N5" s="142" t="s">
        <v>107</v>
      </c>
      <c r="O5" s="443"/>
    </row>
    <row r="6" spans="1:26" ht="15.75" x14ac:dyDescent="0.25">
      <c r="A6" s="25">
        <v>1</v>
      </c>
      <c r="B6" s="166" t="s">
        <v>268</v>
      </c>
      <c r="C6" s="166" t="s">
        <v>59</v>
      </c>
      <c r="D6" s="166" t="s">
        <v>254</v>
      </c>
      <c r="E6" s="228">
        <v>1</v>
      </c>
      <c r="F6" s="137">
        <v>45488</v>
      </c>
      <c r="G6" s="137">
        <v>45853</v>
      </c>
      <c r="H6" s="229">
        <v>630</v>
      </c>
      <c r="I6" s="139">
        <v>105.6</v>
      </c>
      <c r="J6" s="135"/>
      <c r="K6" s="230">
        <f>SUM(H6+I6)</f>
        <v>735.6</v>
      </c>
      <c r="L6" s="77">
        <v>2</v>
      </c>
      <c r="M6" s="76"/>
      <c r="N6" s="76">
        <v>9.6</v>
      </c>
      <c r="O6" s="141">
        <f>SUM(K6-U1-N6)</f>
        <v>726</v>
      </c>
    </row>
    <row r="7" spans="1:26" ht="15.75" x14ac:dyDescent="0.25">
      <c r="A7" s="275">
        <v>2</v>
      </c>
      <c r="B7" s="167" t="s">
        <v>256</v>
      </c>
      <c r="C7" s="167" t="s">
        <v>282</v>
      </c>
      <c r="D7" s="167" t="s">
        <v>254</v>
      </c>
      <c r="E7" s="28">
        <v>1</v>
      </c>
      <c r="F7" s="29">
        <v>45475</v>
      </c>
      <c r="G7" s="29">
        <v>45840</v>
      </c>
      <c r="H7" s="78">
        <v>630</v>
      </c>
      <c r="I7" s="16">
        <v>105.6</v>
      </c>
      <c r="J7" s="26"/>
      <c r="K7" s="79">
        <f>SUM(H7+I7)</f>
        <v>735.6</v>
      </c>
      <c r="L7" s="26"/>
      <c r="M7" s="15"/>
      <c r="N7" s="15"/>
      <c r="O7" s="100">
        <f t="shared" ref="O7:O25" si="0">SUM(K7-M7-N7)</f>
        <v>735.6</v>
      </c>
    </row>
    <row r="8" spans="1:26" ht="15.75" x14ac:dyDescent="0.25">
      <c r="A8" s="275">
        <v>3</v>
      </c>
      <c r="B8" s="167" t="s">
        <v>257</v>
      </c>
      <c r="C8" s="167" t="s">
        <v>59</v>
      </c>
      <c r="D8" s="167" t="s">
        <v>254</v>
      </c>
      <c r="E8" s="28">
        <v>1</v>
      </c>
      <c r="F8" s="29">
        <v>414369</v>
      </c>
      <c r="G8" s="29">
        <v>45840</v>
      </c>
      <c r="H8" s="78">
        <v>630</v>
      </c>
      <c r="I8" s="16">
        <v>105.6</v>
      </c>
      <c r="J8" s="26"/>
      <c r="K8" s="79">
        <f>SUM(H8+I8)</f>
        <v>735.6</v>
      </c>
      <c r="L8" s="26"/>
      <c r="M8" s="15"/>
      <c r="N8" s="15"/>
      <c r="O8" s="100">
        <f t="shared" si="0"/>
        <v>735.6</v>
      </c>
    </row>
    <row r="9" spans="1:26" ht="15.75" x14ac:dyDescent="0.25">
      <c r="A9" s="275">
        <v>4</v>
      </c>
      <c r="B9" s="167" t="s">
        <v>124</v>
      </c>
      <c r="C9" s="167" t="s">
        <v>0</v>
      </c>
      <c r="D9" s="167" t="s">
        <v>119</v>
      </c>
      <c r="E9" s="28">
        <v>1</v>
      </c>
      <c r="F9" s="29">
        <v>45170</v>
      </c>
      <c r="G9" s="29">
        <v>45505</v>
      </c>
      <c r="H9" s="16">
        <v>418</v>
      </c>
      <c r="I9" s="16">
        <v>105.6</v>
      </c>
      <c r="J9" s="27"/>
      <c r="K9" s="79">
        <f>SUM(H9+I9)</f>
        <v>523.6</v>
      </c>
      <c r="L9" s="26"/>
      <c r="M9" s="15"/>
      <c r="N9" s="15"/>
      <c r="O9" s="100">
        <f t="shared" si="0"/>
        <v>523.6</v>
      </c>
    </row>
    <row r="10" spans="1:26" ht="15.75" x14ac:dyDescent="0.25">
      <c r="A10" s="275">
        <v>5</v>
      </c>
      <c r="B10" s="167" t="s">
        <v>215</v>
      </c>
      <c r="C10" s="167" t="s">
        <v>0</v>
      </c>
      <c r="D10" s="167"/>
      <c r="E10" s="28">
        <v>1</v>
      </c>
      <c r="F10" s="29">
        <v>45383</v>
      </c>
      <c r="G10" s="29">
        <v>45808</v>
      </c>
      <c r="H10" s="16">
        <v>418</v>
      </c>
      <c r="I10" s="16">
        <v>105.6</v>
      </c>
      <c r="J10" s="27"/>
      <c r="K10" s="79">
        <f t="shared" ref="K10:K26" si="1">SUM(H10+I10)</f>
        <v>523.6</v>
      </c>
      <c r="L10" s="87"/>
      <c r="M10" s="27"/>
      <c r="N10" s="27"/>
      <c r="O10" s="100">
        <f t="shared" si="0"/>
        <v>523.6</v>
      </c>
    </row>
    <row r="11" spans="1:26" ht="15.75" x14ac:dyDescent="0.25">
      <c r="A11" s="275">
        <v>6</v>
      </c>
      <c r="B11" s="167" t="s">
        <v>277</v>
      </c>
      <c r="C11" s="167" t="s">
        <v>59</v>
      </c>
      <c r="D11" s="167" t="s">
        <v>254</v>
      </c>
      <c r="E11" s="28">
        <v>1</v>
      </c>
      <c r="F11" s="29">
        <v>45488</v>
      </c>
      <c r="G11" s="29">
        <v>45489</v>
      </c>
      <c r="H11" s="16">
        <v>630</v>
      </c>
      <c r="I11" s="16">
        <v>105.6</v>
      </c>
      <c r="J11" s="27"/>
      <c r="K11" s="79">
        <f t="shared" si="1"/>
        <v>735.6</v>
      </c>
      <c r="L11" s="26"/>
      <c r="M11" s="15"/>
      <c r="N11" s="15"/>
      <c r="O11" s="100">
        <f t="shared" si="0"/>
        <v>735.6</v>
      </c>
    </row>
    <row r="12" spans="1:26" ht="15.75" x14ac:dyDescent="0.25">
      <c r="A12" s="275">
        <v>7</v>
      </c>
      <c r="B12" s="167" t="s">
        <v>164</v>
      </c>
      <c r="C12" s="167" t="s">
        <v>0</v>
      </c>
      <c r="D12" s="167" t="s">
        <v>165</v>
      </c>
      <c r="E12" s="28">
        <v>3</v>
      </c>
      <c r="F12" s="29">
        <v>45201</v>
      </c>
      <c r="G12" s="29">
        <v>45566</v>
      </c>
      <c r="H12" s="16">
        <v>418</v>
      </c>
      <c r="I12" s="16">
        <v>0</v>
      </c>
      <c r="J12" s="16"/>
      <c r="K12" s="79">
        <f t="shared" si="1"/>
        <v>418</v>
      </c>
      <c r="L12" s="18"/>
      <c r="M12" s="16"/>
      <c r="N12" s="16"/>
      <c r="O12" s="100">
        <f>SUM(K12-M12-N12)</f>
        <v>418</v>
      </c>
    </row>
    <row r="13" spans="1:26" ht="15.75" x14ac:dyDescent="0.25">
      <c r="A13" s="275">
        <v>8</v>
      </c>
      <c r="B13" s="38" t="s">
        <v>205</v>
      </c>
      <c r="C13" s="167" t="s">
        <v>0</v>
      </c>
      <c r="D13" s="167" t="s">
        <v>34</v>
      </c>
      <c r="E13" s="28">
        <v>1</v>
      </c>
      <c r="F13" s="29">
        <v>45356</v>
      </c>
      <c r="G13" s="29">
        <v>45657</v>
      </c>
      <c r="H13" s="16">
        <v>418</v>
      </c>
      <c r="I13" s="16">
        <v>105.6</v>
      </c>
      <c r="J13" s="15"/>
      <c r="K13" s="79">
        <f t="shared" si="1"/>
        <v>523.6</v>
      </c>
      <c r="L13" s="88"/>
      <c r="M13" s="15"/>
      <c r="N13" s="15"/>
      <c r="O13" s="100">
        <f>SUM(K13-M13-N13)</f>
        <v>523.6</v>
      </c>
    </row>
    <row r="14" spans="1:26" ht="15.75" x14ac:dyDescent="0.25">
      <c r="A14" s="275">
        <v>9</v>
      </c>
      <c r="B14" s="167" t="s">
        <v>166</v>
      </c>
      <c r="C14" s="167" t="s">
        <v>167</v>
      </c>
      <c r="D14" s="167" t="s">
        <v>97</v>
      </c>
      <c r="E14" s="28">
        <v>1</v>
      </c>
      <c r="F14" s="29">
        <v>45236</v>
      </c>
      <c r="G14" s="29">
        <v>45601</v>
      </c>
      <c r="H14" s="15">
        <v>630</v>
      </c>
      <c r="I14" s="16">
        <v>105.6</v>
      </c>
      <c r="J14" s="16"/>
      <c r="K14" s="79">
        <f t="shared" si="1"/>
        <v>735.6</v>
      </c>
      <c r="L14" s="18"/>
      <c r="M14" s="15"/>
      <c r="N14" s="15"/>
      <c r="O14" s="100">
        <f t="shared" si="0"/>
        <v>735.6</v>
      </c>
    </row>
    <row r="15" spans="1:26" ht="15.75" x14ac:dyDescent="0.25">
      <c r="A15" s="275">
        <v>10</v>
      </c>
      <c r="B15" s="167" t="s">
        <v>267</v>
      </c>
      <c r="C15" s="167" t="s">
        <v>213</v>
      </c>
      <c r="D15" s="167" t="s">
        <v>34</v>
      </c>
      <c r="E15" s="28">
        <v>1</v>
      </c>
      <c r="F15" s="29">
        <v>45488</v>
      </c>
      <c r="G15" s="29">
        <v>45853</v>
      </c>
      <c r="H15" s="15">
        <v>630</v>
      </c>
      <c r="I15" s="16">
        <v>105.6</v>
      </c>
      <c r="J15" s="16"/>
      <c r="K15" s="79">
        <f t="shared" si="1"/>
        <v>735.6</v>
      </c>
      <c r="L15" s="18"/>
      <c r="M15" s="15"/>
      <c r="N15" s="15"/>
      <c r="O15" s="100">
        <f t="shared" si="0"/>
        <v>735.6</v>
      </c>
    </row>
    <row r="16" spans="1:26" ht="15.75" x14ac:dyDescent="0.25">
      <c r="A16" s="275">
        <v>11</v>
      </c>
      <c r="B16" s="38" t="s">
        <v>125</v>
      </c>
      <c r="C16" s="38" t="s">
        <v>0</v>
      </c>
      <c r="D16" s="38" t="s">
        <v>119</v>
      </c>
      <c r="E16" s="28">
        <v>1</v>
      </c>
      <c r="F16" s="52">
        <v>45566</v>
      </c>
      <c r="G16" s="52">
        <v>45931</v>
      </c>
      <c r="H16" s="20">
        <v>418</v>
      </c>
      <c r="I16" s="16">
        <v>105.6</v>
      </c>
      <c r="J16" s="64"/>
      <c r="K16" s="79">
        <f t="shared" si="1"/>
        <v>523.6</v>
      </c>
      <c r="L16" s="32"/>
      <c r="M16" s="20"/>
      <c r="N16" s="20"/>
      <c r="O16" s="100">
        <f>SUM(K16-M16-N16)</f>
        <v>523.6</v>
      </c>
      <c r="S16" s="219"/>
      <c r="T16" s="220"/>
      <c r="U16" s="221"/>
      <c r="V16" s="222"/>
      <c r="W16" s="223"/>
      <c r="X16" s="224"/>
      <c r="Y16" s="224"/>
      <c r="Z16" s="225"/>
    </row>
    <row r="17" spans="1:26" ht="15.75" x14ac:dyDescent="0.25">
      <c r="A17" s="275">
        <v>12</v>
      </c>
      <c r="B17" s="38" t="s">
        <v>168</v>
      </c>
      <c r="C17" s="38" t="s">
        <v>31</v>
      </c>
      <c r="D17" s="38" t="s">
        <v>169</v>
      </c>
      <c r="E17" s="28">
        <v>1</v>
      </c>
      <c r="F17" s="52">
        <v>45236</v>
      </c>
      <c r="G17" s="30" t="s">
        <v>170</v>
      </c>
      <c r="H17" s="15">
        <v>630</v>
      </c>
      <c r="I17" s="16">
        <v>105.6</v>
      </c>
      <c r="J17" s="16"/>
      <c r="K17" s="79">
        <f t="shared" si="1"/>
        <v>735.6</v>
      </c>
      <c r="L17" s="74"/>
      <c r="M17" s="15"/>
      <c r="N17" s="21"/>
      <c r="O17" s="100">
        <f t="shared" si="0"/>
        <v>735.6</v>
      </c>
      <c r="S17" s="219"/>
      <c r="T17" s="220"/>
      <c r="U17" s="221"/>
      <c r="V17" s="222"/>
      <c r="W17" s="226"/>
      <c r="X17" s="227"/>
      <c r="Y17" s="227"/>
      <c r="Z17" s="225"/>
    </row>
    <row r="18" spans="1:26" ht="15.75" x14ac:dyDescent="0.25">
      <c r="A18" s="275">
        <v>13</v>
      </c>
      <c r="B18" s="38" t="s">
        <v>151</v>
      </c>
      <c r="C18" s="38" t="s">
        <v>59</v>
      </c>
      <c r="D18" s="38" t="s">
        <v>34</v>
      </c>
      <c r="E18" s="28" t="s">
        <v>336</v>
      </c>
      <c r="F18" s="52">
        <v>45201</v>
      </c>
      <c r="G18" s="30" t="s">
        <v>152</v>
      </c>
      <c r="H18" s="20">
        <v>630</v>
      </c>
      <c r="I18" s="16">
        <v>0</v>
      </c>
      <c r="J18" s="64"/>
      <c r="K18" s="79">
        <f t="shared" si="1"/>
        <v>630</v>
      </c>
      <c r="L18" s="32"/>
      <c r="M18" s="21"/>
      <c r="N18" s="21"/>
      <c r="O18" s="100">
        <f t="shared" si="0"/>
        <v>630</v>
      </c>
      <c r="S18" s="219"/>
      <c r="T18" s="220"/>
      <c r="U18" s="221"/>
      <c r="V18" s="222"/>
      <c r="W18" s="226"/>
      <c r="X18" s="227"/>
      <c r="Y18" s="227"/>
      <c r="Z18" s="225"/>
    </row>
    <row r="19" spans="1:26" ht="15.75" x14ac:dyDescent="0.25">
      <c r="A19" s="275">
        <v>14</v>
      </c>
      <c r="B19" s="38" t="s">
        <v>278</v>
      </c>
      <c r="C19" s="38" t="s">
        <v>213</v>
      </c>
      <c r="D19" s="38" t="s">
        <v>34</v>
      </c>
      <c r="E19" s="28">
        <v>1</v>
      </c>
      <c r="F19" s="52">
        <v>45488</v>
      </c>
      <c r="G19" s="30" t="s">
        <v>279</v>
      </c>
      <c r="H19" s="20">
        <v>630</v>
      </c>
      <c r="I19" s="16">
        <v>105.6</v>
      </c>
      <c r="J19" s="64"/>
      <c r="K19" s="79">
        <f t="shared" si="1"/>
        <v>735.6</v>
      </c>
      <c r="L19" s="32"/>
      <c r="M19" s="15"/>
      <c r="N19" s="15"/>
      <c r="O19" s="100">
        <f t="shared" si="0"/>
        <v>735.6</v>
      </c>
      <c r="S19" s="219"/>
      <c r="T19" s="220"/>
      <c r="U19" s="221"/>
      <c r="V19" s="222"/>
      <c r="W19" s="226"/>
      <c r="X19" s="227"/>
      <c r="Y19" s="227"/>
      <c r="Z19" s="225"/>
    </row>
    <row r="20" spans="1:26" ht="15.75" x14ac:dyDescent="0.25">
      <c r="A20" s="275">
        <v>15</v>
      </c>
      <c r="B20" s="38" t="s">
        <v>85</v>
      </c>
      <c r="C20" s="38" t="s">
        <v>59</v>
      </c>
      <c r="D20" s="38" t="s">
        <v>86</v>
      </c>
      <c r="E20" s="28">
        <v>1</v>
      </c>
      <c r="F20" s="52">
        <v>45026</v>
      </c>
      <c r="G20" s="30" t="s">
        <v>80</v>
      </c>
      <c r="H20" s="20">
        <v>630</v>
      </c>
      <c r="I20" s="16">
        <v>105.6</v>
      </c>
      <c r="J20" s="21"/>
      <c r="K20" s="79">
        <f>SUM(H20+I20)</f>
        <v>735.6</v>
      </c>
      <c r="L20" s="32"/>
      <c r="M20" s="21"/>
      <c r="N20" s="21"/>
      <c r="O20" s="100">
        <f t="shared" si="0"/>
        <v>735.6</v>
      </c>
      <c r="S20" s="219"/>
      <c r="T20" s="220"/>
      <c r="U20" s="221"/>
      <c r="V20" s="222"/>
      <c r="W20" s="226"/>
      <c r="X20" s="227"/>
      <c r="Y20" s="227"/>
      <c r="Z20" s="225"/>
    </row>
    <row r="21" spans="1:26" ht="15.75" x14ac:dyDescent="0.25">
      <c r="A21" s="275">
        <v>16</v>
      </c>
      <c r="B21" s="38" t="s">
        <v>253</v>
      </c>
      <c r="C21" s="38" t="s">
        <v>59</v>
      </c>
      <c r="D21" s="38" t="s">
        <v>254</v>
      </c>
      <c r="E21" s="28">
        <v>1</v>
      </c>
      <c r="F21" s="52">
        <v>45475</v>
      </c>
      <c r="G21" s="30" t="s">
        <v>255</v>
      </c>
      <c r="H21" s="20">
        <v>630</v>
      </c>
      <c r="I21" s="16">
        <v>105.6</v>
      </c>
      <c r="J21" s="21"/>
      <c r="K21" s="79">
        <f>SUM(H21+I21)</f>
        <v>735.6</v>
      </c>
      <c r="L21" s="32"/>
      <c r="M21" s="21"/>
      <c r="N21" s="21"/>
      <c r="O21" s="100">
        <f t="shared" si="0"/>
        <v>735.6</v>
      </c>
      <c r="S21" s="219"/>
      <c r="T21" s="220"/>
      <c r="U21" s="221"/>
      <c r="V21" s="222"/>
      <c r="W21" s="226"/>
      <c r="X21" s="227"/>
      <c r="Y21" s="227"/>
      <c r="Z21" s="225"/>
    </row>
    <row r="22" spans="1:26" ht="15.75" x14ac:dyDescent="0.25">
      <c r="A22" s="275">
        <v>17</v>
      </c>
      <c r="B22" s="38" t="s">
        <v>281</v>
      </c>
      <c r="C22" s="38" t="s">
        <v>59</v>
      </c>
      <c r="D22" s="38" t="s">
        <v>254</v>
      </c>
      <c r="E22" s="28">
        <v>1</v>
      </c>
      <c r="F22" s="52">
        <v>45488</v>
      </c>
      <c r="G22" s="30" t="s">
        <v>266</v>
      </c>
      <c r="H22" s="20">
        <v>630</v>
      </c>
      <c r="I22" s="16">
        <v>105.6</v>
      </c>
      <c r="J22" s="21"/>
      <c r="K22" s="79">
        <f>SUM(H22+I22)</f>
        <v>735.6</v>
      </c>
      <c r="L22" s="32"/>
      <c r="M22" s="21"/>
      <c r="N22" s="21"/>
      <c r="O22" s="100">
        <f t="shared" si="0"/>
        <v>735.6</v>
      </c>
      <c r="S22" s="219"/>
      <c r="T22" s="220"/>
      <c r="U22" s="221"/>
      <c r="V22" s="222"/>
      <c r="W22" s="226"/>
      <c r="X22" s="227"/>
      <c r="Y22" s="227"/>
      <c r="Z22" s="225"/>
    </row>
    <row r="23" spans="1:26" ht="15.75" x14ac:dyDescent="0.25">
      <c r="A23" s="275">
        <v>18</v>
      </c>
      <c r="B23" s="38" t="s">
        <v>148</v>
      </c>
      <c r="C23" s="38" t="s">
        <v>0</v>
      </c>
      <c r="D23" s="38" t="s">
        <v>113</v>
      </c>
      <c r="E23" s="28">
        <v>3</v>
      </c>
      <c r="F23" s="30" t="s">
        <v>334</v>
      </c>
      <c r="G23" s="30" t="s">
        <v>73</v>
      </c>
      <c r="H23" s="23">
        <v>418</v>
      </c>
      <c r="I23" s="16">
        <v>0</v>
      </c>
      <c r="J23" s="23"/>
      <c r="K23" s="79">
        <f>SUM(H23+I23)</f>
        <v>418</v>
      </c>
      <c r="L23" s="24"/>
      <c r="M23" s="23"/>
      <c r="N23" s="23"/>
      <c r="O23" s="100">
        <f t="shared" si="0"/>
        <v>418</v>
      </c>
      <c r="S23" s="219"/>
      <c r="T23" s="220"/>
      <c r="U23" s="221"/>
      <c r="V23" s="222"/>
      <c r="W23" s="226"/>
      <c r="X23" s="227"/>
      <c r="Y23" s="227"/>
      <c r="Z23" s="225"/>
    </row>
    <row r="24" spans="1:26" ht="15.75" x14ac:dyDescent="0.25">
      <c r="A24" s="275">
        <v>19</v>
      </c>
      <c r="B24" s="38" t="s">
        <v>149</v>
      </c>
      <c r="C24" s="38" t="s">
        <v>59</v>
      </c>
      <c r="D24" s="38" t="s">
        <v>150</v>
      </c>
      <c r="E24" s="28">
        <v>3</v>
      </c>
      <c r="F24" s="52">
        <v>45201</v>
      </c>
      <c r="G24" s="30" t="s">
        <v>152</v>
      </c>
      <c r="H24" s="20">
        <v>630</v>
      </c>
      <c r="I24" s="16">
        <v>0</v>
      </c>
      <c r="J24" s="23"/>
      <c r="K24" s="79">
        <f>SUM(H24+I24)</f>
        <v>630</v>
      </c>
      <c r="L24" s="24"/>
      <c r="M24" s="23"/>
      <c r="N24" s="23"/>
      <c r="O24" s="100">
        <f t="shared" si="0"/>
        <v>630</v>
      </c>
      <c r="S24" s="219"/>
      <c r="T24" s="220"/>
      <c r="U24" s="221"/>
      <c r="V24" s="222"/>
      <c r="W24" s="226"/>
      <c r="X24" s="227"/>
      <c r="Y24" s="227"/>
      <c r="Z24" s="225"/>
    </row>
    <row r="25" spans="1:26" ht="15.75" x14ac:dyDescent="0.25">
      <c r="A25" s="275">
        <v>20</v>
      </c>
      <c r="B25" s="38" t="s">
        <v>280</v>
      </c>
      <c r="C25" s="38" t="s">
        <v>167</v>
      </c>
      <c r="D25" s="38" t="s">
        <v>254</v>
      </c>
      <c r="E25" s="28">
        <v>1</v>
      </c>
      <c r="F25" s="52">
        <v>45488</v>
      </c>
      <c r="G25" s="52">
        <v>45853</v>
      </c>
      <c r="H25" s="20">
        <v>630</v>
      </c>
      <c r="I25" s="16">
        <v>105.6</v>
      </c>
      <c r="J25" s="23"/>
      <c r="K25" s="79">
        <f t="shared" si="1"/>
        <v>735.6</v>
      </c>
      <c r="L25" s="24"/>
      <c r="M25" s="23"/>
      <c r="N25" s="23"/>
      <c r="O25" s="100">
        <f t="shared" si="0"/>
        <v>735.6</v>
      </c>
      <c r="S25" s="219"/>
      <c r="T25" s="220"/>
      <c r="U25" s="221"/>
      <c r="V25" s="222"/>
      <c r="W25" s="226"/>
      <c r="X25" s="227"/>
      <c r="Y25" s="227"/>
      <c r="Z25" s="225"/>
    </row>
    <row r="26" spans="1:26" ht="16.5" thickBot="1" x14ac:dyDescent="0.3">
      <c r="A26" s="276">
        <v>21</v>
      </c>
      <c r="B26" s="105" t="s">
        <v>265</v>
      </c>
      <c r="C26" s="105" t="s">
        <v>0</v>
      </c>
      <c r="D26" s="105" t="s">
        <v>254</v>
      </c>
      <c r="E26" s="232">
        <v>1</v>
      </c>
      <c r="F26" s="233">
        <v>45122</v>
      </c>
      <c r="G26" s="146" t="s">
        <v>266</v>
      </c>
      <c r="H26" s="234">
        <v>418</v>
      </c>
      <c r="I26" s="235">
        <v>105.6</v>
      </c>
      <c r="J26" s="235"/>
      <c r="K26" s="236">
        <f t="shared" si="1"/>
        <v>523.6</v>
      </c>
      <c r="L26" s="237"/>
      <c r="M26" s="234"/>
      <c r="N26" s="234"/>
      <c r="O26" s="149">
        <f>SUM(K26-M26-N26)</f>
        <v>523.6</v>
      </c>
      <c r="S26" s="219"/>
      <c r="T26" s="220"/>
      <c r="U26" s="221"/>
      <c r="V26" s="222"/>
      <c r="W26" s="223"/>
      <c r="X26" s="224"/>
      <c r="Y26" s="227"/>
      <c r="Z26" s="225"/>
    </row>
    <row r="27" spans="1:26" ht="16.5" thickBot="1" x14ac:dyDescent="0.3">
      <c r="A27" s="444" t="s">
        <v>39</v>
      </c>
      <c r="B27" s="445"/>
      <c r="C27" s="445"/>
      <c r="D27" s="445"/>
      <c r="E27" s="445"/>
      <c r="F27" s="445"/>
      <c r="G27" s="445"/>
      <c r="H27" s="384">
        <f>SUM(H6:H26)</f>
        <v>11746</v>
      </c>
      <c r="I27" s="385">
        <f>SUM(I6:I26)</f>
        <v>1795.1999999999994</v>
      </c>
      <c r="J27" s="239">
        <f>SUM(J6:J26)</f>
        <v>0</v>
      </c>
      <c r="K27" s="384">
        <f>SUM(K6:K26)</f>
        <v>13541.200000000004</v>
      </c>
      <c r="L27" s="384"/>
      <c r="M27" s="384">
        <f>SUM(M6:M26)</f>
        <v>0</v>
      </c>
      <c r="N27" s="384">
        <f>SUM(N6:N26)</f>
        <v>9.6</v>
      </c>
      <c r="O27" s="386">
        <f>SUM(O6:O26)</f>
        <v>13531.600000000004</v>
      </c>
      <c r="S27" s="387"/>
      <c r="T27" s="388"/>
      <c r="V27" s="389"/>
      <c r="X27" s="390"/>
      <c r="Y27" s="390"/>
      <c r="Z27" s="389"/>
    </row>
    <row r="28" spans="1:26" ht="16.5" thickBot="1" x14ac:dyDescent="0.3">
      <c r="A28" s="277"/>
      <c r="B28" s="259"/>
      <c r="C28" s="259"/>
      <c r="D28" s="259"/>
      <c r="E28" s="240"/>
      <c r="F28" s="240"/>
      <c r="G28" s="240"/>
      <c r="H28" s="241"/>
      <c r="I28" s="242"/>
      <c r="J28" s="241"/>
      <c r="K28" s="243"/>
      <c r="L28" s="244"/>
      <c r="M28" s="241"/>
      <c r="N28" s="241"/>
      <c r="O28" s="278"/>
    </row>
    <row r="29" spans="1:26" ht="15.75" x14ac:dyDescent="0.25">
      <c r="A29" s="446" t="s">
        <v>24</v>
      </c>
      <c r="B29" s="447"/>
      <c r="C29" s="447"/>
      <c r="D29" s="447"/>
      <c r="E29" s="447"/>
      <c r="F29" s="447"/>
      <c r="G29" s="447"/>
      <c r="H29" s="447"/>
      <c r="I29" s="447"/>
      <c r="J29" s="447"/>
      <c r="K29" s="447"/>
      <c r="L29" s="447"/>
      <c r="M29" s="447"/>
      <c r="N29" s="447"/>
      <c r="O29" s="448"/>
    </row>
    <row r="30" spans="1:26" s="376" customFormat="1" ht="59.25" customHeight="1" thickBot="1" x14ac:dyDescent="0.25">
      <c r="A30" s="252" t="s">
        <v>8</v>
      </c>
      <c r="B30" s="260" t="s">
        <v>9</v>
      </c>
      <c r="C30" s="260" t="s">
        <v>10</v>
      </c>
      <c r="D30" s="261" t="s">
        <v>11</v>
      </c>
      <c r="E30" s="253" t="s">
        <v>12</v>
      </c>
      <c r="F30" s="253" t="s">
        <v>25</v>
      </c>
      <c r="G30" s="253" t="s">
        <v>26</v>
      </c>
      <c r="H30" s="253" t="s">
        <v>18</v>
      </c>
      <c r="I30" s="253" t="s">
        <v>19</v>
      </c>
      <c r="J30" s="253" t="s">
        <v>27</v>
      </c>
      <c r="K30" s="253" t="s">
        <v>21</v>
      </c>
      <c r="L30" s="254" t="s">
        <v>22</v>
      </c>
      <c r="M30" s="253" t="s">
        <v>23</v>
      </c>
      <c r="N30" s="253" t="s">
        <v>28</v>
      </c>
      <c r="O30" s="255" t="s">
        <v>17</v>
      </c>
      <c r="P30" s="375"/>
      <c r="Q30" s="375"/>
      <c r="R30" s="375"/>
      <c r="S30" s="375"/>
      <c r="T30" s="375"/>
      <c r="U30" s="375"/>
      <c r="V30" s="375"/>
      <c r="W30" s="375"/>
      <c r="X30" s="375"/>
      <c r="Y30" s="375"/>
      <c r="Z30" s="375"/>
    </row>
    <row r="31" spans="1:26" ht="15.75" x14ac:dyDescent="0.25">
      <c r="A31" s="279"/>
      <c r="B31" s="169"/>
      <c r="C31" s="169"/>
      <c r="D31" s="169"/>
      <c r="E31" s="245"/>
      <c r="F31" s="73"/>
      <c r="G31" s="246"/>
      <c r="H31" s="246"/>
      <c r="I31" s="247"/>
      <c r="J31" s="248"/>
      <c r="K31" s="249"/>
      <c r="L31" s="250"/>
      <c r="M31" s="251"/>
      <c r="N31" s="251"/>
      <c r="O31" s="280"/>
    </row>
    <row r="32" spans="1:26" ht="15.75" x14ac:dyDescent="0.25">
      <c r="A32" s="281" t="s">
        <v>29</v>
      </c>
      <c r="B32" s="66"/>
      <c r="C32" s="66"/>
      <c r="D32" s="66"/>
      <c r="E32" s="65"/>
      <c r="F32" s="67"/>
      <c r="G32" s="67"/>
      <c r="H32" s="46"/>
      <c r="I32" s="46"/>
      <c r="J32" s="46"/>
      <c r="K32" s="46"/>
      <c r="L32" s="47" t="s">
        <v>30</v>
      </c>
      <c r="M32" s="46"/>
      <c r="N32" s="46"/>
      <c r="O32" s="282"/>
    </row>
    <row r="33" spans="1:15" ht="16.5" thickBot="1" x14ac:dyDescent="0.3">
      <c r="A33" s="283"/>
      <c r="B33" s="264"/>
      <c r="C33" s="264"/>
      <c r="D33" s="264"/>
      <c r="E33" s="265"/>
      <c r="F33" s="263"/>
      <c r="G33" s="263"/>
      <c r="H33" s="263"/>
      <c r="I33" s="263"/>
      <c r="J33" s="263"/>
      <c r="K33" s="263"/>
      <c r="L33" s="263"/>
      <c r="M33" s="263"/>
      <c r="N33" s="263"/>
      <c r="O33" s="284"/>
    </row>
    <row r="34" spans="1:15" ht="16.5" thickBot="1" x14ac:dyDescent="0.3">
      <c r="A34" s="444" t="s">
        <v>40</v>
      </c>
      <c r="B34" s="445"/>
      <c r="C34" s="445"/>
      <c r="D34" s="445"/>
      <c r="E34" s="445"/>
      <c r="F34" s="445"/>
      <c r="G34" s="445"/>
      <c r="H34" s="270">
        <f>SUM(H27+H32)</f>
        <v>11746</v>
      </c>
      <c r="I34" s="271">
        <f>SUM(I27+I32)</f>
        <v>1795.1999999999994</v>
      </c>
      <c r="J34" s="272">
        <f>SUM(J27+J32)</f>
        <v>0</v>
      </c>
      <c r="K34" s="270">
        <f>SUM(K27+K32)</f>
        <v>13541.200000000004</v>
      </c>
      <c r="L34" s="273"/>
      <c r="M34" s="272">
        <f>SUM(M27+M32)</f>
        <v>0</v>
      </c>
      <c r="N34" s="272">
        <f>SUM(N27+N32)</f>
        <v>9.6</v>
      </c>
      <c r="O34" s="274">
        <f>SUM(O27+O32)</f>
        <v>13531.600000000004</v>
      </c>
    </row>
    <row r="35" spans="1:15" ht="15.75" x14ac:dyDescent="0.25">
      <c r="A35" s="285" t="s">
        <v>108</v>
      </c>
      <c r="B35" s="266"/>
      <c r="C35" s="267"/>
      <c r="D35" s="267"/>
      <c r="E35" s="268"/>
      <c r="F35" s="269"/>
      <c r="G35" s="293"/>
      <c r="H35" s="449" t="s">
        <v>38</v>
      </c>
      <c r="I35" s="450"/>
      <c r="J35" s="450"/>
      <c r="K35" s="450"/>
      <c r="L35" s="450"/>
      <c r="M35" s="450"/>
      <c r="N35" s="450"/>
      <c r="O35" s="296">
        <v>30</v>
      </c>
    </row>
    <row r="36" spans="1:15" ht="15.75" x14ac:dyDescent="0.25">
      <c r="A36" s="286"/>
      <c r="B36" s="257"/>
      <c r="C36" s="257"/>
      <c r="D36" s="257"/>
      <c r="E36" s="68"/>
      <c r="F36" s="69"/>
      <c r="G36" s="294"/>
      <c r="H36" s="451" t="s">
        <v>37</v>
      </c>
      <c r="I36" s="452"/>
      <c r="J36" s="452"/>
      <c r="K36" s="452"/>
      <c r="L36" s="452"/>
      <c r="M36" s="452"/>
      <c r="N36" s="452"/>
      <c r="O36" s="287">
        <f>PRODUCT(A26*O35)</f>
        <v>630</v>
      </c>
    </row>
    <row r="37" spans="1:15" ht="16.5" thickBot="1" x14ac:dyDescent="0.3">
      <c r="A37" s="288"/>
      <c r="B37" s="289"/>
      <c r="C37" s="289"/>
      <c r="D37" s="289"/>
      <c r="E37" s="290"/>
      <c r="F37" s="291"/>
      <c r="G37" s="295"/>
      <c r="H37" s="440" t="s">
        <v>36</v>
      </c>
      <c r="I37" s="441"/>
      <c r="J37" s="441"/>
      <c r="K37" s="441"/>
      <c r="L37" s="441"/>
      <c r="M37" s="441"/>
      <c r="N37" s="441"/>
      <c r="O37" s="292">
        <f>SUM(O27+O36)</f>
        <v>14161.600000000004</v>
      </c>
    </row>
    <row r="38" spans="1:15" x14ac:dyDescent="0.25">
      <c r="A38" s="2"/>
      <c r="B38" s="258"/>
      <c r="C38" s="258"/>
      <c r="D38" s="258"/>
      <c r="E38" s="1"/>
      <c r="F38" s="2"/>
      <c r="G38" s="2"/>
      <c r="H38" s="2"/>
      <c r="I38" s="2"/>
      <c r="J38" s="2"/>
      <c r="K38" s="2"/>
      <c r="L38" s="2"/>
      <c r="M38" s="2"/>
      <c r="N38" s="2"/>
      <c r="O38" s="3"/>
    </row>
    <row r="39" spans="1:15" x14ac:dyDescent="0.25">
      <c r="A39" s="2"/>
      <c r="B39" s="258"/>
      <c r="C39" s="258"/>
      <c r="D39" s="258"/>
      <c r="E39" s="1"/>
      <c r="F39" s="2"/>
      <c r="G39" s="2"/>
      <c r="H39" s="2"/>
      <c r="I39" s="2"/>
      <c r="J39" s="2"/>
      <c r="K39" s="2"/>
      <c r="L39" s="2"/>
      <c r="M39" s="2"/>
      <c r="N39" s="2"/>
      <c r="O39" s="3"/>
    </row>
    <row r="40" spans="1:15" x14ac:dyDescent="0.25">
      <c r="A40" s="2"/>
      <c r="B40" s="258"/>
      <c r="C40" s="258"/>
      <c r="D40" s="258"/>
      <c r="E40" s="1"/>
      <c r="F40" s="2"/>
      <c r="G40" s="2"/>
      <c r="H40" s="2"/>
      <c r="I40" s="2"/>
      <c r="J40" s="2"/>
      <c r="K40" s="2"/>
      <c r="L40" s="2"/>
      <c r="M40" s="2"/>
      <c r="N40" s="2"/>
      <c r="O40" s="3"/>
    </row>
    <row r="41" spans="1:15" x14ac:dyDescent="0.25">
      <c r="A41" s="2"/>
      <c r="B41" s="258"/>
      <c r="C41" s="258"/>
      <c r="D41" s="258"/>
      <c r="E41" s="1"/>
      <c r="F41" s="2"/>
      <c r="G41" s="2"/>
      <c r="H41" s="2"/>
      <c r="I41" s="2"/>
      <c r="J41" s="2"/>
      <c r="K41" s="2"/>
      <c r="L41" s="2"/>
      <c r="M41" s="5"/>
      <c r="N41" s="2"/>
      <c r="O41" s="3"/>
    </row>
    <row r="42" spans="1:15" x14ac:dyDescent="0.25">
      <c r="A42" s="2"/>
      <c r="B42" s="258"/>
      <c r="C42" s="258"/>
      <c r="D42" s="258"/>
      <c r="E42" s="1"/>
      <c r="F42" s="2"/>
      <c r="G42" s="2"/>
      <c r="H42" s="2"/>
      <c r="I42" s="2"/>
      <c r="J42" s="2"/>
      <c r="K42" s="2"/>
      <c r="L42" s="2"/>
      <c r="M42" s="5"/>
      <c r="N42" s="2"/>
      <c r="O42" s="3"/>
    </row>
    <row r="43" spans="1:15" x14ac:dyDescent="0.25">
      <c r="A43" s="2"/>
      <c r="B43" s="258"/>
      <c r="C43" s="258"/>
      <c r="D43" s="258"/>
      <c r="E43" s="1"/>
      <c r="F43" s="2"/>
      <c r="G43" s="2"/>
      <c r="H43" s="2"/>
      <c r="I43" s="2"/>
      <c r="J43" s="2"/>
      <c r="K43" s="2"/>
      <c r="L43" s="2"/>
      <c r="M43" s="5"/>
      <c r="N43" s="2"/>
      <c r="O43" s="3"/>
    </row>
    <row r="44" spans="1:15" x14ac:dyDescent="0.25">
      <c r="A44" s="2"/>
      <c r="B44" s="258"/>
      <c r="C44" s="258"/>
      <c r="D44" s="258"/>
      <c r="E44" s="1"/>
      <c r="F44" s="2"/>
      <c r="G44" s="2"/>
      <c r="H44" s="2"/>
      <c r="I44" s="2"/>
      <c r="J44" s="2"/>
      <c r="K44" s="2"/>
      <c r="L44" s="2"/>
      <c r="M44" s="5"/>
      <c r="N44" s="2"/>
      <c r="O44" s="2"/>
    </row>
    <row r="45" spans="1:15" x14ac:dyDescent="0.25">
      <c r="A45" s="2"/>
      <c r="B45" s="258"/>
      <c r="C45" s="258"/>
      <c r="D45" s="258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5">
      <c r="A46" s="2"/>
      <c r="B46" s="258"/>
      <c r="C46" s="258"/>
      <c r="D46" s="258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5">
      <c r="A47" s="2"/>
      <c r="B47" s="258"/>
      <c r="C47" s="258"/>
      <c r="D47" s="258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"/>
      <c r="B48" s="258"/>
      <c r="C48" s="258"/>
      <c r="D48" s="258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5">
      <c r="A49" s="2"/>
      <c r="B49" s="258"/>
      <c r="C49" s="258"/>
      <c r="D49" s="258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2"/>
      <c r="B50" s="258"/>
      <c r="C50" s="258"/>
      <c r="D50" s="258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E51" s="6"/>
    </row>
    <row r="52" spans="1:15" x14ac:dyDescent="0.25">
      <c r="E52" s="6"/>
    </row>
    <row r="53" spans="1:15" x14ac:dyDescent="0.25">
      <c r="E53" s="6"/>
    </row>
    <row r="54" spans="1:15" x14ac:dyDescent="0.25">
      <c r="E54" s="6"/>
    </row>
    <row r="55" spans="1:15" x14ac:dyDescent="0.25">
      <c r="E55" s="6"/>
    </row>
    <row r="56" spans="1:15" x14ac:dyDescent="0.25">
      <c r="E56" s="6"/>
    </row>
  </sheetData>
  <sortState ref="A7:R27">
    <sortCondition ref="A7:A27"/>
  </sortState>
  <mergeCells count="23">
    <mergeCell ref="A1:O1"/>
    <mergeCell ref="A2:C2"/>
    <mergeCell ref="D2:E2"/>
    <mergeCell ref="J2:O2"/>
    <mergeCell ref="A3:C3"/>
    <mergeCell ref="D3:E3"/>
    <mergeCell ref="J3:O3"/>
    <mergeCell ref="H37:N37"/>
    <mergeCell ref="G4:G5"/>
    <mergeCell ref="H4:K4"/>
    <mergeCell ref="L4:N4"/>
    <mergeCell ref="O4:O5"/>
    <mergeCell ref="A27:G27"/>
    <mergeCell ref="A29:O29"/>
    <mergeCell ref="A34:G34"/>
    <mergeCell ref="H35:N35"/>
    <mergeCell ref="H36:N36"/>
    <mergeCell ref="A4:A5"/>
    <mergeCell ref="B4:B5"/>
    <mergeCell ref="C4:C5"/>
    <mergeCell ref="D4:D5"/>
    <mergeCell ref="E4:E5"/>
    <mergeCell ref="F4:F5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40" fitToWidth="2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zoomScale="80" zoomScaleNormal="80" workbookViewId="0">
      <selection activeCell="B26" sqref="B26"/>
    </sheetView>
  </sheetViews>
  <sheetFormatPr defaultRowHeight="15" x14ac:dyDescent="0.25"/>
  <cols>
    <col min="1" max="1" width="5.28515625" style="4" customWidth="1"/>
    <col min="2" max="2" width="53.42578125" style="4" bestFit="1" customWidth="1"/>
    <col min="3" max="3" width="19.28515625" style="4" bestFit="1" customWidth="1"/>
    <col min="4" max="4" width="26.5703125" style="4" bestFit="1" customWidth="1"/>
    <col min="5" max="5" width="13.140625" style="4" bestFit="1" customWidth="1"/>
    <col min="6" max="6" width="12.7109375" style="4" bestFit="1" customWidth="1"/>
    <col min="7" max="7" width="17.140625" style="4" customWidth="1"/>
    <col min="8" max="8" width="15.42578125" style="4" bestFit="1" customWidth="1"/>
    <col min="9" max="9" width="15.140625" style="4" bestFit="1" customWidth="1"/>
    <col min="10" max="10" width="17.42578125" style="4" customWidth="1"/>
    <col min="11" max="11" width="16" style="4" bestFit="1" customWidth="1"/>
    <col min="12" max="12" width="9.140625" style="4" bestFit="1" customWidth="1"/>
    <col min="13" max="13" width="13.28515625" style="4" customWidth="1"/>
    <col min="14" max="14" width="12.28515625" style="4" customWidth="1"/>
    <col min="15" max="15" width="24.140625" style="4" customWidth="1"/>
    <col min="16" max="16384" width="9.140625" style="4"/>
  </cols>
  <sheetData>
    <row r="1" spans="1:15" ht="68.25" customHeight="1" thickBot="1" x14ac:dyDescent="0.3">
      <c r="A1" s="465"/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7"/>
    </row>
    <row r="2" spans="1:15" ht="18" x14ac:dyDescent="0.25">
      <c r="A2" s="426" t="s">
        <v>1</v>
      </c>
      <c r="B2" s="427"/>
      <c r="C2" s="428"/>
      <c r="D2" s="429" t="s">
        <v>2</v>
      </c>
      <c r="E2" s="430"/>
      <c r="F2" s="143" t="s">
        <v>3</v>
      </c>
      <c r="G2" s="144" t="s">
        <v>4</v>
      </c>
      <c r="H2" s="144" t="s">
        <v>35</v>
      </c>
      <c r="I2" s="144" t="s">
        <v>5</v>
      </c>
      <c r="J2" s="431" t="s">
        <v>6</v>
      </c>
      <c r="K2" s="431"/>
      <c r="L2" s="431"/>
      <c r="M2" s="431"/>
      <c r="N2" s="431"/>
      <c r="O2" s="432"/>
    </row>
    <row r="3" spans="1:15" ht="46.5" customHeight="1" x14ac:dyDescent="0.25">
      <c r="A3" s="468" t="s">
        <v>339</v>
      </c>
      <c r="B3" s="469"/>
      <c r="C3" s="470"/>
      <c r="D3" s="436" t="s">
        <v>333</v>
      </c>
      <c r="E3" s="437"/>
      <c r="F3" s="131" t="s">
        <v>179</v>
      </c>
      <c r="G3" s="231" t="s">
        <v>326</v>
      </c>
      <c r="H3" s="133">
        <v>22</v>
      </c>
      <c r="I3" s="134">
        <v>4.8</v>
      </c>
      <c r="J3" s="471" t="s">
        <v>7</v>
      </c>
      <c r="K3" s="471"/>
      <c r="L3" s="471"/>
      <c r="M3" s="471"/>
      <c r="N3" s="471"/>
      <c r="O3" s="472"/>
    </row>
    <row r="4" spans="1:15" ht="15.75" customHeight="1" x14ac:dyDescent="0.25">
      <c r="A4" s="476" t="s">
        <v>8</v>
      </c>
      <c r="B4" s="478" t="s">
        <v>9</v>
      </c>
      <c r="C4" s="407" t="s">
        <v>10</v>
      </c>
      <c r="D4" s="407" t="s">
        <v>11</v>
      </c>
      <c r="E4" s="407" t="s">
        <v>12</v>
      </c>
      <c r="F4" s="407" t="s">
        <v>13</v>
      </c>
      <c r="G4" s="407" t="s">
        <v>14</v>
      </c>
      <c r="H4" s="480" t="s">
        <v>15</v>
      </c>
      <c r="I4" s="481"/>
      <c r="J4" s="481"/>
      <c r="K4" s="482"/>
      <c r="L4" s="483" t="s">
        <v>16</v>
      </c>
      <c r="M4" s="483"/>
      <c r="N4" s="483"/>
      <c r="O4" s="442" t="s">
        <v>17</v>
      </c>
    </row>
    <row r="5" spans="1:15" ht="57.75" customHeight="1" thickBot="1" x14ac:dyDescent="0.3">
      <c r="A5" s="477"/>
      <c r="B5" s="479"/>
      <c r="C5" s="408"/>
      <c r="D5" s="408"/>
      <c r="E5" s="408"/>
      <c r="F5" s="408"/>
      <c r="G5" s="408"/>
      <c r="H5" s="142" t="s">
        <v>18</v>
      </c>
      <c r="I5" s="142" t="s">
        <v>19</v>
      </c>
      <c r="J5" s="142" t="s">
        <v>20</v>
      </c>
      <c r="K5" s="142" t="s">
        <v>21</v>
      </c>
      <c r="L5" s="311" t="s">
        <v>22</v>
      </c>
      <c r="M5" s="142" t="s">
        <v>18</v>
      </c>
      <c r="N5" s="142" t="s">
        <v>19</v>
      </c>
      <c r="O5" s="443"/>
    </row>
    <row r="6" spans="1:15" ht="15.75" x14ac:dyDescent="0.25">
      <c r="A6" s="279">
        <v>1</v>
      </c>
      <c r="B6" s="166" t="s">
        <v>103</v>
      </c>
      <c r="C6" s="166" t="s">
        <v>0</v>
      </c>
      <c r="D6" s="166" t="s">
        <v>34</v>
      </c>
      <c r="E6" s="245">
        <v>1</v>
      </c>
      <c r="F6" s="137">
        <v>45056</v>
      </c>
      <c r="G6" s="137">
        <v>45422</v>
      </c>
      <c r="H6" s="76">
        <v>418</v>
      </c>
      <c r="I6" s="306">
        <v>105.6</v>
      </c>
      <c r="J6" s="307"/>
      <c r="K6" s="308">
        <f>SUM(H6+I6)</f>
        <v>523.6</v>
      </c>
      <c r="L6" s="309"/>
      <c r="M6" s="307"/>
      <c r="N6" s="307"/>
      <c r="O6" s="310">
        <f>SUM(K6-M6-N6)</f>
        <v>523.6</v>
      </c>
    </row>
    <row r="7" spans="1:15" ht="15.75" x14ac:dyDescent="0.25">
      <c r="A7" s="37">
        <v>2</v>
      </c>
      <c r="B7" s="166" t="s">
        <v>283</v>
      </c>
      <c r="C7" s="167" t="s">
        <v>43</v>
      </c>
      <c r="D7" s="167" t="s">
        <v>115</v>
      </c>
      <c r="E7" s="39">
        <v>1</v>
      </c>
      <c r="F7" s="29" t="s">
        <v>114</v>
      </c>
      <c r="G7" s="29">
        <v>45482</v>
      </c>
      <c r="H7" s="23">
        <v>418</v>
      </c>
      <c r="I7" s="20">
        <v>105.6</v>
      </c>
      <c r="J7" s="21"/>
      <c r="K7" s="17">
        <f t="shared" ref="K7:K15" si="0">SUM(H7+I7)</f>
        <v>523.6</v>
      </c>
      <c r="L7" s="22"/>
      <c r="M7" s="21"/>
      <c r="N7" s="21"/>
      <c r="O7" s="102">
        <f t="shared" ref="O7" si="1">SUM(K7-M7-N7)</f>
        <v>523.6</v>
      </c>
    </row>
    <row r="8" spans="1:15" ht="15.75" x14ac:dyDescent="0.25">
      <c r="A8" s="37">
        <v>3</v>
      </c>
      <c r="B8" s="38" t="s">
        <v>83</v>
      </c>
      <c r="C8" s="38" t="s">
        <v>0</v>
      </c>
      <c r="D8" s="38" t="s">
        <v>96</v>
      </c>
      <c r="E8" s="39" t="s">
        <v>335</v>
      </c>
      <c r="F8" s="30" t="s">
        <v>75</v>
      </c>
      <c r="G8" s="31">
        <v>45391</v>
      </c>
      <c r="H8" s="23">
        <v>378</v>
      </c>
      <c r="I8" s="20">
        <v>4.8</v>
      </c>
      <c r="J8" s="21"/>
      <c r="K8" s="17">
        <f t="shared" si="0"/>
        <v>382.8</v>
      </c>
      <c r="L8" s="22"/>
      <c r="M8" s="21"/>
      <c r="N8" s="21"/>
      <c r="O8" s="102">
        <f>SUM(K8-M8-N8)</f>
        <v>382.8</v>
      </c>
    </row>
    <row r="9" spans="1:15" ht="15.75" x14ac:dyDescent="0.25">
      <c r="A9" s="37">
        <v>4</v>
      </c>
      <c r="B9" s="168" t="s">
        <v>106</v>
      </c>
      <c r="C9" s="168" t="s">
        <v>0</v>
      </c>
      <c r="D9" s="168" t="s">
        <v>88</v>
      </c>
      <c r="E9" s="39">
        <v>1</v>
      </c>
      <c r="F9" s="30" t="s">
        <v>105</v>
      </c>
      <c r="G9" s="31">
        <v>45416</v>
      </c>
      <c r="H9" s="23">
        <v>418</v>
      </c>
      <c r="I9" s="20">
        <v>105.6</v>
      </c>
      <c r="J9" s="21"/>
      <c r="K9" s="17">
        <f t="shared" si="0"/>
        <v>523.6</v>
      </c>
      <c r="L9" s="22"/>
      <c r="M9" s="21"/>
      <c r="N9" s="21"/>
      <c r="O9" s="102">
        <f>SUM(K9-M9-N9)</f>
        <v>523.6</v>
      </c>
    </row>
    <row r="10" spans="1:15" ht="15.75" x14ac:dyDescent="0.25">
      <c r="A10" s="37">
        <v>5</v>
      </c>
      <c r="B10" s="38" t="s">
        <v>70</v>
      </c>
      <c r="C10" s="38" t="s">
        <v>0</v>
      </c>
      <c r="D10" s="38" t="s">
        <v>53</v>
      </c>
      <c r="E10" s="39">
        <v>1</v>
      </c>
      <c r="F10" s="30" t="s">
        <v>72</v>
      </c>
      <c r="G10" s="31"/>
      <c r="H10" s="23">
        <v>418</v>
      </c>
      <c r="I10" s="20">
        <v>105.6</v>
      </c>
      <c r="J10" s="21"/>
      <c r="K10" s="17">
        <f t="shared" si="0"/>
        <v>523.6</v>
      </c>
      <c r="L10" s="22"/>
      <c r="M10" s="21"/>
      <c r="N10" s="21"/>
      <c r="O10" s="102">
        <f t="shared" ref="O10:O13" si="2">SUM(K10-M10-N10)</f>
        <v>523.6</v>
      </c>
    </row>
    <row r="11" spans="1:15" ht="15.75" x14ac:dyDescent="0.25">
      <c r="A11" s="37">
        <v>6</v>
      </c>
      <c r="B11" s="168" t="s">
        <v>62</v>
      </c>
      <c r="C11" s="168" t="s">
        <v>59</v>
      </c>
      <c r="D11" s="168" t="s">
        <v>44</v>
      </c>
      <c r="E11" s="39">
        <v>1</v>
      </c>
      <c r="F11" s="30" t="s">
        <v>60</v>
      </c>
      <c r="G11" s="30" t="s">
        <v>61</v>
      </c>
      <c r="H11" s="23">
        <v>630</v>
      </c>
      <c r="I11" s="20">
        <v>105.6</v>
      </c>
      <c r="J11" s="21"/>
      <c r="K11" s="17">
        <f t="shared" si="0"/>
        <v>735.6</v>
      </c>
      <c r="L11" s="70"/>
      <c r="M11" s="21"/>
      <c r="N11" s="21"/>
      <c r="O11" s="102">
        <f t="shared" si="2"/>
        <v>735.6</v>
      </c>
    </row>
    <row r="12" spans="1:15" ht="15.75" x14ac:dyDescent="0.25">
      <c r="A12" s="37">
        <v>7</v>
      </c>
      <c r="B12" s="168" t="s">
        <v>307</v>
      </c>
      <c r="C12" s="168" t="s">
        <v>0</v>
      </c>
      <c r="D12" s="168" t="s">
        <v>119</v>
      </c>
      <c r="E12" s="39">
        <v>1</v>
      </c>
      <c r="F12" s="30" t="s">
        <v>305</v>
      </c>
      <c r="G12" s="30" t="s">
        <v>308</v>
      </c>
      <c r="H12" s="23">
        <v>418</v>
      </c>
      <c r="I12" s="20">
        <v>105.6</v>
      </c>
      <c r="J12" s="21"/>
      <c r="K12" s="17">
        <f t="shared" si="0"/>
        <v>523.6</v>
      </c>
      <c r="L12" s="70"/>
      <c r="M12" s="21"/>
      <c r="N12" s="21"/>
      <c r="O12" s="102">
        <f>SUM(K12-M12-N12)</f>
        <v>523.6</v>
      </c>
    </row>
    <row r="13" spans="1:15" ht="15.75" x14ac:dyDescent="0.25">
      <c r="A13" s="37">
        <v>8</v>
      </c>
      <c r="B13" s="38" t="s">
        <v>84</v>
      </c>
      <c r="C13" s="168" t="s">
        <v>43</v>
      </c>
      <c r="D13" s="38" t="s">
        <v>34</v>
      </c>
      <c r="E13" s="39">
        <v>1</v>
      </c>
      <c r="F13" s="30" t="s">
        <v>75</v>
      </c>
      <c r="G13" s="40"/>
      <c r="H13" s="23">
        <v>418</v>
      </c>
      <c r="I13" s="20">
        <v>105.6</v>
      </c>
      <c r="J13" s="21"/>
      <c r="K13" s="17">
        <f t="shared" si="0"/>
        <v>523.6</v>
      </c>
      <c r="L13" s="22"/>
      <c r="M13" s="21"/>
      <c r="N13" s="21"/>
      <c r="O13" s="102">
        <f t="shared" si="2"/>
        <v>523.6</v>
      </c>
    </row>
    <row r="14" spans="1:15" ht="15.75" x14ac:dyDescent="0.25">
      <c r="A14" s="37">
        <v>9</v>
      </c>
      <c r="B14" s="38" t="s">
        <v>102</v>
      </c>
      <c r="C14" s="168" t="s">
        <v>43</v>
      </c>
      <c r="D14" s="38" t="s">
        <v>88</v>
      </c>
      <c r="E14" s="39">
        <v>1</v>
      </c>
      <c r="F14" s="30" t="s">
        <v>105</v>
      </c>
      <c r="G14" s="31">
        <v>45416</v>
      </c>
      <c r="H14" s="23">
        <v>418</v>
      </c>
      <c r="I14" s="20">
        <v>105.6</v>
      </c>
      <c r="J14" s="21"/>
      <c r="K14" s="17">
        <f t="shared" si="0"/>
        <v>523.6</v>
      </c>
      <c r="L14" s="22"/>
      <c r="M14" s="21"/>
      <c r="N14" s="21"/>
      <c r="O14" s="102">
        <f>SUM(K14-M14-N14)</f>
        <v>523.6</v>
      </c>
    </row>
    <row r="15" spans="1:15" ht="16.5" thickBot="1" x14ac:dyDescent="0.3">
      <c r="A15" s="312">
        <v>10</v>
      </c>
      <c r="B15" s="105" t="s">
        <v>71</v>
      </c>
      <c r="C15" s="313" t="s">
        <v>0</v>
      </c>
      <c r="D15" s="105" t="s">
        <v>53</v>
      </c>
      <c r="E15" s="314">
        <v>1</v>
      </c>
      <c r="F15" s="146" t="s">
        <v>74</v>
      </c>
      <c r="G15" s="148"/>
      <c r="H15" s="315">
        <v>418</v>
      </c>
      <c r="I15" s="234">
        <v>105.6</v>
      </c>
      <c r="J15" s="83"/>
      <c r="K15" s="17">
        <f t="shared" si="0"/>
        <v>523.6</v>
      </c>
      <c r="L15" s="316"/>
      <c r="M15" s="83"/>
      <c r="N15" s="83"/>
      <c r="O15" s="317">
        <f>SUM(K15-M15-N15)</f>
        <v>523.6</v>
      </c>
    </row>
    <row r="16" spans="1:15" ht="16.5" thickBot="1" x14ac:dyDescent="0.3">
      <c r="A16" s="444" t="s">
        <v>45</v>
      </c>
      <c r="B16" s="445"/>
      <c r="C16" s="445"/>
      <c r="D16" s="445"/>
      <c r="E16" s="445"/>
      <c r="F16" s="445"/>
      <c r="G16" s="445"/>
      <c r="H16" s="318">
        <f>SUM(H6:H15)</f>
        <v>4352</v>
      </c>
      <c r="I16" s="318">
        <f>SUM(I6:I15)</f>
        <v>955.20000000000016</v>
      </c>
      <c r="J16" s="318"/>
      <c r="K16" s="318">
        <f>SUM(K6:K15)</f>
        <v>5307.2000000000007</v>
      </c>
      <c r="L16" s="319"/>
      <c r="M16" s="318">
        <f>SUM(M6:M15)</f>
        <v>0</v>
      </c>
      <c r="N16" s="318">
        <f>SUM(N6:N15)</f>
        <v>0</v>
      </c>
      <c r="O16" s="320">
        <f>SUM(O6:O15)</f>
        <v>5307.2000000000007</v>
      </c>
    </row>
    <row r="17" spans="1:19" ht="16.5" thickBot="1" x14ac:dyDescent="0.3">
      <c r="A17" s="53"/>
      <c r="B17" s="297"/>
      <c r="C17" s="298"/>
      <c r="D17" s="297"/>
      <c r="E17" s="299"/>
      <c r="F17" s="300"/>
      <c r="G17" s="301"/>
      <c r="H17" s="302"/>
      <c r="I17" s="302"/>
      <c r="J17" s="302"/>
      <c r="K17" s="302"/>
      <c r="L17" s="54"/>
      <c r="M17" s="302"/>
      <c r="N17" s="302"/>
      <c r="O17" s="55"/>
    </row>
    <row r="18" spans="1:19" ht="15.75" x14ac:dyDescent="0.25">
      <c r="A18" s="473" t="s">
        <v>24</v>
      </c>
      <c r="B18" s="474"/>
      <c r="C18" s="474"/>
      <c r="D18" s="474"/>
      <c r="E18" s="474"/>
      <c r="F18" s="474"/>
      <c r="G18" s="474"/>
      <c r="H18" s="474"/>
      <c r="I18" s="474"/>
      <c r="J18" s="474"/>
      <c r="K18" s="474"/>
      <c r="L18" s="474"/>
      <c r="M18" s="474"/>
      <c r="N18" s="474"/>
      <c r="O18" s="475"/>
    </row>
    <row r="19" spans="1:19" ht="54.75" thickBot="1" x14ac:dyDescent="0.3">
      <c r="A19" s="252" t="s">
        <v>8</v>
      </c>
      <c r="B19" s="253" t="s">
        <v>9</v>
      </c>
      <c r="C19" s="332" t="s">
        <v>10</v>
      </c>
      <c r="D19" s="253"/>
      <c r="E19" s="253" t="s">
        <v>12</v>
      </c>
      <c r="F19" s="332" t="s">
        <v>25</v>
      </c>
      <c r="G19" s="333" t="s">
        <v>26</v>
      </c>
      <c r="H19" s="253" t="s">
        <v>18</v>
      </c>
      <c r="I19" s="253" t="s">
        <v>19</v>
      </c>
      <c r="J19" s="253" t="s">
        <v>27</v>
      </c>
      <c r="K19" s="253" t="s">
        <v>21</v>
      </c>
      <c r="L19" s="254" t="s">
        <v>22</v>
      </c>
      <c r="M19" s="253" t="s">
        <v>23</v>
      </c>
      <c r="N19" s="253" t="s">
        <v>28</v>
      </c>
      <c r="O19" s="255" t="s">
        <v>17</v>
      </c>
      <c r="S19" s="4" t="s">
        <v>29</v>
      </c>
    </row>
    <row r="20" spans="1:19" ht="15.75" x14ac:dyDescent="0.25">
      <c r="A20" s="321">
        <v>1</v>
      </c>
      <c r="B20" s="322"/>
      <c r="C20" s="323"/>
      <c r="D20" s="324"/>
      <c r="E20" s="325"/>
      <c r="F20" s="326"/>
      <c r="G20" s="327"/>
      <c r="H20" s="328"/>
      <c r="I20" s="328"/>
      <c r="J20" s="391"/>
      <c r="K20" s="329"/>
      <c r="L20" s="330"/>
      <c r="M20" s="238"/>
      <c r="N20" s="238"/>
      <c r="O20" s="331"/>
    </row>
    <row r="21" spans="1:19" ht="15.75" x14ac:dyDescent="0.25">
      <c r="A21" s="484" t="s">
        <v>46</v>
      </c>
      <c r="B21" s="485"/>
      <c r="C21" s="485"/>
      <c r="D21" s="485"/>
      <c r="E21" s="485"/>
      <c r="F21" s="485"/>
      <c r="G21" s="485"/>
      <c r="H21" s="61"/>
      <c r="I21" s="61">
        <f>SUM(I20:I20)</f>
        <v>0</v>
      </c>
      <c r="J21" s="61">
        <f>SUM(J20:J20)</f>
        <v>0</v>
      </c>
      <c r="K21" s="61"/>
      <c r="L21" s="62" t="s">
        <v>30</v>
      </c>
      <c r="M21" s="392">
        <f>SUM(M20:M20)</f>
        <v>0</v>
      </c>
      <c r="N21" s="392">
        <f>SUM(N20:N20)</f>
        <v>0</v>
      </c>
      <c r="O21" s="33"/>
    </row>
    <row r="22" spans="1:19" ht="15.75" x14ac:dyDescent="0.25">
      <c r="A22" s="49"/>
      <c r="B22" s="301"/>
      <c r="C22" s="300"/>
      <c r="D22" s="299"/>
      <c r="E22" s="299"/>
      <c r="F22" s="300"/>
      <c r="G22" s="301"/>
      <c r="H22" s="301"/>
      <c r="I22" s="301"/>
      <c r="J22" s="301"/>
      <c r="K22" s="301"/>
      <c r="L22" s="301"/>
      <c r="M22" s="301"/>
      <c r="N22" s="301"/>
      <c r="O22" s="56"/>
    </row>
    <row r="23" spans="1:19" ht="16.5" thickBot="1" x14ac:dyDescent="0.3">
      <c r="A23" s="486" t="s">
        <v>47</v>
      </c>
      <c r="B23" s="487"/>
      <c r="C23" s="487"/>
      <c r="D23" s="487"/>
      <c r="E23" s="487"/>
      <c r="F23" s="487"/>
      <c r="G23" s="487"/>
      <c r="H23" s="334">
        <f>SUM(H16+H21)</f>
        <v>4352</v>
      </c>
      <c r="I23" s="335">
        <f>SUM(I16+I20)</f>
        <v>955.20000000000016</v>
      </c>
      <c r="J23" s="336"/>
      <c r="K23" s="334">
        <f>SUM(K16+K21)</f>
        <v>5307.2000000000007</v>
      </c>
      <c r="L23" s="337"/>
      <c r="M23" s="393">
        <f>SUM(M16+M21)</f>
        <v>0</v>
      </c>
      <c r="N23" s="393">
        <f>SUM(N16+N21)</f>
        <v>0</v>
      </c>
      <c r="O23" s="338">
        <f>SUM(O16+O21)</f>
        <v>5307.2000000000007</v>
      </c>
    </row>
    <row r="24" spans="1:19" ht="15.75" x14ac:dyDescent="0.25">
      <c r="A24" s="57" t="s">
        <v>108</v>
      </c>
      <c r="B24" s="303"/>
      <c r="C24" s="304"/>
      <c r="D24" s="305"/>
      <c r="E24" s="305"/>
      <c r="F24" s="304"/>
      <c r="G24" s="303"/>
      <c r="H24" s="488" t="s">
        <v>48</v>
      </c>
      <c r="I24" s="489"/>
      <c r="J24" s="489"/>
      <c r="K24" s="489"/>
      <c r="L24" s="489"/>
      <c r="M24" s="489"/>
      <c r="N24" s="489"/>
      <c r="O24" s="339">
        <v>30</v>
      </c>
    </row>
    <row r="25" spans="1:19" ht="15.75" x14ac:dyDescent="0.25">
      <c r="A25" s="49"/>
      <c r="B25" s="301"/>
      <c r="C25" s="300"/>
      <c r="D25" s="299"/>
      <c r="E25" s="299"/>
      <c r="F25" s="300"/>
      <c r="G25" s="301"/>
      <c r="H25" s="490" t="s">
        <v>49</v>
      </c>
      <c r="I25" s="491"/>
      <c r="J25" s="491"/>
      <c r="K25" s="491"/>
      <c r="L25" s="491"/>
      <c r="M25" s="491"/>
      <c r="N25" s="491"/>
      <c r="O25" s="394">
        <f>PRODUCT(10*O24)</f>
        <v>300</v>
      </c>
    </row>
    <row r="26" spans="1:19" ht="16.5" thickBot="1" x14ac:dyDescent="0.3">
      <c r="A26" s="58"/>
      <c r="B26" s="59"/>
      <c r="C26" s="63"/>
      <c r="D26" s="60"/>
      <c r="E26" s="60"/>
      <c r="F26" s="63"/>
      <c r="G26" s="59"/>
      <c r="H26" s="492" t="s">
        <v>50</v>
      </c>
      <c r="I26" s="493"/>
      <c r="J26" s="493"/>
      <c r="K26" s="493"/>
      <c r="L26" s="493"/>
      <c r="M26" s="493"/>
      <c r="N26" s="493"/>
      <c r="O26" s="84">
        <f>SUM(O23+O25)</f>
        <v>5607.2000000000007</v>
      </c>
    </row>
    <row r="27" spans="1:19" x14ac:dyDescent="0.25">
      <c r="A27" s="2"/>
      <c r="B27" s="2"/>
      <c r="C27" s="14"/>
      <c r="D27" s="1"/>
      <c r="E27" s="1"/>
      <c r="F27" s="14"/>
      <c r="G27" s="2"/>
      <c r="H27" s="2"/>
      <c r="I27" s="2"/>
      <c r="J27" s="2"/>
      <c r="K27" s="2"/>
      <c r="L27" s="2"/>
      <c r="M27" s="2"/>
      <c r="N27" s="2"/>
      <c r="O27" s="3"/>
    </row>
    <row r="28" spans="1:19" ht="15.75" x14ac:dyDescent="0.25">
      <c r="A28" s="10"/>
      <c r="B28" s="10"/>
      <c r="C28" s="9"/>
      <c r="D28" s="8"/>
      <c r="E28" s="8"/>
      <c r="F28" s="9"/>
      <c r="G28" s="10"/>
      <c r="H28" s="10"/>
      <c r="I28" s="10"/>
      <c r="J28" s="10"/>
      <c r="K28" s="10"/>
      <c r="L28" s="10"/>
      <c r="M28" s="10"/>
      <c r="N28" s="10"/>
      <c r="O28" s="11"/>
    </row>
  </sheetData>
  <mergeCells count="24">
    <mergeCell ref="A21:G21"/>
    <mergeCell ref="A23:G23"/>
    <mergeCell ref="H24:N24"/>
    <mergeCell ref="H25:N25"/>
    <mergeCell ref="H26:N26"/>
    <mergeCell ref="A18:O18"/>
    <mergeCell ref="A4:A5"/>
    <mergeCell ref="B4:B5"/>
    <mergeCell ref="C4:C5"/>
    <mergeCell ref="D4:D5"/>
    <mergeCell ref="E4:E5"/>
    <mergeCell ref="F4:F5"/>
    <mergeCell ref="G4:G5"/>
    <mergeCell ref="H4:K4"/>
    <mergeCell ref="L4:N4"/>
    <mergeCell ref="O4:O5"/>
    <mergeCell ref="A16:G16"/>
    <mergeCell ref="A1:O1"/>
    <mergeCell ref="A2:C2"/>
    <mergeCell ref="D2:E2"/>
    <mergeCell ref="J2:O2"/>
    <mergeCell ref="A3:C3"/>
    <mergeCell ref="D3:E3"/>
    <mergeCell ref="J3:O3"/>
  </mergeCells>
  <phoneticPr fontId="11" type="noConversion"/>
  <pageMargins left="0.59055118110236227" right="0.43307086614173229" top="0.74803149606299213" bottom="0.15748031496062992" header="0.51181102362204722" footer="0.31496062992125984"/>
  <pageSetup paperSize="9" scale="40" fitToHeight="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3"/>
  <sheetViews>
    <sheetView zoomScale="80" zoomScaleNormal="80" workbookViewId="0">
      <selection activeCell="B6" sqref="B6:B7"/>
    </sheetView>
  </sheetViews>
  <sheetFormatPr defaultRowHeight="15" x14ac:dyDescent="0.25"/>
  <cols>
    <col min="1" max="1" width="5.85546875" style="4" customWidth="1"/>
    <col min="2" max="2" width="56.28515625" style="351" bestFit="1" customWidth="1"/>
    <col min="3" max="3" width="16.28515625" style="351" bestFit="1" customWidth="1"/>
    <col min="4" max="4" width="28.85546875" style="351" bestFit="1" customWidth="1"/>
    <col min="5" max="5" width="7.85546875" style="4" customWidth="1"/>
    <col min="6" max="6" width="14" style="4" customWidth="1"/>
    <col min="7" max="7" width="14.85546875" style="4" customWidth="1"/>
    <col min="8" max="8" width="18.5703125" style="4" customWidth="1"/>
    <col min="9" max="9" width="15.5703125" style="4" customWidth="1"/>
    <col min="10" max="10" width="15.28515625" style="4" customWidth="1"/>
    <col min="11" max="11" width="19.7109375" style="4" customWidth="1"/>
    <col min="12" max="12" width="10.28515625" style="4" customWidth="1"/>
    <col min="13" max="13" width="14" style="4" bestFit="1" customWidth="1"/>
    <col min="14" max="14" width="13.42578125" style="12" customWidth="1"/>
    <col min="15" max="15" width="18.28515625" style="4" customWidth="1"/>
    <col min="16" max="16384" width="9.140625" style="4"/>
  </cols>
  <sheetData>
    <row r="1" spans="1:15" ht="78" customHeight="1" thickBot="1" x14ac:dyDescent="0.3">
      <c r="A1" s="402"/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4"/>
    </row>
    <row r="2" spans="1:15" ht="18" x14ac:dyDescent="0.25">
      <c r="A2" s="426" t="s">
        <v>1</v>
      </c>
      <c r="B2" s="427"/>
      <c r="C2" s="428"/>
      <c r="D2" s="429" t="s">
        <v>2</v>
      </c>
      <c r="E2" s="430"/>
      <c r="F2" s="143" t="s">
        <v>3</v>
      </c>
      <c r="G2" s="144" t="s">
        <v>4</v>
      </c>
      <c r="H2" s="144" t="s">
        <v>35</v>
      </c>
      <c r="I2" s="144" t="s">
        <v>5</v>
      </c>
      <c r="J2" s="431" t="s">
        <v>6</v>
      </c>
      <c r="K2" s="431"/>
      <c r="L2" s="431"/>
      <c r="M2" s="431"/>
      <c r="N2" s="431"/>
      <c r="O2" s="432"/>
    </row>
    <row r="3" spans="1:15" ht="18" x14ac:dyDescent="0.25">
      <c r="A3" s="468" t="s">
        <v>340</v>
      </c>
      <c r="B3" s="469"/>
      <c r="C3" s="470"/>
      <c r="D3" s="436" t="s">
        <v>333</v>
      </c>
      <c r="E3" s="437"/>
      <c r="F3" s="131" t="s">
        <v>179</v>
      </c>
      <c r="G3" s="132" t="s">
        <v>326</v>
      </c>
      <c r="H3" s="133">
        <v>22</v>
      </c>
      <c r="I3" s="134">
        <v>4.8</v>
      </c>
      <c r="J3" s="438" t="s">
        <v>7</v>
      </c>
      <c r="K3" s="438"/>
      <c r="L3" s="438"/>
      <c r="M3" s="438"/>
      <c r="N3" s="438"/>
      <c r="O3" s="439"/>
    </row>
    <row r="4" spans="1:15" x14ac:dyDescent="0.25">
      <c r="A4" s="496" t="s">
        <v>8</v>
      </c>
      <c r="B4" s="498" t="s">
        <v>9</v>
      </c>
      <c r="C4" s="500" t="s">
        <v>10</v>
      </c>
      <c r="D4" s="500" t="s">
        <v>11</v>
      </c>
      <c r="E4" s="502" t="s">
        <v>12</v>
      </c>
      <c r="F4" s="502" t="s">
        <v>13</v>
      </c>
      <c r="G4" s="502" t="s">
        <v>14</v>
      </c>
      <c r="H4" s="513" t="s">
        <v>15</v>
      </c>
      <c r="I4" s="514"/>
      <c r="J4" s="514"/>
      <c r="K4" s="515"/>
      <c r="L4" s="516" t="s">
        <v>16</v>
      </c>
      <c r="M4" s="516"/>
      <c r="N4" s="516"/>
      <c r="O4" s="494" t="s">
        <v>17</v>
      </c>
    </row>
    <row r="5" spans="1:15" ht="30.75" thickBot="1" x14ac:dyDescent="0.3">
      <c r="A5" s="497"/>
      <c r="B5" s="499"/>
      <c r="C5" s="501"/>
      <c r="D5" s="501"/>
      <c r="E5" s="503"/>
      <c r="F5" s="503"/>
      <c r="G5" s="503"/>
      <c r="H5" s="341" t="s">
        <v>18</v>
      </c>
      <c r="I5" s="341" t="s">
        <v>19</v>
      </c>
      <c r="J5" s="341" t="s">
        <v>20</v>
      </c>
      <c r="K5" s="341" t="s">
        <v>21</v>
      </c>
      <c r="L5" s="341" t="s">
        <v>22</v>
      </c>
      <c r="M5" s="341" t="s">
        <v>18</v>
      </c>
      <c r="N5" s="342" t="s">
        <v>19</v>
      </c>
      <c r="O5" s="495"/>
    </row>
    <row r="6" spans="1:15" ht="15.75" x14ac:dyDescent="0.25">
      <c r="A6" s="25">
        <v>1</v>
      </c>
      <c r="B6" s="89" t="s">
        <v>64</v>
      </c>
      <c r="C6" s="89" t="s">
        <v>42</v>
      </c>
      <c r="D6" s="89" t="s">
        <v>53</v>
      </c>
      <c r="E6" s="228">
        <v>1</v>
      </c>
      <c r="F6" s="137">
        <v>44896</v>
      </c>
      <c r="G6" s="137">
        <v>45260</v>
      </c>
      <c r="H6" s="138">
        <v>630</v>
      </c>
      <c r="I6" s="138">
        <v>105.6</v>
      </c>
      <c r="J6" s="139"/>
      <c r="K6" s="138">
        <f t="shared" ref="K6:K10" si="0">SUM(H6+I6)</f>
        <v>735.6</v>
      </c>
      <c r="L6" s="340"/>
      <c r="M6" s="138"/>
      <c r="N6" s="138"/>
      <c r="O6" s="343">
        <f>SUM(K6-M6-N6)</f>
        <v>735.6</v>
      </c>
    </row>
    <row r="7" spans="1:15" ht="31.5" x14ac:dyDescent="0.25">
      <c r="A7" s="25">
        <v>2</v>
      </c>
      <c r="B7" s="161" t="s">
        <v>285</v>
      </c>
      <c r="C7" s="161" t="s">
        <v>42</v>
      </c>
      <c r="D7" s="161" t="s">
        <v>53</v>
      </c>
      <c r="E7" s="28">
        <v>1</v>
      </c>
      <c r="F7" s="29">
        <v>45505</v>
      </c>
      <c r="G7" s="29">
        <v>45870</v>
      </c>
      <c r="H7" s="15">
        <v>630</v>
      </c>
      <c r="I7" s="15">
        <v>0</v>
      </c>
      <c r="J7" s="16"/>
      <c r="K7" s="15">
        <f t="shared" si="0"/>
        <v>630</v>
      </c>
      <c r="L7" s="352">
        <v>30</v>
      </c>
      <c r="M7" s="15"/>
      <c r="N7" s="15"/>
      <c r="O7" s="344">
        <f t="shared" ref="O7:O9" si="1">SUM(K7-M7-N7)</f>
        <v>630</v>
      </c>
    </row>
    <row r="8" spans="1:15" ht="15.75" x14ac:dyDescent="0.25">
      <c r="A8" s="25">
        <v>3</v>
      </c>
      <c r="B8" s="161" t="s">
        <v>202</v>
      </c>
      <c r="C8" s="161" t="s">
        <v>42</v>
      </c>
      <c r="D8" s="161" t="s">
        <v>44</v>
      </c>
      <c r="E8" s="28">
        <v>1</v>
      </c>
      <c r="F8" s="29">
        <v>45352</v>
      </c>
      <c r="G8" s="29">
        <v>45717</v>
      </c>
      <c r="H8" s="15">
        <v>630</v>
      </c>
      <c r="I8" s="15">
        <v>105.6</v>
      </c>
      <c r="J8" s="16"/>
      <c r="K8" s="15">
        <f t="shared" si="0"/>
        <v>735.6</v>
      </c>
      <c r="L8" s="16"/>
      <c r="M8" s="16"/>
      <c r="N8" s="16"/>
      <c r="O8" s="344">
        <f t="shared" si="1"/>
        <v>735.6</v>
      </c>
    </row>
    <row r="9" spans="1:15" ht="15.75" x14ac:dyDescent="0.25">
      <c r="A9" s="25">
        <v>4</v>
      </c>
      <c r="B9" s="161" t="s">
        <v>330</v>
      </c>
      <c r="C9" s="161" t="s">
        <v>42</v>
      </c>
      <c r="D9" s="161" t="s">
        <v>44</v>
      </c>
      <c r="E9" s="28">
        <v>2</v>
      </c>
      <c r="F9" s="29">
        <v>45352</v>
      </c>
      <c r="G9" s="29">
        <v>45961</v>
      </c>
      <c r="H9" s="15">
        <v>630</v>
      </c>
      <c r="I9" s="15">
        <v>105.6</v>
      </c>
      <c r="J9" s="16"/>
      <c r="K9" s="15">
        <f t="shared" si="0"/>
        <v>735.6</v>
      </c>
      <c r="L9" s="16"/>
      <c r="M9" s="16"/>
      <c r="N9" s="16"/>
      <c r="O9" s="344">
        <f t="shared" si="1"/>
        <v>735.6</v>
      </c>
    </row>
    <row r="10" spans="1:15" ht="15.75" x14ac:dyDescent="0.25">
      <c r="A10" s="25">
        <v>5</v>
      </c>
      <c r="B10" s="161" t="s">
        <v>201</v>
      </c>
      <c r="C10" s="161" t="s">
        <v>42</v>
      </c>
      <c r="D10" s="161"/>
      <c r="E10" s="28">
        <v>1</v>
      </c>
      <c r="F10" s="29">
        <v>45352</v>
      </c>
      <c r="G10" s="29">
        <v>45716</v>
      </c>
      <c r="H10" s="15">
        <v>630</v>
      </c>
      <c r="I10" s="15">
        <v>105.6</v>
      </c>
      <c r="J10" s="16"/>
      <c r="K10" s="15">
        <f t="shared" si="0"/>
        <v>735.6</v>
      </c>
      <c r="L10" s="87"/>
      <c r="M10" s="16"/>
      <c r="N10" s="16"/>
      <c r="O10" s="344">
        <f>SUM(K10-M10-N10)</f>
        <v>735.6</v>
      </c>
    </row>
    <row r="11" spans="1:15" ht="15.75" x14ac:dyDescent="0.25">
      <c r="A11" s="25">
        <v>6</v>
      </c>
      <c r="B11" s="103" t="s">
        <v>90</v>
      </c>
      <c r="C11" s="103" t="s">
        <v>54</v>
      </c>
      <c r="D11" s="103" t="s">
        <v>91</v>
      </c>
      <c r="E11" s="28">
        <v>1</v>
      </c>
      <c r="F11" s="30" t="s">
        <v>75</v>
      </c>
      <c r="G11" s="31">
        <v>45391</v>
      </c>
      <c r="H11" s="15">
        <v>630</v>
      </c>
      <c r="I11" s="15">
        <v>105.6</v>
      </c>
      <c r="J11" s="16"/>
      <c r="K11" s="15">
        <f t="shared" ref="K11:K23" si="2">SUM(H11+I11)</f>
        <v>735.6</v>
      </c>
      <c r="L11" s="87"/>
      <c r="M11" s="20"/>
      <c r="N11" s="20"/>
      <c r="O11" s="344">
        <f t="shared" ref="O11:O14" si="3">SUM(K11-M11-N11)</f>
        <v>735.6</v>
      </c>
    </row>
    <row r="12" spans="1:15" ht="15.75" x14ac:dyDescent="0.25">
      <c r="A12" s="25">
        <v>7</v>
      </c>
      <c r="B12" s="103" t="s">
        <v>290</v>
      </c>
      <c r="C12" s="103" t="s">
        <v>42</v>
      </c>
      <c r="D12" s="103" t="s">
        <v>287</v>
      </c>
      <c r="E12" s="28">
        <v>1</v>
      </c>
      <c r="F12" s="30" t="s">
        <v>288</v>
      </c>
      <c r="G12" s="30" t="s">
        <v>289</v>
      </c>
      <c r="H12" s="15">
        <v>630</v>
      </c>
      <c r="I12" s="15">
        <v>105.6</v>
      </c>
      <c r="J12" s="16"/>
      <c r="K12" s="15">
        <f t="shared" si="2"/>
        <v>735.6</v>
      </c>
      <c r="L12" s="87"/>
      <c r="M12" s="20"/>
      <c r="N12" s="20"/>
      <c r="O12" s="344">
        <f t="shared" si="3"/>
        <v>735.6</v>
      </c>
    </row>
    <row r="13" spans="1:15" ht="15.75" x14ac:dyDescent="0.25">
      <c r="A13" s="25">
        <v>8</v>
      </c>
      <c r="B13" s="103" t="s">
        <v>286</v>
      </c>
      <c r="C13" s="103" t="s">
        <v>204</v>
      </c>
      <c r="D13" s="103" t="s">
        <v>287</v>
      </c>
      <c r="E13" s="28">
        <v>1</v>
      </c>
      <c r="F13" s="30" t="s">
        <v>288</v>
      </c>
      <c r="G13" s="31">
        <v>45884</v>
      </c>
      <c r="H13" s="15">
        <v>630</v>
      </c>
      <c r="I13" s="15">
        <v>105.6</v>
      </c>
      <c r="J13" s="16"/>
      <c r="K13" s="15">
        <f t="shared" si="2"/>
        <v>735.6</v>
      </c>
      <c r="L13" s="87"/>
      <c r="M13" s="20"/>
      <c r="N13" s="20"/>
      <c r="O13" s="344">
        <f t="shared" si="3"/>
        <v>735.6</v>
      </c>
    </row>
    <row r="14" spans="1:15" ht="15.75" x14ac:dyDescent="0.25">
      <c r="A14" s="25">
        <v>9</v>
      </c>
      <c r="B14" s="103" t="s">
        <v>203</v>
      </c>
      <c r="C14" s="103" t="s">
        <v>54</v>
      </c>
      <c r="D14" s="103"/>
      <c r="E14" s="28">
        <v>1</v>
      </c>
      <c r="F14" s="30" t="s">
        <v>190</v>
      </c>
      <c r="G14" s="31">
        <v>45717</v>
      </c>
      <c r="H14" s="15">
        <v>630</v>
      </c>
      <c r="I14" s="15">
        <v>105.6</v>
      </c>
      <c r="J14" s="16"/>
      <c r="K14" s="15">
        <f t="shared" si="2"/>
        <v>735.6</v>
      </c>
      <c r="L14" s="87"/>
      <c r="M14" s="20"/>
      <c r="N14" s="20"/>
      <c r="O14" s="344">
        <f t="shared" si="3"/>
        <v>735.6</v>
      </c>
    </row>
    <row r="15" spans="1:15" ht="15.75" x14ac:dyDescent="0.25">
      <c r="A15" s="25">
        <v>10</v>
      </c>
      <c r="B15" s="103" t="s">
        <v>292</v>
      </c>
      <c r="C15" s="103" t="s">
        <v>54</v>
      </c>
      <c r="D15" s="103" t="s">
        <v>293</v>
      </c>
      <c r="E15" s="28">
        <v>1</v>
      </c>
      <c r="F15" s="30" t="s">
        <v>294</v>
      </c>
      <c r="G15" s="30" t="s">
        <v>295</v>
      </c>
      <c r="H15" s="15">
        <v>630</v>
      </c>
      <c r="I15" s="15">
        <v>105.6</v>
      </c>
      <c r="J15" s="16"/>
      <c r="K15" s="15">
        <f t="shared" si="2"/>
        <v>735.6</v>
      </c>
      <c r="L15" s="87"/>
      <c r="M15" s="20"/>
      <c r="N15" s="20"/>
      <c r="O15" s="344">
        <f t="shared" ref="O15:O22" si="4">SUM(K15-M15-N15)</f>
        <v>735.6</v>
      </c>
    </row>
    <row r="16" spans="1:15" ht="15.75" x14ac:dyDescent="0.25">
      <c r="A16" s="25">
        <v>11</v>
      </c>
      <c r="B16" s="103" t="s">
        <v>154</v>
      </c>
      <c r="C16" s="103" t="s">
        <v>42</v>
      </c>
      <c r="D16" s="103" t="s">
        <v>52</v>
      </c>
      <c r="E16" s="28">
        <v>3</v>
      </c>
      <c r="F16" s="30" t="s">
        <v>139</v>
      </c>
      <c r="G16" s="31">
        <v>45567</v>
      </c>
      <c r="H16" s="15">
        <v>630</v>
      </c>
      <c r="I16" s="15">
        <v>0</v>
      </c>
      <c r="J16" s="16"/>
      <c r="K16" s="15">
        <f t="shared" si="2"/>
        <v>630</v>
      </c>
      <c r="L16" s="87"/>
      <c r="M16" s="20"/>
      <c r="N16" s="20"/>
      <c r="O16" s="344">
        <f t="shared" si="4"/>
        <v>630</v>
      </c>
    </row>
    <row r="17" spans="1:15" ht="15.75" x14ac:dyDescent="0.25">
      <c r="A17" s="25">
        <v>12</v>
      </c>
      <c r="B17" s="103" t="s">
        <v>94</v>
      </c>
      <c r="C17" s="103" t="s">
        <v>54</v>
      </c>
      <c r="D17" s="103" t="s">
        <v>86</v>
      </c>
      <c r="E17" s="28">
        <v>1</v>
      </c>
      <c r="F17" s="30" t="s">
        <v>95</v>
      </c>
      <c r="G17" s="31">
        <v>45394</v>
      </c>
      <c r="H17" s="15">
        <v>630</v>
      </c>
      <c r="I17" s="15">
        <v>105.6</v>
      </c>
      <c r="J17" s="21"/>
      <c r="K17" s="15">
        <f t="shared" si="2"/>
        <v>735.6</v>
      </c>
      <c r="L17" s="32"/>
      <c r="M17" s="21"/>
      <c r="N17" s="21"/>
      <c r="O17" s="344">
        <f t="shared" si="4"/>
        <v>735.6</v>
      </c>
    </row>
    <row r="18" spans="1:15" ht="15.75" x14ac:dyDescent="0.25">
      <c r="A18" s="25">
        <v>13</v>
      </c>
      <c r="B18" s="103" t="s">
        <v>92</v>
      </c>
      <c r="C18" s="103" t="s">
        <v>42</v>
      </c>
      <c r="D18" s="103" t="s">
        <v>93</v>
      </c>
      <c r="E18" s="28">
        <v>1</v>
      </c>
      <c r="F18" s="30" t="s">
        <v>75</v>
      </c>
      <c r="G18" s="31">
        <v>45391</v>
      </c>
      <c r="H18" s="15">
        <v>630</v>
      </c>
      <c r="I18" s="15">
        <v>105.6</v>
      </c>
      <c r="J18" s="16"/>
      <c r="K18" s="15">
        <f t="shared" si="2"/>
        <v>735.6</v>
      </c>
      <c r="L18" s="80"/>
      <c r="M18" s="20"/>
      <c r="N18" s="20"/>
      <c r="O18" s="344">
        <f t="shared" si="4"/>
        <v>735.6</v>
      </c>
    </row>
    <row r="19" spans="1:15" ht="15.75" x14ac:dyDescent="0.25">
      <c r="A19" s="25">
        <v>14</v>
      </c>
      <c r="B19" s="103" t="s">
        <v>65</v>
      </c>
      <c r="C19" s="103" t="s">
        <v>42</v>
      </c>
      <c r="D19" s="103" t="s">
        <v>53</v>
      </c>
      <c r="E19" s="28">
        <v>1</v>
      </c>
      <c r="F19" s="30" t="s">
        <v>63</v>
      </c>
      <c r="G19" s="31">
        <v>45260</v>
      </c>
      <c r="H19" s="15">
        <v>630</v>
      </c>
      <c r="I19" s="15">
        <v>105.6</v>
      </c>
      <c r="J19" s="16"/>
      <c r="K19" s="15">
        <f t="shared" si="2"/>
        <v>735.6</v>
      </c>
      <c r="L19" s="81"/>
      <c r="M19" s="23"/>
      <c r="N19" s="23"/>
      <c r="O19" s="344">
        <f t="shared" si="4"/>
        <v>735.6</v>
      </c>
    </row>
    <row r="20" spans="1:15" ht="15.75" x14ac:dyDescent="0.25">
      <c r="A20" s="25">
        <v>15</v>
      </c>
      <c r="B20" s="103" t="s">
        <v>87</v>
      </c>
      <c r="C20" s="103" t="s">
        <v>54</v>
      </c>
      <c r="D20" s="103" t="s">
        <v>89</v>
      </c>
      <c r="E20" s="28">
        <v>1</v>
      </c>
      <c r="F20" s="30" t="s">
        <v>75</v>
      </c>
      <c r="G20" s="31">
        <v>45391</v>
      </c>
      <c r="H20" s="15">
        <v>630</v>
      </c>
      <c r="I20" s="15">
        <v>105.6</v>
      </c>
      <c r="J20" s="16"/>
      <c r="K20" s="15">
        <f t="shared" si="2"/>
        <v>735.6</v>
      </c>
      <c r="L20" s="80"/>
      <c r="M20" s="20"/>
      <c r="N20" s="20"/>
      <c r="O20" s="344">
        <f t="shared" si="4"/>
        <v>735.6</v>
      </c>
    </row>
    <row r="21" spans="1:15" ht="15.75" x14ac:dyDescent="0.25">
      <c r="A21" s="25">
        <v>16</v>
      </c>
      <c r="B21" s="103" t="s">
        <v>153</v>
      </c>
      <c r="C21" s="103" t="s">
        <v>54</v>
      </c>
      <c r="D21" s="103" t="s">
        <v>88</v>
      </c>
      <c r="E21" s="28">
        <v>3</v>
      </c>
      <c r="F21" s="30" t="s">
        <v>139</v>
      </c>
      <c r="G21" s="31">
        <v>45567</v>
      </c>
      <c r="H21" s="15">
        <v>630</v>
      </c>
      <c r="I21" s="15">
        <v>0</v>
      </c>
      <c r="J21" s="16"/>
      <c r="K21" s="15">
        <f t="shared" si="2"/>
        <v>630</v>
      </c>
      <c r="L21" s="80"/>
      <c r="M21" s="20"/>
      <c r="N21" s="20"/>
      <c r="O21" s="344">
        <f t="shared" si="4"/>
        <v>630</v>
      </c>
    </row>
    <row r="22" spans="1:15" ht="15.75" x14ac:dyDescent="0.25">
      <c r="A22" s="25">
        <v>17</v>
      </c>
      <c r="B22" s="103" t="s">
        <v>331</v>
      </c>
      <c r="C22" s="103" t="s">
        <v>213</v>
      </c>
      <c r="D22" s="103" t="s">
        <v>332</v>
      </c>
      <c r="E22" s="28">
        <v>2</v>
      </c>
      <c r="F22" s="30" t="s">
        <v>152</v>
      </c>
      <c r="G22" s="31">
        <v>45961</v>
      </c>
      <c r="H22" s="15">
        <v>630</v>
      </c>
      <c r="I22" s="15">
        <v>105.6</v>
      </c>
      <c r="J22" s="16"/>
      <c r="K22" s="15">
        <f t="shared" si="2"/>
        <v>735.6</v>
      </c>
      <c r="L22" s="80"/>
      <c r="M22" s="20"/>
      <c r="N22" s="20"/>
      <c r="O22" s="344">
        <f t="shared" si="4"/>
        <v>735.6</v>
      </c>
    </row>
    <row r="23" spans="1:15" ht="16.5" thickBot="1" x14ac:dyDescent="0.3">
      <c r="A23" s="353">
        <v>18</v>
      </c>
      <c r="B23" s="256" t="s">
        <v>291</v>
      </c>
      <c r="C23" s="256" t="s">
        <v>213</v>
      </c>
      <c r="D23" s="256" t="s">
        <v>88</v>
      </c>
      <c r="E23" s="232">
        <v>1</v>
      </c>
      <c r="F23" s="146" t="s">
        <v>288</v>
      </c>
      <c r="G23" s="146" t="s">
        <v>289</v>
      </c>
      <c r="H23" s="17">
        <v>630</v>
      </c>
      <c r="I23" s="17">
        <v>105.6</v>
      </c>
      <c r="J23" s="235"/>
      <c r="K23" s="17">
        <f t="shared" si="2"/>
        <v>735.6</v>
      </c>
      <c r="L23" s="354"/>
      <c r="M23" s="234"/>
      <c r="N23" s="234"/>
      <c r="O23" s="355">
        <f>SUM(K23-M23-N23)</f>
        <v>735.6</v>
      </c>
    </row>
    <row r="24" spans="1:15" ht="19.5" thickBot="1" x14ac:dyDescent="0.3">
      <c r="A24" s="444" t="s">
        <v>39</v>
      </c>
      <c r="B24" s="445"/>
      <c r="C24" s="445"/>
      <c r="D24" s="445"/>
      <c r="E24" s="445"/>
      <c r="F24" s="445"/>
      <c r="G24" s="445"/>
      <c r="H24" s="356">
        <f>SUM(H6:H23)</f>
        <v>11340</v>
      </c>
      <c r="I24" s="357">
        <f>SUM(I6:I23)</f>
        <v>1583.9999999999995</v>
      </c>
      <c r="J24" s="356">
        <f>SUM(J6:J23)</f>
        <v>0</v>
      </c>
      <c r="K24" s="358">
        <f>SUM(K6:K23)</f>
        <v>12924.000000000004</v>
      </c>
      <c r="L24" s="359"/>
      <c r="M24" s="356">
        <f>SUM(M6:M23)</f>
        <v>0</v>
      </c>
      <c r="N24" s="356">
        <f>SUM(N6:N23)</f>
        <v>0</v>
      </c>
      <c r="O24" s="151">
        <f>SUM(O6:O23)</f>
        <v>12924.000000000004</v>
      </c>
    </row>
    <row r="25" spans="1:15" ht="16.5" thickBot="1" x14ac:dyDescent="0.3">
      <c r="A25" s="34"/>
      <c r="B25" s="298"/>
      <c r="C25" s="298"/>
      <c r="D25" s="298"/>
      <c r="E25" s="297"/>
      <c r="F25" s="297"/>
      <c r="G25" s="297"/>
      <c r="H25" s="345"/>
      <c r="I25" s="346"/>
      <c r="J25" s="345"/>
      <c r="K25" s="347"/>
      <c r="L25" s="35"/>
      <c r="M25" s="345"/>
      <c r="N25" s="348"/>
      <c r="O25" s="36"/>
    </row>
    <row r="26" spans="1:15" ht="15.75" x14ac:dyDescent="0.25">
      <c r="A26" s="473" t="s">
        <v>24</v>
      </c>
      <c r="B26" s="474"/>
      <c r="C26" s="474"/>
      <c r="D26" s="474"/>
      <c r="E26" s="474"/>
      <c r="F26" s="474"/>
      <c r="G26" s="474"/>
      <c r="H26" s="474"/>
      <c r="I26" s="474"/>
      <c r="J26" s="474"/>
      <c r="K26" s="474"/>
      <c r="L26" s="474"/>
      <c r="M26" s="474"/>
      <c r="N26" s="474"/>
      <c r="O26" s="475"/>
    </row>
    <row r="27" spans="1:15" s="376" customFormat="1" ht="48" thickBot="1" x14ac:dyDescent="0.25">
      <c r="A27" s="252" t="s">
        <v>8</v>
      </c>
      <c r="B27" s="361" t="s">
        <v>9</v>
      </c>
      <c r="C27" s="361" t="s">
        <v>10</v>
      </c>
      <c r="D27" s="362" t="s">
        <v>11</v>
      </c>
      <c r="E27" s="253" t="s">
        <v>12</v>
      </c>
      <c r="F27" s="253" t="s">
        <v>25</v>
      </c>
      <c r="G27" s="253" t="s">
        <v>26</v>
      </c>
      <c r="H27" s="253" t="s">
        <v>18</v>
      </c>
      <c r="I27" s="253" t="s">
        <v>19</v>
      </c>
      <c r="J27" s="253" t="s">
        <v>27</v>
      </c>
      <c r="K27" s="253" t="s">
        <v>21</v>
      </c>
      <c r="L27" s="254" t="s">
        <v>22</v>
      </c>
      <c r="M27" s="253" t="s">
        <v>23</v>
      </c>
      <c r="N27" s="363" t="s">
        <v>28</v>
      </c>
      <c r="O27" s="255" t="s">
        <v>17</v>
      </c>
    </row>
    <row r="28" spans="1:15" ht="15.75" x14ac:dyDescent="0.25">
      <c r="A28" s="279"/>
      <c r="B28" s="162"/>
      <c r="C28" s="162"/>
      <c r="D28" s="162"/>
      <c r="E28" s="245"/>
      <c r="F28" s="73"/>
      <c r="G28" s="246"/>
      <c r="H28" s="246"/>
      <c r="I28" s="247"/>
      <c r="J28" s="248"/>
      <c r="K28" s="249"/>
      <c r="L28" s="250"/>
      <c r="M28" s="251"/>
      <c r="N28" s="360"/>
      <c r="O28" s="280"/>
    </row>
    <row r="29" spans="1:15" ht="15.75" x14ac:dyDescent="0.25">
      <c r="A29" s="41" t="s">
        <v>29</v>
      </c>
      <c r="B29" s="350"/>
      <c r="C29" s="350"/>
      <c r="D29" s="350"/>
      <c r="E29" s="42"/>
      <c r="F29" s="43"/>
      <c r="G29" s="44"/>
      <c r="H29" s="45"/>
      <c r="I29" s="46"/>
      <c r="J29" s="46"/>
      <c r="K29" s="46"/>
      <c r="L29" s="47" t="s">
        <v>30</v>
      </c>
      <c r="M29" s="46"/>
      <c r="N29" s="48"/>
      <c r="O29" s="282"/>
    </row>
    <row r="30" spans="1:15" ht="16.5" thickBot="1" x14ac:dyDescent="0.3">
      <c r="A30" s="49"/>
      <c r="B30" s="300"/>
      <c r="C30" s="300"/>
      <c r="D30" s="300"/>
      <c r="E30" s="299"/>
      <c r="F30" s="301"/>
      <c r="G30" s="301"/>
      <c r="H30" s="301"/>
      <c r="I30" s="301"/>
      <c r="J30" s="301"/>
      <c r="K30" s="301"/>
      <c r="L30" s="301"/>
      <c r="M30" s="301"/>
      <c r="N30" s="349"/>
      <c r="O30" s="284"/>
    </row>
    <row r="31" spans="1:15" ht="19.5" thickBot="1" x14ac:dyDescent="0.3">
      <c r="A31" s="504" t="s">
        <v>40</v>
      </c>
      <c r="B31" s="505"/>
      <c r="C31" s="505"/>
      <c r="D31" s="505"/>
      <c r="E31" s="505"/>
      <c r="F31" s="505"/>
      <c r="G31" s="506"/>
      <c r="H31" s="356">
        <f>SUM(H24+H28)</f>
        <v>11340</v>
      </c>
      <c r="I31" s="357">
        <f>SUM(I24+I28)</f>
        <v>1583.9999999999995</v>
      </c>
      <c r="J31" s="356">
        <f>SUM(J24+J28)</f>
        <v>0</v>
      </c>
      <c r="K31" s="358">
        <f>SUM(K24+K28)</f>
        <v>12924.000000000004</v>
      </c>
      <c r="L31" s="359"/>
      <c r="M31" s="356">
        <f>SUM(M24+M28)</f>
        <v>0</v>
      </c>
      <c r="N31" s="356">
        <f>SUM(N24+N28)</f>
        <v>0</v>
      </c>
      <c r="O31" s="151">
        <f>SUM(O24+O28)</f>
        <v>12924.000000000004</v>
      </c>
    </row>
    <row r="32" spans="1:15" ht="15.75" x14ac:dyDescent="0.25">
      <c r="A32" s="364" t="s">
        <v>108</v>
      </c>
      <c r="B32" s="365"/>
      <c r="C32" s="366"/>
      <c r="D32" s="366"/>
      <c r="E32" s="367"/>
      <c r="F32" s="368"/>
      <c r="G32" s="369"/>
      <c r="H32" s="507" t="s">
        <v>38</v>
      </c>
      <c r="I32" s="508"/>
      <c r="J32" s="508"/>
      <c r="K32" s="508"/>
      <c r="L32" s="508"/>
      <c r="M32" s="508"/>
      <c r="N32" s="508"/>
      <c r="O32" s="370">
        <v>30</v>
      </c>
    </row>
    <row r="33" spans="1:15" ht="16.5" thickBot="1" x14ac:dyDescent="0.3">
      <c r="A33" s="517"/>
      <c r="B33" s="518"/>
      <c r="C33" s="518"/>
      <c r="D33" s="518"/>
      <c r="E33" s="518"/>
      <c r="F33" s="518"/>
      <c r="G33" s="518"/>
      <c r="H33" s="509" t="s">
        <v>37</v>
      </c>
      <c r="I33" s="510"/>
      <c r="J33" s="510"/>
      <c r="K33" s="510"/>
      <c r="L33" s="510"/>
      <c r="M33" s="510"/>
      <c r="N33" s="510"/>
      <c r="O33" s="371">
        <f>PRODUCT(O32*18)</f>
        <v>540</v>
      </c>
    </row>
    <row r="34" spans="1:15" ht="16.5" thickBot="1" x14ac:dyDescent="0.3">
      <c r="A34" s="519"/>
      <c r="B34" s="520"/>
      <c r="C34" s="520"/>
      <c r="D34" s="520"/>
      <c r="E34" s="520"/>
      <c r="F34" s="520"/>
      <c r="G34" s="520"/>
      <c r="H34" s="511" t="s">
        <v>36</v>
      </c>
      <c r="I34" s="512"/>
      <c r="J34" s="512"/>
      <c r="K34" s="512"/>
      <c r="L34" s="512"/>
      <c r="M34" s="512"/>
      <c r="N34" s="512"/>
      <c r="O34" s="372">
        <f>SUM(O31+O33)</f>
        <v>13464.000000000004</v>
      </c>
    </row>
    <row r="35" spans="1:15" ht="15.75" x14ac:dyDescent="0.25">
      <c r="A35" s="10"/>
      <c r="B35" s="9"/>
      <c r="C35" s="9"/>
      <c r="D35" s="9"/>
      <c r="E35" s="8"/>
      <c r="F35" s="10"/>
      <c r="G35" s="10"/>
      <c r="H35" s="10"/>
      <c r="I35" s="10"/>
      <c r="J35" s="10"/>
      <c r="K35" s="10"/>
      <c r="L35" s="10"/>
      <c r="M35" s="10"/>
      <c r="N35" s="50"/>
      <c r="O35" s="11" t="s">
        <v>29</v>
      </c>
    </row>
    <row r="36" spans="1:15" ht="15.75" x14ac:dyDescent="0.25">
      <c r="A36" s="10"/>
      <c r="B36" s="9"/>
      <c r="C36" s="9"/>
      <c r="D36" s="9"/>
      <c r="E36" s="8"/>
      <c r="F36" s="10"/>
      <c r="G36" s="10"/>
      <c r="H36" s="10"/>
      <c r="I36" s="10"/>
      <c r="J36" s="10"/>
      <c r="K36" s="10"/>
      <c r="L36" s="10"/>
      <c r="M36" s="10"/>
      <c r="N36" s="50"/>
      <c r="O36" s="11"/>
    </row>
    <row r="37" spans="1:15" ht="15.75" x14ac:dyDescent="0.25">
      <c r="A37" s="10"/>
      <c r="B37" s="9"/>
      <c r="C37" s="9"/>
      <c r="D37" s="9"/>
      <c r="E37" s="8"/>
      <c r="F37" s="10"/>
      <c r="G37" s="10"/>
      <c r="H37" s="10"/>
      <c r="I37" s="10"/>
      <c r="J37" s="10"/>
      <c r="K37" s="10"/>
      <c r="L37" s="10"/>
      <c r="M37" s="10"/>
      <c r="N37" s="50"/>
      <c r="O37" s="11"/>
    </row>
    <row r="38" spans="1:15" x14ac:dyDescent="0.25">
      <c r="A38" s="2"/>
      <c r="B38" s="14"/>
      <c r="C38" s="14"/>
      <c r="D38" s="14"/>
      <c r="E38" s="1"/>
      <c r="F38" s="2"/>
      <c r="G38" s="2"/>
      <c r="H38" s="2"/>
      <c r="I38" s="2"/>
      <c r="J38" s="2"/>
      <c r="K38" s="2"/>
      <c r="L38" s="2"/>
      <c r="M38" s="5"/>
      <c r="N38" s="13"/>
      <c r="O38" s="3"/>
    </row>
    <row r="39" spans="1:15" x14ac:dyDescent="0.25">
      <c r="A39" s="2"/>
      <c r="B39" s="14"/>
      <c r="C39" s="14"/>
      <c r="D39" s="14"/>
      <c r="E39" s="1"/>
      <c r="F39" s="2"/>
      <c r="G39" s="2"/>
      <c r="H39" s="2"/>
      <c r="I39" s="2"/>
      <c r="J39" s="2"/>
      <c r="K39" s="2"/>
      <c r="L39" s="2"/>
      <c r="M39" s="5"/>
      <c r="N39" s="13"/>
      <c r="O39" s="3"/>
    </row>
    <row r="40" spans="1:15" x14ac:dyDescent="0.25">
      <c r="A40" s="2"/>
      <c r="B40" s="14"/>
      <c r="C40" s="14"/>
      <c r="D40" s="14"/>
      <c r="E40" s="1"/>
      <c r="F40" s="2"/>
      <c r="G40" s="2"/>
      <c r="H40" s="2"/>
      <c r="I40" s="2"/>
      <c r="J40" s="2"/>
      <c r="K40" s="2"/>
      <c r="L40" s="2"/>
      <c r="M40" s="5"/>
      <c r="N40" s="13"/>
      <c r="O40" s="3"/>
    </row>
    <row r="41" spans="1:15" x14ac:dyDescent="0.25">
      <c r="A41" s="2"/>
      <c r="B41" s="14"/>
      <c r="C41" s="14"/>
      <c r="D41" s="14"/>
      <c r="E41" s="1"/>
      <c r="F41" s="2"/>
      <c r="G41" s="2"/>
      <c r="H41" s="2"/>
      <c r="I41" s="2"/>
      <c r="J41" s="2"/>
      <c r="K41" s="2"/>
      <c r="L41" s="2"/>
      <c r="M41" s="5"/>
      <c r="N41" s="13"/>
      <c r="O41" s="2"/>
    </row>
    <row r="42" spans="1:15" x14ac:dyDescent="0.25">
      <c r="A42" s="2"/>
      <c r="B42" s="14"/>
      <c r="C42" s="14"/>
      <c r="D42" s="14"/>
      <c r="E42" s="1"/>
      <c r="F42" s="2"/>
      <c r="G42" s="2"/>
      <c r="H42" s="2"/>
      <c r="I42" s="2"/>
      <c r="J42" s="2"/>
      <c r="K42" s="2"/>
      <c r="L42" s="2"/>
      <c r="M42" s="2"/>
      <c r="N42" s="13"/>
      <c r="O42" s="2"/>
    </row>
    <row r="43" spans="1:15" x14ac:dyDescent="0.25">
      <c r="A43" s="2"/>
      <c r="B43" s="14"/>
      <c r="C43" s="14"/>
      <c r="D43" s="14"/>
      <c r="E43" s="1"/>
      <c r="F43" s="2"/>
      <c r="G43" s="2"/>
      <c r="H43" s="2"/>
      <c r="I43" s="2"/>
      <c r="J43" s="2"/>
      <c r="K43" s="2"/>
      <c r="L43" s="2"/>
      <c r="M43" s="2"/>
      <c r="N43" s="13"/>
      <c r="O43" s="2"/>
    </row>
    <row r="44" spans="1:15" x14ac:dyDescent="0.25">
      <c r="A44" s="2"/>
      <c r="B44" s="14"/>
      <c r="C44" s="14"/>
      <c r="D44" s="14"/>
      <c r="E44" s="1"/>
      <c r="F44" s="2"/>
      <c r="G44" s="2"/>
      <c r="H44" s="2"/>
      <c r="I44" s="2"/>
      <c r="J44" s="2"/>
      <c r="K44" s="2"/>
      <c r="L44" s="2"/>
      <c r="M44" s="2"/>
      <c r="N44" s="13"/>
      <c r="O44" s="2"/>
    </row>
    <row r="45" spans="1:15" x14ac:dyDescent="0.25">
      <c r="A45" s="2"/>
      <c r="B45" s="14"/>
      <c r="C45" s="14"/>
      <c r="D45" s="14"/>
      <c r="E45" s="1"/>
      <c r="F45" s="2"/>
      <c r="G45" s="2"/>
      <c r="H45" s="2"/>
      <c r="I45" s="2"/>
      <c r="J45" s="2"/>
      <c r="K45" s="2"/>
      <c r="L45" s="2"/>
      <c r="M45" s="2"/>
      <c r="N45" s="13"/>
      <c r="O45" s="2"/>
    </row>
    <row r="46" spans="1:15" x14ac:dyDescent="0.25">
      <c r="A46" s="2"/>
      <c r="B46" s="14"/>
      <c r="C46" s="14"/>
      <c r="D46" s="14"/>
      <c r="E46" s="1"/>
      <c r="F46" s="2"/>
      <c r="G46" s="2"/>
      <c r="H46" s="2"/>
      <c r="I46" s="2"/>
      <c r="J46" s="2"/>
      <c r="K46" s="2"/>
      <c r="L46" s="2"/>
      <c r="M46" s="2"/>
      <c r="N46" s="13"/>
      <c r="O46" s="2"/>
    </row>
    <row r="47" spans="1:15" x14ac:dyDescent="0.25">
      <c r="A47" s="2"/>
      <c r="B47" s="14"/>
      <c r="C47" s="14"/>
      <c r="D47" s="14"/>
      <c r="E47" s="1"/>
      <c r="F47" s="2"/>
      <c r="G47" s="2"/>
      <c r="H47" s="2"/>
      <c r="I47" s="2"/>
      <c r="J47" s="2"/>
      <c r="K47" s="2"/>
      <c r="L47" s="2"/>
      <c r="M47" s="2"/>
      <c r="N47" s="13"/>
      <c r="O47" s="2"/>
    </row>
    <row r="48" spans="1:15" x14ac:dyDescent="0.25">
      <c r="E48" s="6"/>
    </row>
    <row r="49" spans="5:5" x14ac:dyDescent="0.25">
      <c r="E49" s="6"/>
    </row>
    <row r="50" spans="5:5" x14ac:dyDescent="0.25">
      <c r="E50" s="6"/>
    </row>
    <row r="51" spans="5:5" x14ac:dyDescent="0.25">
      <c r="E51" s="6"/>
    </row>
    <row r="52" spans="5:5" x14ac:dyDescent="0.25">
      <c r="E52" s="6"/>
    </row>
    <row r="53" spans="5:5" x14ac:dyDescent="0.25">
      <c r="E53" s="6"/>
    </row>
  </sheetData>
  <mergeCells count="24">
    <mergeCell ref="A31:G31"/>
    <mergeCell ref="H32:N32"/>
    <mergeCell ref="H33:N33"/>
    <mergeCell ref="H34:N34"/>
    <mergeCell ref="G4:G5"/>
    <mergeCell ref="H4:K4"/>
    <mergeCell ref="L4:N4"/>
    <mergeCell ref="A33:G34"/>
    <mergeCell ref="O4:O5"/>
    <mergeCell ref="A24:G24"/>
    <mergeCell ref="A26:O26"/>
    <mergeCell ref="A4:A5"/>
    <mergeCell ref="B4:B5"/>
    <mergeCell ref="C4:C5"/>
    <mergeCell ref="D4:D5"/>
    <mergeCell ref="E4:E5"/>
    <mergeCell ref="F4:F5"/>
    <mergeCell ref="A1:O1"/>
    <mergeCell ref="A2:C2"/>
    <mergeCell ref="D2:E2"/>
    <mergeCell ref="J2:O2"/>
    <mergeCell ref="A3:C3"/>
    <mergeCell ref="D3:E3"/>
    <mergeCell ref="J3:O3"/>
  </mergeCells>
  <phoneticPr fontId="11" type="noConversion"/>
  <pageMargins left="0.59055118110236227" right="0.43307086614173229" top="0.74803149606299213" bottom="0.15748031496062992" header="0.51181102362204722" footer="0.31496062992125984"/>
  <pageSetup paperSize="9"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Filial 12-PRMB </vt:lpstr>
      <vt:lpstr>Filial 15</vt:lpstr>
      <vt:lpstr>Filial 14</vt:lpstr>
      <vt:lpstr>Filial 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cgmrb</cp:lastModifiedBy>
  <cp:lastPrinted>2024-10-25T13:29:19Z</cp:lastPrinted>
  <dcterms:created xsi:type="dcterms:W3CDTF">2017-01-27T13:50:12Z</dcterms:created>
  <dcterms:modified xsi:type="dcterms:W3CDTF">2024-12-09T20:19:20Z</dcterms:modified>
</cp:coreProperties>
</file>