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DeTrabalho" defaultThemeVersion="164011"/>
  <mc:AlternateContent xmlns:mc="http://schemas.openxmlformats.org/markup-compatibility/2006">
    <mc:Choice Requires="x15">
      <x15ac:absPath xmlns:x15ac="http://schemas.microsoft.com/office/spreadsheetml/2010/11/ac" url="C:\Users\andreato.oliveira\Downloads\"/>
    </mc:Choice>
  </mc:AlternateContent>
  <bookViews>
    <workbookView xWindow="0" yWindow="0" windowWidth="12015" windowHeight="9900" tabRatio="714"/>
  </bookViews>
  <sheets>
    <sheet name="Filial 12-PRMB " sheetId="96" r:id="rId1"/>
    <sheet name="Filial 14" sheetId="103" r:id="rId2"/>
    <sheet name="Filial 15" sheetId="101" r:id="rId3"/>
    <sheet name="Filial 16" sheetId="102" r:id="rId4"/>
  </sheets>
  <definedNames>
    <definedName name="_xlnm._FilterDatabase" localSheetId="0" hidden="1">'Filial 12-PRMB '!$A$4:$O$65</definedName>
    <definedName name="_xlnm._FilterDatabase" localSheetId="1" hidden="1">'Filial 14'!$A$4:$O$7</definedName>
    <definedName name="_xlnm._FilterDatabase" localSheetId="2" hidden="1">'Filial 15'!$A$4:$O$15</definedName>
    <definedName name="_xlnm._FilterDatabase" localSheetId="3" hidden="1">'Filial 16'!$A$4:$O$23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101" l="1"/>
  <c r="O8" i="101" s="1"/>
  <c r="K45" i="96"/>
  <c r="O45" i="96" s="1"/>
  <c r="H65" i="96"/>
  <c r="I65" i="96"/>
  <c r="K34" i="96"/>
  <c r="K7" i="101"/>
  <c r="O7" i="101" s="1"/>
  <c r="O32" i="102"/>
  <c r="H23" i="102"/>
  <c r="I23" i="102"/>
  <c r="O21" i="101"/>
  <c r="I12" i="101"/>
  <c r="H12" i="101"/>
  <c r="K9" i="101"/>
  <c r="O9" i="101" s="1"/>
  <c r="K6" i="101"/>
  <c r="O6" i="101"/>
  <c r="O16" i="103"/>
  <c r="O75" i="96"/>
  <c r="K7" i="96"/>
  <c r="O7" i="96" s="1"/>
  <c r="K8" i="96"/>
  <c r="O8" i="96" s="1"/>
  <c r="K9" i="96"/>
  <c r="K27" i="96"/>
  <c r="O27" i="96" s="1"/>
  <c r="K23" i="96"/>
  <c r="O23" i="96" s="1"/>
  <c r="K21" i="96"/>
  <c r="O21" i="96" s="1"/>
  <c r="K42" i="96"/>
  <c r="O42" i="96" s="1"/>
  <c r="K61" i="96"/>
  <c r="O61" i="96" s="1"/>
  <c r="K10" i="96" l="1"/>
  <c r="O10" i="96" s="1"/>
  <c r="K15" i="96"/>
  <c r="K19" i="96"/>
  <c r="O19" i="96" s="1"/>
  <c r="K18" i="96"/>
  <c r="K26" i="96"/>
  <c r="O26" i="96" s="1"/>
  <c r="K62" i="96"/>
  <c r="O62" i="96" s="1"/>
  <c r="K40" i="96"/>
  <c r="O40" i="96" s="1"/>
  <c r="K19" i="102"/>
  <c r="O19" i="102" s="1"/>
  <c r="K11" i="102"/>
  <c r="O11" i="102" s="1"/>
  <c r="O18" i="96" l="1"/>
  <c r="K18" i="102"/>
  <c r="O18" i="102" s="1"/>
  <c r="K54" i="96"/>
  <c r="O54" i="96" s="1"/>
  <c r="K32" i="96"/>
  <c r="O32" i="96" s="1"/>
  <c r="O15" i="96"/>
  <c r="K55" i="96"/>
  <c r="O55" i="96" s="1"/>
  <c r="K25" i="96"/>
  <c r="O25" i="96" s="1"/>
  <c r="K57" i="96"/>
  <c r="O57" i="96" s="1"/>
  <c r="O9" i="96"/>
  <c r="K41" i="96"/>
  <c r="O41" i="96" s="1"/>
  <c r="H73" i="96"/>
  <c r="M12" i="101"/>
  <c r="N12" i="101"/>
  <c r="M23" i="102"/>
  <c r="N23" i="102"/>
  <c r="K12" i="96"/>
  <c r="O12" i="96" s="1"/>
  <c r="K6" i="96"/>
  <c r="K53" i="96"/>
  <c r="O53" i="96" s="1"/>
  <c r="K48" i="96"/>
  <c r="O48" i="96" s="1"/>
  <c r="O6" i="96" l="1"/>
  <c r="K20" i="96"/>
  <c r="O20" i="96" s="1"/>
  <c r="I73" i="96"/>
  <c r="K22" i="102" l="1"/>
  <c r="O22" i="102" s="1"/>
  <c r="K7" i="102"/>
  <c r="O7" i="102" s="1"/>
  <c r="K8" i="102"/>
  <c r="O8" i="102" s="1"/>
  <c r="K9" i="102"/>
  <c r="O9" i="102" s="1"/>
  <c r="K10" i="102"/>
  <c r="O10" i="102" s="1"/>
  <c r="K12" i="102"/>
  <c r="O12" i="102" s="1"/>
  <c r="K13" i="102"/>
  <c r="O13" i="102" s="1"/>
  <c r="K14" i="102"/>
  <c r="O14" i="102" s="1"/>
  <c r="K15" i="102"/>
  <c r="O15" i="102" s="1"/>
  <c r="K16" i="102"/>
  <c r="O16" i="102" s="1"/>
  <c r="K17" i="102"/>
  <c r="O17" i="102" s="1"/>
  <c r="K20" i="102"/>
  <c r="O20" i="102" s="1"/>
  <c r="K21" i="102"/>
  <c r="O21" i="102" s="1"/>
  <c r="K56" i="96"/>
  <c r="O56" i="96" s="1"/>
  <c r="K36" i="96"/>
  <c r="O36" i="96" s="1"/>
  <c r="K29" i="96"/>
  <c r="O29" i="96" s="1"/>
  <c r="K58" i="96"/>
  <c r="O58" i="96" s="1"/>
  <c r="K52" i="96"/>
  <c r="O52" i="96" s="1"/>
  <c r="K16" i="96" l="1"/>
  <c r="K43" i="96"/>
  <c r="O43" i="96" s="1"/>
  <c r="J23" i="102"/>
  <c r="O16" i="96" l="1"/>
  <c r="K30" i="96"/>
  <c r="O30" i="96" s="1"/>
  <c r="I7" i="103"/>
  <c r="H7" i="103"/>
  <c r="H14" i="103" s="1"/>
  <c r="K13" i="96" l="1"/>
  <c r="O13" i="96" s="1"/>
  <c r="K38" i="96"/>
  <c r="O38" i="96" s="1"/>
  <c r="K51" i="96" l="1"/>
  <c r="O51" i="96" s="1"/>
  <c r="K49" i="96"/>
  <c r="O49" i="96" s="1"/>
  <c r="K31" i="96"/>
  <c r="O31" i="96" s="1"/>
  <c r="K6" i="103" l="1"/>
  <c r="K7" i="103" s="1"/>
  <c r="H19" i="101"/>
  <c r="I19" i="101"/>
  <c r="K10" i="101"/>
  <c r="N7" i="103"/>
  <c r="N19" i="101"/>
  <c r="N65" i="96"/>
  <c r="M7" i="103"/>
  <c r="M65" i="96"/>
  <c r="K17" i="96"/>
  <c r="O17" i="96" s="1"/>
  <c r="K24" i="96"/>
  <c r="O24" i="96" s="1"/>
  <c r="K6" i="102"/>
  <c r="K23" i="102" s="1"/>
  <c r="M19" i="101"/>
  <c r="K63" i="96"/>
  <c r="O63" i="96" s="1"/>
  <c r="K11" i="96"/>
  <c r="O10" i="101" l="1"/>
  <c r="O11" i="96"/>
  <c r="O6" i="102"/>
  <c r="O23" i="102" s="1"/>
  <c r="K14" i="103"/>
  <c r="O30" i="102" l="1"/>
  <c r="O33" i="102" s="1"/>
  <c r="K14" i="96"/>
  <c r="J12" i="101"/>
  <c r="K59" i="96"/>
  <c r="O59" i="96" s="1"/>
  <c r="K11" i="101"/>
  <c r="I14" i="103"/>
  <c r="O11" i="101" l="1"/>
  <c r="O12" i="101" s="1"/>
  <c r="O22" i="101" s="1"/>
  <c r="K12" i="101"/>
  <c r="O14" i="96"/>
  <c r="K44" i="96"/>
  <c r="O19" i="101" l="1"/>
  <c r="K19" i="101"/>
  <c r="K22" i="96"/>
  <c r="K28" i="96"/>
  <c r="O28" i="96" s="1"/>
  <c r="K33" i="96"/>
  <c r="O33" i="96" s="1"/>
  <c r="O34" i="96"/>
  <c r="K35" i="96"/>
  <c r="O35" i="96" s="1"/>
  <c r="K37" i="96"/>
  <c r="O37" i="96" s="1"/>
  <c r="K39" i="96"/>
  <c r="O39" i="96" s="1"/>
  <c r="O44" i="96"/>
  <c r="K46" i="96"/>
  <c r="O46" i="96" s="1"/>
  <c r="K47" i="96"/>
  <c r="O47" i="96" s="1"/>
  <c r="K50" i="96"/>
  <c r="O50" i="96" s="1"/>
  <c r="K60" i="96"/>
  <c r="O60" i="96" s="1"/>
  <c r="K64" i="96"/>
  <c r="O6" i="103"/>
  <c r="O7" i="103" s="1"/>
  <c r="O14" i="103" s="1"/>
  <c r="O17" i="103" s="1"/>
  <c r="K65" i="96" l="1"/>
  <c r="K73" i="96" s="1"/>
  <c r="O64" i="96"/>
  <c r="O22" i="96"/>
  <c r="M73" i="96"/>
  <c r="I30" i="102"/>
  <c r="H30" i="102"/>
  <c r="J30" i="102"/>
  <c r="M30" i="102"/>
  <c r="N30" i="102"/>
  <c r="J19" i="101"/>
  <c r="O65" i="96" l="1"/>
  <c r="O76" i="96" s="1"/>
  <c r="K30" i="102"/>
  <c r="N73" i="96"/>
  <c r="J65" i="96"/>
  <c r="J73" i="96" s="1"/>
  <c r="N12" i="103" l="1"/>
  <c r="N14" i="103" s="1"/>
  <c r="M12" i="103"/>
  <c r="M14" i="103" s="1"/>
  <c r="J12" i="103"/>
  <c r="I12" i="103"/>
  <c r="O73" i="96"/>
</calcChain>
</file>

<file path=xl/sharedStrings.xml><?xml version="1.0" encoding="utf-8"?>
<sst xmlns="http://schemas.openxmlformats.org/spreadsheetml/2006/main" count="546" uniqueCount="238">
  <si>
    <t>ENSINO MÉDIO</t>
  </si>
  <si>
    <t>FOLHA MENSAL DE PAGAMENTO DE ESTAGIÁRIOS</t>
  </si>
  <si>
    <t>DATA PROCESS</t>
  </si>
  <si>
    <t>ANO</t>
  </si>
  <si>
    <t>MÊS REF</t>
  </si>
  <si>
    <t>V. TRANS</t>
  </si>
  <si>
    <t>TIPO DE DOCUMENTO</t>
  </si>
  <si>
    <t>FOLHA ANALÍTICA ORDINÁRIA</t>
  </si>
  <si>
    <t>SEQ</t>
  </si>
  <si>
    <t>NOME</t>
  </si>
  <si>
    <t>CURSO</t>
  </si>
  <si>
    <t>LOTAÇÃO</t>
  </si>
  <si>
    <t>ST</t>
  </si>
  <si>
    <t>INÍCIO</t>
  </si>
  <si>
    <t>TÉRMINO</t>
  </si>
  <si>
    <t>VALORES MENSAIS DA BOLSA</t>
  </si>
  <si>
    <t>DESCONTOS  - R$</t>
  </si>
  <si>
    <t>VALOR LÍQUIDO (PAGO)</t>
  </si>
  <si>
    <t>VALOR BOLSA</t>
  </si>
  <si>
    <t>AUXÍLIO TRANSP</t>
  </si>
  <si>
    <t>RECESSO REMUN.</t>
  </si>
  <si>
    <t>TOTAL   BRUTO</t>
  </si>
  <si>
    <t>FALTAS</t>
  </si>
  <si>
    <t>DA    BOLSA</t>
  </si>
  <si>
    <t>PAGAMENTO DE MESES RETROATIVOS</t>
  </si>
  <si>
    <t>DT-CONTR</t>
  </si>
  <si>
    <t>REFERÊNCIA</t>
  </si>
  <si>
    <t>RECESSO REMUNERADO</t>
  </si>
  <si>
    <t>DO   AUXÍLIO TRANSP</t>
  </si>
  <si>
    <t xml:space="preserve"> </t>
  </si>
  <si>
    <t>-</t>
  </si>
  <si>
    <t>DIREITO</t>
  </si>
  <si>
    <t>SEMSA</t>
  </si>
  <si>
    <t>SASDH</t>
  </si>
  <si>
    <t>DIAS ÚTEIS</t>
  </si>
  <si>
    <t>TOTAL DA DESPESA - BOLSA-ESTÁGIO.................................................</t>
  </si>
  <si>
    <t>TOTAL DOS SERVIÇOS MENSAIS A FATURAR.....................................................................</t>
  </si>
  <si>
    <t>TAXA DE AGENCIAMENTO  - Valor Unitário.............................................................................</t>
  </si>
  <si>
    <t>TOTAL DA FOLHA DO MÊS................................</t>
  </si>
  <si>
    <r>
      <t xml:space="preserve">CONTRATO Nº 045/2020  -  PREFEITURA DE RIO BRANCO -                                                                   </t>
    </r>
    <r>
      <rPr>
        <b/>
        <sz val="18"/>
        <rFont val="Arial"/>
        <family val="2"/>
      </rPr>
      <t xml:space="preserve"> </t>
    </r>
    <r>
      <rPr>
        <b/>
        <sz val="18"/>
        <color rgb="FF0070C0"/>
        <rFont val="Arial"/>
        <family val="2"/>
      </rPr>
      <t>FILIAL 0012 / RECURSO PROGRAMA ESTÁGIO REMUNERADO</t>
    </r>
  </si>
  <si>
    <t>TOTAL GERAL DA FOLHA......................................</t>
  </si>
  <si>
    <t>SEME</t>
  </si>
  <si>
    <t>CRAS SOBRAL</t>
  </si>
  <si>
    <t>TOTAL DA FOLHA DO MÊS................................R$</t>
  </si>
  <si>
    <t>TOTAL DE RETROATIVOS.....................................R$</t>
  </si>
  <si>
    <t>TOTAL GERAL DA FOLHA.......................................R$</t>
  </si>
  <si>
    <t xml:space="preserve">TAXA DE AGENCIAMENTO  - Valor Unitário.............................................................................................................. </t>
  </si>
  <si>
    <t>TOTAL DOS SERVIÇOS MENSAIS A FATURAR..........................................................</t>
  </si>
  <si>
    <t>TOTAL DA DESPESA -BOLSA-ESTÁGIO...........................................................</t>
  </si>
  <si>
    <t xml:space="preserve">PSICOLOGIA </t>
  </si>
  <si>
    <t>ADMINISTRAÇÃO</t>
  </si>
  <si>
    <t>PSICOLOGIA</t>
  </si>
  <si>
    <t>JORNALISMO</t>
  </si>
  <si>
    <t>MANOEL FRANCISCO LIMA DE SOUZA</t>
  </si>
  <si>
    <t>CRAS- RUI LINO</t>
  </si>
  <si>
    <t>AUXILIO TRANSP</t>
  </si>
  <si>
    <r>
      <rPr>
        <b/>
        <sz val="12"/>
        <rFont val="Arial"/>
        <family val="2"/>
      </rPr>
      <t>ST</t>
    </r>
    <r>
      <rPr>
        <sz val="12"/>
        <rFont val="Arial"/>
        <family val="2"/>
      </rPr>
      <t>=SITUAÇÃO NO MÊS = {</t>
    </r>
    <r>
      <rPr>
        <b/>
        <sz val="12"/>
        <rFont val="Arial"/>
        <family val="2"/>
      </rPr>
      <t xml:space="preserve"> 1</t>
    </r>
    <r>
      <rPr>
        <sz val="12"/>
        <rFont val="Arial"/>
        <family val="2"/>
      </rPr>
      <t xml:space="preserve">- Ativo regular  </t>
    </r>
    <r>
      <rPr>
        <b/>
        <sz val="12"/>
        <rFont val="Arial"/>
        <family val="2"/>
      </rPr>
      <t>2</t>
    </r>
    <r>
      <rPr>
        <sz val="12"/>
        <rFont val="Arial"/>
        <family val="2"/>
      </rPr>
      <t xml:space="preserve">-Contrato novo  </t>
    </r>
    <r>
      <rPr>
        <b/>
        <sz val="12"/>
        <rFont val="Arial"/>
        <family val="2"/>
      </rPr>
      <t>3</t>
    </r>
    <r>
      <rPr>
        <sz val="12"/>
        <rFont val="Arial"/>
        <family val="2"/>
      </rPr>
      <t xml:space="preserve">-Recesso remunerado  </t>
    </r>
    <r>
      <rPr>
        <b/>
        <sz val="12"/>
        <rFont val="Arial"/>
        <family val="2"/>
      </rPr>
      <t>4</t>
    </r>
    <r>
      <rPr>
        <sz val="12"/>
        <rFont val="Arial"/>
        <family val="2"/>
      </rPr>
      <t>-Contrato encerrado}</t>
    </r>
  </si>
  <si>
    <t>EDUCAÇÃO FISICA</t>
  </si>
  <si>
    <t>ENFERMAGEM</t>
  </si>
  <si>
    <t>GABRIELLA RAMALHO DE SOUSA E SILVA</t>
  </si>
  <si>
    <t>02/10/2023</t>
  </si>
  <si>
    <t>SAMARA MONTEIRO SOUZA</t>
  </si>
  <si>
    <t>CRAS-SÃO FRANCISCO</t>
  </si>
  <si>
    <t>LAILA BRANA KAGY ZAIRE</t>
  </si>
  <si>
    <t>ENGENHARIA CIVIL</t>
  </si>
  <si>
    <t>LEVI DIAS FREIRE</t>
  </si>
  <si>
    <t>05/11/2024</t>
  </si>
  <si>
    <t>ATHOS  CARVALHO ROSA</t>
  </si>
  <si>
    <t>ENGENHARIA FLORESTAL</t>
  </si>
  <si>
    <t>SEMEIA</t>
  </si>
  <si>
    <t>JOSEF DO NASCIMENTO CAMPOS</t>
  </si>
  <si>
    <t>FARMÁCIA</t>
  </si>
  <si>
    <t>01/03/2024</t>
  </si>
  <si>
    <t>01/03/2025</t>
  </si>
  <si>
    <t>31/12/2025</t>
  </si>
  <si>
    <t xml:space="preserve">KAUÃ DA SILVA  CARVALHO
</t>
  </si>
  <si>
    <t xml:space="preserve">	
PABLO THIRRY OLIVEIRA DE LIMA</t>
  </si>
  <si>
    <t xml:space="preserve">PEDGOGIA </t>
  </si>
  <si>
    <t>01/04/2024</t>
  </si>
  <si>
    <t>WAGNER JUNIOR PEREIRA DE OLIVEIRA</t>
  </si>
  <si>
    <t>PEDAGOGIA</t>
  </si>
  <si>
    <t>SARAH DA SILVA MAGALHÃES</t>
  </si>
  <si>
    <t>02/05/2024</t>
  </si>
  <si>
    <t>02/05/2025</t>
  </si>
  <si>
    <t>DAVI RAUPP AZEVEDO SOUZA</t>
  </si>
  <si>
    <t xml:space="preserve">LUIZ LUCAS DE SOUZA ARAÚJO </t>
  </si>
  <si>
    <t>02/05/2-24</t>
  </si>
  <si>
    <t xml:space="preserve">IAGO ALVES CHAVES </t>
  </si>
  <si>
    <t>EVELYN DE SOUZA ANDRADE</t>
  </si>
  <si>
    <t>JOÃO PAULO GONDIM TESSINARI</t>
  </si>
  <si>
    <t xml:space="preserve">THIAGO BRITO DE SOUZA </t>
  </si>
  <si>
    <t>T.I</t>
  </si>
  <si>
    <t>PGM</t>
  </si>
  <si>
    <t>PEDRO CARLOS SOUZA CHAVES</t>
  </si>
  <si>
    <t>YASMIM DE CASTRO MEDINA</t>
  </si>
  <si>
    <t>CADÚNICO</t>
  </si>
  <si>
    <t>02/07/2025</t>
  </si>
  <si>
    <t>WEVERTON MOTA LIMA</t>
  </si>
  <si>
    <t>15/07/2025</t>
  </si>
  <si>
    <t>THALISSON SILVA DOS SANTOS</t>
  </si>
  <si>
    <t>15/07/2024</t>
  </si>
  <si>
    <t>DATA PROCESSO</t>
  </si>
  <si>
    <t>MÊS REF.</t>
  </si>
  <si>
    <t>14/08/2024</t>
  </si>
  <si>
    <t>GILMAYRA FRAGA PASSOS</t>
  </si>
  <si>
    <t>CIDADE NOVA</t>
  </si>
  <si>
    <t>15/08/2024</t>
  </si>
  <si>
    <t>15/08/2025</t>
  </si>
  <si>
    <t>GEOVANA DA SILVA FURTADO</t>
  </si>
  <si>
    <t>ISIS RODRIGUES CORREIA DA SILVA</t>
  </si>
  <si>
    <t>CALAFATE</t>
  </si>
  <si>
    <t>02/08/2024</t>
  </si>
  <si>
    <t>02/08/2025</t>
  </si>
  <si>
    <t>ARIKENID DA COSTA FERREIRA</t>
  </si>
  <si>
    <t>VICTOR LUCIANO BARBOSA DE SOUZA</t>
  </si>
  <si>
    <t>14/08/2025</t>
  </si>
  <si>
    <t>FERNANDO SANTOS DA COSTA</t>
  </si>
  <si>
    <t>EVELLYN DA SILVA LOUBET</t>
  </si>
  <si>
    <t xml:space="preserve">SEME </t>
  </si>
  <si>
    <t>04/09/204</t>
  </si>
  <si>
    <t>JUVECRYSNEY RAMOS BRAZ</t>
  </si>
  <si>
    <t>RECURSOS HUMANOS</t>
  </si>
  <si>
    <t>01/112024</t>
  </si>
  <si>
    <t>01/11/2025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</si>
  <si>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</si>
  <si>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SABRINA DA SILVA GOMES</t>
  </si>
  <si>
    <t>14/11/2024</t>
  </si>
  <si>
    <t>TAMIRES ALVES A SILVA</t>
  </si>
  <si>
    <t>LYRIELL SILVA E SILVA</t>
  </si>
  <si>
    <t>08/11/2025</t>
  </si>
  <si>
    <t>SMCC</t>
  </si>
  <si>
    <t>2025</t>
  </si>
  <si>
    <t>09/10/2025</t>
  </si>
  <si>
    <t>08/10/2025</t>
  </si>
  <si>
    <t>09/04/2025</t>
  </si>
  <si>
    <t>10/04/2024</t>
  </si>
  <si>
    <t>01/10/2025</t>
  </si>
  <si>
    <t>DT-CONTRO</t>
  </si>
  <si>
    <t xml:space="preserve">ALINE DE ANDRADE SANTOS </t>
  </si>
  <si>
    <t>CRAS RUI LINO</t>
  </si>
  <si>
    <t>ADRIELLY DE OLIVEIRA HORONATO</t>
  </si>
  <si>
    <t>CRAS NOVO HORIZONTE</t>
  </si>
  <si>
    <t xml:space="preserve">HELENA DE OLIVEIRA PONTES </t>
  </si>
  <si>
    <t>06/03/2025</t>
  </si>
  <si>
    <t xml:space="preserve">MICHELE KETELY RIBEIRO DA SILVA </t>
  </si>
  <si>
    <t>PABLO RUAN DE MORAIS LIMA</t>
  </si>
  <si>
    <t>CRAS CALAFATE</t>
  </si>
  <si>
    <t>VINÍCIUS SOUZA FERREIRA</t>
  </si>
  <si>
    <t>07/04/2025</t>
  </si>
  <si>
    <t>PAULLO GUSTAVO COUTINHO NOGUEIRA</t>
  </si>
  <si>
    <t>MARIA ALICE BOTELHO GAMA DE OLIVEIRA</t>
  </si>
  <si>
    <t>VIVIANE DA SILVA BARBOSA</t>
  </si>
  <si>
    <t>EUZÉBIO DO NASCIMENTO OLIVEIRA NETO</t>
  </si>
  <si>
    <t>SISTEMA DE INFORMAÇÃO</t>
  </si>
  <si>
    <t>11/04/2025</t>
  </si>
  <si>
    <t>11/04/2026</t>
  </si>
  <si>
    <t>05/05/2025</t>
  </si>
  <si>
    <t>SARINE SILVA</t>
  </si>
  <si>
    <t>PSICOPEDAGOGIA</t>
  </si>
  <si>
    <t>RENATIELY MACIEL DOS SANTOS</t>
  </si>
  <si>
    <t>ROGERIO IGOR MAIA</t>
  </si>
  <si>
    <t xml:space="preserve"> CRAS NOVO HORIZONTE </t>
  </si>
  <si>
    <t>NATÁLIA AMARILES ELICE LIMA DE FRANÇA</t>
  </si>
  <si>
    <t>JOÃO VITOR FRANÇA MIRANDA</t>
  </si>
  <si>
    <t>ALBANIZE SILVA DE ASSIS</t>
  </si>
  <si>
    <t>JOÃO VITOR DE ARAÚJO LEBRE</t>
  </si>
  <si>
    <t xml:space="preserve">IOLANY MELO DE OLIVEIRA </t>
  </si>
  <si>
    <t>LAURA BALDUÍNO SILVA</t>
  </si>
  <si>
    <t>SASDH/SEMSA</t>
  </si>
  <si>
    <t>12/05/2025</t>
  </si>
  <si>
    <t>06/05/2026</t>
  </si>
  <si>
    <t>07/04/2026</t>
  </si>
  <si>
    <t>12/05/2026</t>
  </si>
  <si>
    <t>01/04/2025</t>
  </si>
  <si>
    <t>02/06/2025</t>
  </si>
  <si>
    <t>SAMUEL GILEARDE NASCIMENTO DE QUEIROZ</t>
  </si>
  <si>
    <t>SEME/SASDH</t>
  </si>
  <si>
    <t>ROBERTO CARLOS GARRET SANTOS</t>
  </si>
  <si>
    <t>EDUCAÇÃO FISÍCA</t>
  </si>
  <si>
    <t>ARTHUR YAGO SALINAS DE MORAES</t>
  </si>
  <si>
    <t>ANA  LAURA MATOS MELO</t>
  </si>
  <si>
    <t>31/06/2025</t>
  </si>
  <si>
    <t>ELIS VITÓRIA GOMES DE LIMA</t>
  </si>
  <si>
    <t>NATHAN GABRIEL MEDEIROS GUEDES OLIVEIRA</t>
  </si>
  <si>
    <t>FGB</t>
  </si>
  <si>
    <t>05/06/2025</t>
  </si>
  <si>
    <t>05/06/2026</t>
  </si>
  <si>
    <t>NATHALLY GABRIELE DIAS DE OLIVEIRA</t>
  </si>
  <si>
    <t>LETRAS PORTUGUES</t>
  </si>
  <si>
    <t>01/07/2025</t>
  </si>
  <si>
    <t>01/07/2026</t>
  </si>
  <si>
    <t>ALIFF DIAS VASCONCELOS</t>
  </si>
  <si>
    <t>ANNY GABRIELLY TELES DE SOUZA</t>
  </si>
  <si>
    <t>WILLIANE DE SOUZA RAMOS</t>
  </si>
  <si>
    <t xml:space="preserve">CRAS NOVO HORIZONTE </t>
  </si>
  <si>
    <t>HUENDKRISTYAN FERREIRA MARQUES</t>
  </si>
  <si>
    <t>FISIOTERAPIA</t>
  </si>
  <si>
    <t xml:space="preserve">RHAWAN BRAGA VITAL </t>
  </si>
  <si>
    <t>BACH. JORNALISMO</t>
  </si>
  <si>
    <t>EDUARDA  MENDES DE ALMEIDA</t>
  </si>
  <si>
    <t>SAÚDE COLETIVA</t>
  </si>
  <si>
    <t>JOSÉ WELLIGTON SANTOS FERREIRA</t>
  </si>
  <si>
    <t>RUTH FREITAS COELHO</t>
  </si>
  <si>
    <t>07/07/2025</t>
  </si>
  <si>
    <t>07/07/2026</t>
  </si>
  <si>
    <t>VITÓRIA KETLEN FONSECA DA COSTA</t>
  </si>
  <si>
    <t>NATALIA RÍTALY REIS DA SILVA</t>
  </si>
  <si>
    <t>GUILHERME DA SILVA SARAH</t>
  </si>
  <si>
    <t>ENGENHARIA ELÉTRICA</t>
  </si>
  <si>
    <t>EMILY DE SOUZA PESSOA</t>
  </si>
  <si>
    <t>ESTEFANY DINIZ DE ARAÚJO</t>
  </si>
  <si>
    <t>ANA CAMYLLE LIMA FERNANDES</t>
  </si>
  <si>
    <t>ARQUITETURA E URBANISMO</t>
  </si>
  <si>
    <t>JAMILLE PAIVA DOS SANTOS</t>
  </si>
  <si>
    <t>PAULO GABRIEL ALENCAR DE SOUZA TRAVIZAN</t>
  </si>
  <si>
    <t>0707/2026</t>
  </si>
  <si>
    <t>AGOSTO</t>
  </si>
  <si>
    <t>12/08/2025</t>
  </si>
  <si>
    <t>ELIEL IBIAPINO PINTO</t>
  </si>
  <si>
    <t>GUSTAVO DE ARAÚJO MOREIRA</t>
  </si>
  <si>
    <t>OTACÍLIO MIGUEL PEREIRA NETO</t>
  </si>
  <si>
    <t>04/01/2025</t>
  </si>
  <si>
    <t>ANA CLÉSIA ALMEIDA BORGES</t>
  </si>
  <si>
    <t>SEINFRA</t>
  </si>
  <si>
    <t>BEATRIZ FERREIRA DA SILVA</t>
  </si>
  <si>
    <t>JAMILLY PRISCILA DUARTE DA SILVA</t>
  </si>
  <si>
    <t xml:space="preserve">ENAYLE  CRYSTINA MAIA DE MESQUITA </t>
  </si>
  <si>
    <t>FABRICÍO EDUARDO SILVA DE AZEVEDO</t>
  </si>
  <si>
    <t>MARIA ANA CAROLINA DA COSTA RODRIGUES</t>
  </si>
  <si>
    <t>SÁUDE COLETIVA</t>
  </si>
  <si>
    <t>04/08/2026</t>
  </si>
  <si>
    <t>15/082026</t>
  </si>
  <si>
    <t>22/08/2025</t>
  </si>
  <si>
    <t>05/08/2025</t>
  </si>
  <si>
    <t>3 e 4</t>
  </si>
  <si>
    <r>
      <t xml:space="preserve">CONTRATO Nº 045/2020   -   PREFEITURA DE RIO BRANCO                                                                                         </t>
    </r>
    <r>
      <rPr>
        <b/>
        <sz val="14"/>
        <color rgb="FF003300"/>
        <rFont val="Arial"/>
        <family val="2"/>
      </rPr>
      <t xml:space="preserve">        </t>
    </r>
    <r>
      <rPr>
        <b/>
        <sz val="14"/>
        <color rgb="FF0070C0"/>
        <rFont val="Arial"/>
        <family val="2"/>
      </rPr>
      <t>FILIAL 0014 / RECURSO 117-CRAS</t>
    </r>
  </si>
  <si>
    <r>
      <t xml:space="preserve">CONTRATO Nº 045/2020  -  PREFEITURA DE RIO BRANCO - </t>
    </r>
    <r>
      <rPr>
        <b/>
        <sz val="14"/>
        <color theme="4" tint="-0.249977111117893"/>
        <rFont val="Arial"/>
        <family val="2"/>
      </rPr>
      <t xml:space="preserve"> </t>
    </r>
    <r>
      <rPr>
        <b/>
        <sz val="14"/>
        <color rgb="FF0070C0"/>
        <rFont val="Arial"/>
        <family val="2"/>
      </rPr>
      <t xml:space="preserve">FILIAL 0015 - RECURSO - PROGRAMA BOLSA FAMILIA E DO CADASTRO ÚNICO (IGD-PBF) </t>
    </r>
  </si>
  <si>
    <r>
      <t xml:space="preserve">CONTRATO Nº 045/2020  -  PREFEITURA DE RIO BRANCO - </t>
    </r>
    <r>
      <rPr>
        <b/>
        <sz val="14"/>
        <color rgb="FF0070C0"/>
        <rFont val="Arial"/>
        <family val="2"/>
      </rPr>
      <t>FILIAL 0016 - RECURSO - PROGRAMA CRIANÇA FELIZ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</si>
</sst>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(&quot;R$ &quot;* #,##0.00_);_(&quot;R$ &quot;* \(#,##0.00\);_(&quot;R$ &quot;* &quot;-&quot;??_);_(@_)"/>
    <numFmt numFmtId="166" formatCode="_(* #,##0.00_);_(* \(#,##0.00\);_(* &quot;-&quot;??_);_(@_)"/>
    <numFmt numFmtId="167" formatCode="&quot;R$ &quot;#,##0.00;&quot;(R$ &quot;#,##0.00\)"/>
    <numFmt numFmtId="168" formatCode="_(* #,##0_);_(* \(#,##0\);_(* &quot;-&quot;_);_(@_)"/>
    <numFmt numFmtId="169" formatCode="[$R$-416]\ #,##0.00;[Red]\-[$R$-416]\ #,##0.00"/>
    <numFmt numFmtId="171" formatCode="&quot;R$&quot;\ #,##0.00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b/>
      <sz val="16"/>
      <name val="Arial"/>
      <family val="2"/>
    </font>
    <font>
      <sz val="10"/>
      <color theme="1"/>
      <name val="Calibri"/>
      <family val="2"/>
      <scheme val="minor"/>
    </font>
    <font>
      <b/>
      <sz val="18"/>
      <name val="Arial"/>
      <family val="2"/>
    </font>
    <font>
      <b/>
      <sz val="18"/>
      <color rgb="FF0070C0"/>
      <name val="Arial"/>
      <family val="2"/>
    </font>
    <font>
      <sz val="8"/>
      <name val="Calibri"/>
      <family val="2"/>
      <scheme val="minor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  <font>
      <b/>
      <sz val="12"/>
      <name val="Calibri"/>
      <family val="2"/>
      <scheme val="minor"/>
    </font>
    <font>
      <sz val="12"/>
      <color rgb="FFFF0000"/>
      <name val="Arial"/>
      <family val="2"/>
    </font>
    <font>
      <sz val="12"/>
      <color rgb="FF222222"/>
      <name val="Arial"/>
      <family val="2"/>
    </font>
    <font>
      <sz val="12"/>
      <color theme="1"/>
      <name val="Arial"/>
      <family val="2"/>
    </font>
    <font>
      <b/>
      <sz val="11"/>
      <color rgb="FFFF000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Arial"/>
      <family val="2"/>
    </font>
    <font>
      <b/>
      <sz val="16"/>
      <name val="Calibri"/>
      <family val="2"/>
      <scheme val="minor"/>
    </font>
    <font>
      <b/>
      <sz val="14"/>
      <color rgb="FF003300"/>
      <name val="Arial"/>
      <family val="2"/>
    </font>
    <font>
      <b/>
      <sz val="14"/>
      <color rgb="FF0070C0"/>
      <name val="Arial"/>
      <family val="2"/>
    </font>
    <font>
      <b/>
      <sz val="14"/>
      <color theme="4" tint="-0.249977111117893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4D4D4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31"/>
      </patternFill>
    </fill>
    <fill>
      <patternFill patternType="solid">
        <fgColor theme="2"/>
        <bgColor indexed="3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1" fillId="0" borderId="0"/>
  </cellStyleXfs>
  <cellXfs count="408">
    <xf numFmtId="0" fontId="0" fillId="0" borderId="0" xfId="0"/>
    <xf numFmtId="0" fontId="9" fillId="0" borderId="0" xfId="0" applyFont="1" applyAlignment="1">
      <alignment horizontal="center"/>
    </xf>
    <xf numFmtId="0" fontId="9" fillId="0" borderId="0" xfId="0" applyFont="1"/>
    <xf numFmtId="44" fontId="9" fillId="0" borderId="0" xfId="0" applyNumberFormat="1" applyFont="1"/>
    <xf numFmtId="0" fontId="8" fillId="0" borderId="0" xfId="0" applyFont="1"/>
    <xf numFmtId="2" fontId="9" fillId="0" borderId="0" xfId="0" applyNumberFormat="1" applyFont="1"/>
    <xf numFmtId="0" fontId="8" fillId="0" borderId="0" xfId="0" applyFont="1" applyAlignment="1">
      <alignment horizontal="center"/>
    </xf>
    <xf numFmtId="0" fontId="11" fillId="0" borderId="0" xfId="0" applyFont="1"/>
    <xf numFmtId="0" fontId="4" fillId="2" borderId="20" xfId="0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44" fontId="4" fillId="0" borderId="0" xfId="0" applyNumberFormat="1" applyFont="1"/>
    <xf numFmtId="0" fontId="0" fillId="2" borderId="0" xfId="0" applyFill="1"/>
    <xf numFmtId="171" fontId="8" fillId="0" borderId="0" xfId="0" applyNumberFormat="1" applyFont="1"/>
    <xf numFmtId="171" fontId="9" fillId="0" borderId="0" xfId="0" applyNumberFormat="1" applyFont="1"/>
    <xf numFmtId="171" fontId="0" fillId="0" borderId="0" xfId="0" applyNumberFormat="1"/>
    <xf numFmtId="0" fontId="9" fillId="0" borderId="0" xfId="0" applyFont="1" applyAlignment="1">
      <alignment horizontal="left"/>
    </xf>
    <xf numFmtId="171" fontId="4" fillId="5" borderId="1" xfId="1" applyNumberFormat="1" applyFont="1" applyFill="1" applyBorder="1" applyAlignment="1">
      <alignment horizontal="center" vertical="center" wrapText="1"/>
    </xf>
    <xf numFmtId="171" fontId="4" fillId="5" borderId="1" xfId="0" applyNumberFormat="1" applyFont="1" applyFill="1" applyBorder="1" applyAlignment="1">
      <alignment horizontal="center" vertical="center" wrapText="1"/>
    </xf>
    <xf numFmtId="171" fontId="4" fillId="5" borderId="7" xfId="1" applyNumberFormat="1" applyFont="1" applyFill="1" applyBorder="1" applyAlignment="1">
      <alignment horizontal="center" vertical="center" wrapText="1"/>
    </xf>
    <xf numFmtId="171" fontId="4" fillId="2" borderId="1" xfId="4" applyNumberFormat="1" applyFont="1" applyFill="1" applyBorder="1" applyAlignment="1" applyProtection="1">
      <alignment horizontal="center" vertical="center"/>
      <protection hidden="1"/>
    </xf>
    <xf numFmtId="171" fontId="4" fillId="2" borderId="1" xfId="1" applyNumberFormat="1" applyFont="1" applyFill="1" applyBorder="1" applyAlignment="1" applyProtection="1">
      <alignment horizontal="center" vertical="center"/>
      <protection hidden="1"/>
    </xf>
    <xf numFmtId="171" fontId="4" fillId="2" borderId="1" xfId="2" applyNumberFormat="1" applyFont="1" applyFill="1" applyBorder="1" applyAlignment="1" applyProtection="1">
      <alignment horizontal="center" vertical="center"/>
      <protection hidden="1"/>
    </xf>
    <xf numFmtId="171" fontId="4" fillId="2" borderId="1" xfId="1" applyNumberFormat="1" applyFont="1" applyFill="1" applyBorder="1" applyAlignment="1">
      <alignment horizontal="center" vertical="center"/>
    </xf>
    <xf numFmtId="171" fontId="4" fillId="2" borderId="1" xfId="2" applyNumberFormat="1" applyFont="1" applyFill="1" applyBorder="1" applyAlignment="1">
      <alignment horizontal="center" vertical="center"/>
    </xf>
    <xf numFmtId="8" fontId="5" fillId="7" borderId="1" xfId="1" applyNumberFormat="1" applyFont="1" applyFill="1" applyBorder="1" applyAlignment="1">
      <alignment vertical="center"/>
    </xf>
    <xf numFmtId="8" fontId="5" fillId="7" borderId="1" xfId="1" applyNumberFormat="1" applyFont="1" applyFill="1" applyBorder="1" applyAlignment="1">
      <alignment horizontal="center" vertical="center"/>
    </xf>
    <xf numFmtId="44" fontId="5" fillId="7" borderId="1" xfId="1" applyNumberFormat="1" applyFont="1" applyFill="1" applyBorder="1" applyAlignment="1">
      <alignment vertical="center"/>
    </xf>
    <xf numFmtId="0" fontId="4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14" fontId="4" fillId="5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14" fontId="4" fillId="2" borderId="1" xfId="2" applyNumberFormat="1" applyFont="1" applyFill="1" applyBorder="1" applyAlignment="1">
      <alignment horizontal="center" vertical="center"/>
    </xf>
    <xf numFmtId="49" fontId="4" fillId="2" borderId="1" xfId="2" applyNumberFormat="1" applyFont="1" applyFill="1" applyBorder="1" applyAlignment="1" applyProtection="1">
      <alignment horizontal="center" vertical="center"/>
      <protection hidden="1"/>
    </xf>
    <xf numFmtId="169" fontId="5" fillId="6" borderId="19" xfId="5" applyNumberFormat="1" applyFont="1" applyFill="1" applyBorder="1" applyAlignment="1" applyProtection="1">
      <alignment horizontal="center" vertical="center"/>
      <protection hidden="1"/>
    </xf>
    <xf numFmtId="1" fontId="4" fillId="2" borderId="24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4" applyFont="1" applyFill="1" applyBorder="1" applyAlignment="1">
      <alignment horizontal="center" vertical="center"/>
    </xf>
    <xf numFmtId="44" fontId="4" fillId="2" borderId="1" xfId="2" applyNumberFormat="1" applyFont="1" applyFill="1" applyBorder="1" applyAlignment="1">
      <alignment horizontal="center" vertical="center"/>
    </xf>
    <xf numFmtId="44" fontId="4" fillId="2" borderId="1" xfId="4" applyNumberFormat="1" applyFont="1" applyFill="1" applyBorder="1" applyAlignment="1" applyProtection="1">
      <alignment horizontal="right" vertical="center"/>
      <protection hidden="1"/>
    </xf>
    <xf numFmtId="164" fontId="4" fillId="2" borderId="1" xfId="1" applyFont="1" applyFill="1" applyBorder="1" applyAlignment="1" applyProtection="1">
      <alignment horizontal="right" vertical="center"/>
      <protection hidden="1"/>
    </xf>
    <xf numFmtId="167" fontId="5" fillId="2" borderId="1" xfId="4" applyNumberFormat="1" applyFont="1" applyFill="1" applyBorder="1" applyAlignment="1" applyProtection="1">
      <alignment horizontal="right" vertical="center"/>
      <protection hidden="1"/>
    </xf>
    <xf numFmtId="168" fontId="5" fillId="2" borderId="1" xfId="2" applyNumberFormat="1" applyFont="1" applyFill="1" applyBorder="1" applyAlignment="1" applyProtection="1">
      <alignment horizontal="center" vertical="center"/>
      <protection hidden="1"/>
    </xf>
    <xf numFmtId="166" fontId="4" fillId="2" borderId="1" xfId="4" applyNumberFormat="1" applyFont="1" applyFill="1" applyBorder="1" applyAlignment="1" applyProtection="1">
      <alignment horizontal="center" vertical="center"/>
      <protection hidden="1"/>
    </xf>
    <xf numFmtId="0" fontId="4" fillId="6" borderId="26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/>
    <xf numFmtId="0" fontId="4" fillId="6" borderId="4" xfId="0" applyFont="1" applyFill="1" applyBorder="1"/>
    <xf numFmtId="169" fontId="5" fillId="6" borderId="4" xfId="5" applyNumberFormat="1" applyFont="1" applyFill="1" applyBorder="1" applyAlignment="1" applyProtection="1">
      <alignment vertical="center"/>
      <protection hidden="1"/>
    </xf>
    <xf numFmtId="169" fontId="5" fillId="6" borderId="1" xfId="5" applyNumberFormat="1" applyFont="1" applyFill="1" applyBorder="1" applyAlignment="1" applyProtection="1">
      <alignment vertical="center"/>
      <protection hidden="1"/>
    </xf>
    <xf numFmtId="44" fontId="4" fillId="6" borderId="1" xfId="0" applyNumberFormat="1" applyFont="1" applyFill="1" applyBorder="1" applyAlignment="1" applyProtection="1">
      <alignment vertical="center"/>
      <protection hidden="1"/>
    </xf>
    <xf numFmtId="171" fontId="5" fillId="6" borderId="2" xfId="5" applyNumberFormat="1" applyFont="1" applyFill="1" applyBorder="1" applyAlignment="1" applyProtection="1">
      <alignment vertical="center"/>
      <protection hidden="1"/>
    </xf>
    <xf numFmtId="0" fontId="4" fillId="0" borderId="20" xfId="0" applyFont="1" applyBorder="1"/>
    <xf numFmtId="171" fontId="4" fillId="0" borderId="0" xfId="0" applyNumberFormat="1" applyFont="1"/>
    <xf numFmtId="0" fontId="4" fillId="0" borderId="1" xfId="0" applyFont="1" applyBorder="1"/>
    <xf numFmtId="0" fontId="4" fillId="0" borderId="26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/>
    <xf numFmtId="0" fontId="4" fillId="2" borderId="4" xfId="0" applyFont="1" applyFill="1" applyBorder="1"/>
    <xf numFmtId="0" fontId="4" fillId="2" borderId="23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1" xfId="6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168" fontId="5" fillId="0" borderId="0" xfId="2" applyNumberFormat="1" applyFont="1" applyFill="1" applyBorder="1" applyAlignment="1" applyProtection="1">
      <alignment horizontal="center" vertical="center"/>
      <protection hidden="1"/>
    </xf>
    <xf numFmtId="169" fontId="5" fillId="0" borderId="25" xfId="0" applyNumberFormat="1" applyFont="1" applyBorder="1" applyAlignment="1" applyProtection="1">
      <alignment vertical="center"/>
      <protection hidden="1"/>
    </xf>
    <xf numFmtId="0" fontId="5" fillId="0" borderId="1" xfId="4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68" fontId="5" fillId="0" borderId="1" xfId="2" applyNumberFormat="1" applyFont="1" applyFill="1" applyBorder="1" applyAlignment="1" applyProtection="1">
      <alignment horizontal="center" vertical="center"/>
      <protection hidden="1"/>
    </xf>
    <xf numFmtId="169" fontId="5" fillId="0" borderId="19" xfId="5" applyNumberFormat="1" applyFont="1" applyBorder="1" applyAlignment="1" applyProtection="1">
      <alignment vertical="center"/>
      <protection hidden="1"/>
    </xf>
    <xf numFmtId="0" fontId="4" fillId="0" borderId="25" xfId="0" applyFont="1" applyBorder="1"/>
    <xf numFmtId="0" fontId="4" fillId="0" borderId="20" xfId="0" applyFont="1" applyBorder="1" applyAlignment="1">
      <alignment vertical="center"/>
    </xf>
    <xf numFmtId="0" fontId="4" fillId="0" borderId="27" xfId="0" applyFont="1" applyBorder="1"/>
    <xf numFmtId="0" fontId="4" fillId="0" borderId="11" xfId="0" applyFont="1" applyBorder="1"/>
    <xf numFmtId="0" fontId="4" fillId="0" borderId="11" xfId="0" applyFont="1" applyBorder="1" applyAlignment="1">
      <alignment horizontal="center"/>
    </xf>
    <xf numFmtId="171" fontId="5" fillId="7" borderId="19" xfId="4" applyNumberFormat="1" applyFont="1" applyFill="1" applyBorder="1" applyAlignment="1" applyProtection="1">
      <alignment horizontal="center" vertical="center"/>
      <protection hidden="1"/>
    </xf>
    <xf numFmtId="0" fontId="4" fillId="0" borderId="24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/>
    </xf>
    <xf numFmtId="166" fontId="4" fillId="0" borderId="1" xfId="4" applyNumberFormat="1" applyFont="1" applyBorder="1" applyAlignment="1" applyProtection="1">
      <alignment horizontal="right" vertical="center"/>
      <protection hidden="1"/>
    </xf>
    <xf numFmtId="166" fontId="18" fillId="0" borderId="1" xfId="2" applyNumberFormat="1" applyFont="1" applyFill="1" applyBorder="1" applyAlignment="1" applyProtection="1">
      <alignment horizontal="right" vertical="center"/>
      <protection hidden="1"/>
    </xf>
    <xf numFmtId="167" fontId="5" fillId="0" borderId="1" xfId="4" applyNumberFormat="1" applyFont="1" applyBorder="1" applyAlignment="1" applyProtection="1">
      <alignment horizontal="right" vertical="center"/>
      <protection hidden="1"/>
    </xf>
    <xf numFmtId="166" fontId="4" fillId="0" borderId="1" xfId="4" applyNumberFormat="1" applyFont="1" applyBorder="1" applyAlignment="1" applyProtection="1">
      <alignment horizontal="center" vertical="center"/>
      <protection hidden="1"/>
    </xf>
    <xf numFmtId="164" fontId="5" fillId="6" borderId="1" xfId="4" applyNumberFormat="1" applyFont="1" applyFill="1" applyBorder="1" applyAlignment="1" applyProtection="1">
      <alignment horizontal="center" vertical="center"/>
      <protection hidden="1"/>
    </xf>
    <xf numFmtId="44" fontId="4" fillId="6" borderId="1" xfId="0" applyNumberFormat="1" applyFont="1" applyFill="1" applyBorder="1" applyAlignment="1" applyProtection="1">
      <alignment horizontal="center" vertical="center"/>
      <protection hidden="1"/>
    </xf>
    <xf numFmtId="44" fontId="15" fillId="6" borderId="1" xfId="1" applyNumberFormat="1" applyFont="1" applyFill="1" applyBorder="1" applyAlignment="1">
      <alignment vertical="center"/>
    </xf>
    <xf numFmtId="0" fontId="4" fillId="0" borderId="11" xfId="0" applyFont="1" applyBorder="1" applyAlignment="1">
      <alignment horizontal="left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49" fontId="4" fillId="5" borderId="1" xfId="0" applyNumberFormat="1" applyFont="1" applyFill="1" applyBorder="1" applyAlignment="1">
      <alignment horizontal="center" vertical="center" wrapText="1"/>
    </xf>
    <xf numFmtId="8" fontId="4" fillId="5" borderId="1" xfId="3" applyNumberFormat="1" applyFont="1" applyFill="1" applyBorder="1" applyAlignment="1">
      <alignment horizontal="center" vertical="center" wrapText="1"/>
    </xf>
    <xf numFmtId="171" fontId="5" fillId="7" borderId="1" xfId="4" applyNumberFormat="1" applyFont="1" applyFill="1" applyBorder="1" applyAlignment="1" applyProtection="1">
      <alignment horizontal="center" vertical="center"/>
      <protection hidden="1"/>
    </xf>
    <xf numFmtId="171" fontId="5" fillId="7" borderId="1" xfId="2" applyNumberFormat="1" applyFont="1" applyFill="1" applyBorder="1" applyAlignment="1" applyProtection="1">
      <alignment horizontal="center" vertical="center"/>
      <protection hidden="1"/>
    </xf>
    <xf numFmtId="8" fontId="5" fillId="7" borderId="1" xfId="0" applyNumberFormat="1" applyFont="1" applyFill="1" applyBorder="1" applyAlignment="1">
      <alignment vertical="center"/>
    </xf>
    <xf numFmtId="8" fontId="6" fillId="7" borderId="1" xfId="1" applyNumberFormat="1" applyFont="1" applyFill="1" applyBorder="1" applyAlignment="1">
      <alignment vertical="center"/>
    </xf>
    <xf numFmtId="8" fontId="6" fillId="7" borderId="1" xfId="1" applyNumberFormat="1" applyFont="1" applyFill="1" applyBorder="1" applyAlignment="1">
      <alignment horizontal="center" vertical="center"/>
    </xf>
    <xf numFmtId="49" fontId="6" fillId="7" borderId="1" xfId="0" applyNumberFormat="1" applyFont="1" applyFill="1" applyBorder="1" applyAlignment="1">
      <alignment horizontal="center" vertical="center"/>
    </xf>
    <xf numFmtId="171" fontId="15" fillId="7" borderId="1" xfId="4" applyNumberFormat="1" applyFont="1" applyFill="1" applyBorder="1" applyAlignment="1" applyProtection="1">
      <alignment horizontal="center" vertical="center"/>
      <protection hidden="1"/>
    </xf>
    <xf numFmtId="171" fontId="15" fillId="7" borderId="2" xfId="1" applyNumberFormat="1" applyFont="1" applyFill="1" applyBorder="1" applyAlignment="1">
      <alignment vertical="center"/>
    </xf>
    <xf numFmtId="44" fontId="21" fillId="7" borderId="1" xfId="1" applyNumberFormat="1" applyFont="1" applyFill="1" applyBorder="1" applyAlignment="1">
      <alignment vertical="center"/>
    </xf>
    <xf numFmtId="44" fontId="6" fillId="7" borderId="1" xfId="1" applyNumberFormat="1" applyFont="1" applyFill="1" applyBorder="1" applyAlignment="1">
      <alignment vertical="center"/>
    </xf>
    <xf numFmtId="171" fontId="5" fillId="7" borderId="1" xfId="0" applyNumberFormat="1" applyFont="1" applyFill="1" applyBorder="1" applyAlignment="1" applyProtection="1">
      <alignment vertical="center"/>
      <protection hidden="1"/>
    </xf>
    <xf numFmtId="166" fontId="5" fillId="7" borderId="1" xfId="4" applyNumberFormat="1" applyFont="1" applyFill="1" applyBorder="1" applyAlignment="1" applyProtection="1">
      <alignment horizontal="center" vertical="center"/>
      <protection hidden="1"/>
    </xf>
    <xf numFmtId="171" fontId="5" fillId="7" borderId="1" xfId="0" applyNumberFormat="1" applyFont="1" applyFill="1" applyBorder="1" applyAlignment="1" applyProtection="1">
      <alignment horizontal="center" vertical="center"/>
      <protection hidden="1"/>
    </xf>
    <xf numFmtId="168" fontId="5" fillId="7" borderId="1" xfId="2" applyNumberFormat="1" applyFont="1" applyFill="1" applyBorder="1" applyAlignment="1" applyProtection="1">
      <alignment horizontal="center" vertical="center"/>
      <protection hidden="1"/>
    </xf>
    <xf numFmtId="171" fontId="15" fillId="7" borderId="1" xfId="0" applyNumberFormat="1" applyFont="1" applyFill="1" applyBorder="1" applyAlignment="1" applyProtection="1">
      <alignment vertical="center"/>
      <protection hidden="1"/>
    </xf>
    <xf numFmtId="0" fontId="4" fillId="5" borderId="1" xfId="0" applyFont="1" applyFill="1" applyBorder="1" applyAlignment="1">
      <alignment horizontal="center" vertical="center" textRotation="90" wrapText="1"/>
    </xf>
    <xf numFmtId="0" fontId="5" fillId="2" borderId="20" xfId="0" applyFont="1" applyFill="1" applyBorder="1" applyAlignment="1">
      <alignment horizontal="center" vertical="center"/>
    </xf>
    <xf numFmtId="168" fontId="4" fillId="2" borderId="0" xfId="2" applyNumberFormat="1" applyFont="1" applyFill="1" applyBorder="1" applyAlignment="1" applyProtection="1">
      <alignment horizontal="center" vertical="center"/>
      <protection hidden="1"/>
    </xf>
    <xf numFmtId="169" fontId="5" fillId="2" borderId="25" xfId="5" applyNumberFormat="1" applyFont="1" applyFill="1" applyBorder="1" applyAlignment="1" applyProtection="1">
      <alignment vertical="center"/>
      <protection hidden="1"/>
    </xf>
    <xf numFmtId="0" fontId="4" fillId="2" borderId="20" xfId="0" applyFont="1" applyFill="1" applyBorder="1" applyAlignment="1">
      <alignment horizontal="center"/>
    </xf>
    <xf numFmtId="168" fontId="5" fillId="2" borderId="0" xfId="2" applyNumberFormat="1" applyFont="1" applyFill="1" applyBorder="1" applyAlignment="1" applyProtection="1">
      <alignment horizontal="center" vertical="center"/>
      <protection hidden="1"/>
    </xf>
    <xf numFmtId="169" fontId="5" fillId="2" borderId="25" xfId="0" applyNumberFormat="1" applyFont="1" applyFill="1" applyBorder="1" applyAlignment="1" applyProtection="1">
      <alignment vertical="center"/>
      <protection hidden="1"/>
    </xf>
    <xf numFmtId="171" fontId="23" fillId="3" borderId="1" xfId="0" applyNumberFormat="1" applyFont="1" applyFill="1" applyBorder="1" applyAlignment="1">
      <alignment vertical="center"/>
    </xf>
    <xf numFmtId="49" fontId="7" fillId="3" borderId="1" xfId="2" applyNumberFormat="1" applyFont="1" applyFill="1" applyBorder="1" applyAlignment="1" applyProtection="1">
      <alignment horizontal="center" vertical="center"/>
      <protection hidden="1"/>
    </xf>
    <xf numFmtId="171" fontId="24" fillId="3" borderId="1" xfId="0" applyNumberFormat="1" applyFont="1" applyFill="1" applyBorder="1" applyAlignment="1">
      <alignment vertical="center"/>
    </xf>
    <xf numFmtId="0" fontId="4" fillId="2" borderId="2" xfId="0" applyFont="1" applyFill="1" applyBorder="1"/>
    <xf numFmtId="0" fontId="5" fillId="5" borderId="1" xfId="0" quotePrefix="1" applyFont="1" applyFill="1" applyBorder="1" applyAlignment="1">
      <alignment horizontal="center" vertical="center" wrapText="1"/>
    </xf>
    <xf numFmtId="171" fontId="23" fillId="9" borderId="1" xfId="0" applyNumberFormat="1" applyFont="1" applyFill="1" applyBorder="1" applyAlignment="1">
      <alignment vertical="center"/>
    </xf>
    <xf numFmtId="49" fontId="7" fillId="9" borderId="1" xfId="2" applyNumberFormat="1" applyFont="1" applyFill="1" applyBorder="1" applyAlignment="1" applyProtection="1">
      <alignment horizontal="center" vertical="center"/>
      <protection hidden="1"/>
    </xf>
    <xf numFmtId="171" fontId="24" fillId="9" borderId="1" xfId="0" applyNumberFormat="1" applyFont="1" applyFill="1" applyBorder="1" applyAlignment="1">
      <alignment vertical="center"/>
    </xf>
    <xf numFmtId="171" fontId="5" fillId="9" borderId="1" xfId="0" applyNumberFormat="1" applyFont="1" applyFill="1" applyBorder="1" applyAlignment="1" applyProtection="1">
      <alignment vertical="center"/>
      <protection hidden="1"/>
    </xf>
    <xf numFmtId="166" fontId="5" fillId="9" borderId="1" xfId="4" applyNumberFormat="1" applyFont="1" applyFill="1" applyBorder="1" applyAlignment="1" applyProtection="1">
      <alignment horizontal="center" vertical="center"/>
      <protection hidden="1"/>
    </xf>
    <xf numFmtId="171" fontId="5" fillId="9" borderId="1" xfId="0" applyNumberFormat="1" applyFont="1" applyFill="1" applyBorder="1" applyAlignment="1" applyProtection="1">
      <alignment horizontal="center" vertical="center"/>
      <protection hidden="1"/>
    </xf>
    <xf numFmtId="168" fontId="5" fillId="9" borderId="1" xfId="2" applyNumberFormat="1" applyFont="1" applyFill="1" applyBorder="1" applyAlignment="1" applyProtection="1">
      <alignment horizontal="center" vertical="center"/>
      <protection hidden="1"/>
    </xf>
    <xf numFmtId="171" fontId="15" fillId="9" borderId="1" xfId="0" applyNumberFormat="1" applyFont="1" applyFill="1" applyBorder="1" applyAlignment="1" applyProtection="1">
      <alignment vertical="center"/>
      <protection hidden="1"/>
    </xf>
    <xf numFmtId="0" fontId="4" fillId="9" borderId="26" xfId="0" applyFont="1" applyFill="1" applyBorder="1" applyAlignment="1">
      <alignment horizontal="center"/>
    </xf>
    <xf numFmtId="0" fontId="5" fillId="9" borderId="3" xfId="0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/>
    </xf>
    <xf numFmtId="0" fontId="5" fillId="9" borderId="3" xfId="0" applyFont="1" applyFill="1" applyBorder="1"/>
    <xf numFmtId="169" fontId="5" fillId="9" borderId="1" xfId="5" applyNumberFormat="1" applyFont="1" applyFill="1" applyBorder="1" applyAlignment="1" applyProtection="1">
      <alignment horizontal="center" vertical="center"/>
      <protection hidden="1"/>
    </xf>
    <xf numFmtId="169" fontId="5" fillId="9" borderId="1" xfId="5" applyNumberFormat="1" applyFont="1" applyFill="1" applyBorder="1" applyAlignment="1" applyProtection="1">
      <alignment vertical="center"/>
      <protection hidden="1"/>
    </xf>
    <xf numFmtId="44" fontId="5" fillId="9" borderId="1" xfId="0" applyNumberFormat="1" applyFont="1" applyFill="1" applyBorder="1" applyAlignment="1" applyProtection="1">
      <alignment vertical="center"/>
      <protection hidden="1"/>
    </xf>
    <xf numFmtId="171" fontId="4" fillId="5" borderId="19" xfId="1" applyNumberFormat="1" applyFont="1" applyFill="1" applyBorder="1" applyAlignment="1">
      <alignment horizontal="center" vertical="center" wrapText="1"/>
    </xf>
    <xf numFmtId="171" fontId="5" fillId="10" borderId="29" xfId="2" applyNumberFormat="1" applyFont="1" applyFill="1" applyBorder="1" applyAlignment="1">
      <alignment horizontal="right" vertical="center" wrapText="1"/>
    </xf>
    <xf numFmtId="171" fontId="4" fillId="2" borderId="0" xfId="2" applyNumberFormat="1" applyFont="1" applyFill="1" applyBorder="1" applyAlignment="1">
      <alignment horizontal="center" vertical="center"/>
    </xf>
    <xf numFmtId="171" fontId="4" fillId="2" borderId="0" xfId="1" applyNumberFormat="1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4" fillId="2" borderId="1" xfId="6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0" fillId="0" borderId="0" xfId="0" applyFill="1"/>
    <xf numFmtId="0" fontId="8" fillId="0" borderId="0" xfId="0" applyFont="1" applyFill="1"/>
    <xf numFmtId="0" fontId="29" fillId="0" borderId="0" xfId="0" applyFont="1" applyFill="1" applyAlignment="1">
      <alignment vertical="top" wrapText="1"/>
    </xf>
    <xf numFmtId="0" fontId="11" fillId="0" borderId="0" xfId="0" applyFont="1" applyFill="1"/>
    <xf numFmtId="0" fontId="0" fillId="0" borderId="0" xfId="0" applyAlignment="1"/>
    <xf numFmtId="171" fontId="4" fillId="5" borderId="19" xfId="0" applyNumberFormat="1" applyFont="1" applyFill="1" applyBorder="1" applyAlignment="1">
      <alignment horizontal="center" vertical="center" wrapText="1"/>
    </xf>
    <xf numFmtId="171" fontId="26" fillId="9" borderId="19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44" fontId="4" fillId="2" borderId="0" xfId="0" applyNumberFormat="1" applyFont="1" applyFill="1" applyBorder="1" applyAlignment="1" applyProtection="1">
      <alignment vertical="center"/>
      <protection hidden="1"/>
    </xf>
    <xf numFmtId="166" fontId="4" fillId="2" borderId="0" xfId="4" applyNumberFormat="1" applyFont="1" applyFill="1" applyBorder="1" applyAlignment="1" applyProtection="1">
      <alignment horizontal="center" vertical="center"/>
      <protection hidden="1"/>
    </xf>
    <xf numFmtId="44" fontId="4" fillId="2" borderId="0" xfId="0" applyNumberFormat="1" applyFont="1" applyFill="1" applyBorder="1" applyAlignment="1" applyProtection="1">
      <alignment horizontal="center" vertical="center"/>
      <protection hidden="1"/>
    </xf>
    <xf numFmtId="44" fontId="18" fillId="2" borderId="0" xfId="0" applyNumberFormat="1" applyFont="1" applyFill="1" applyBorder="1" applyAlignment="1" applyProtection="1">
      <alignment vertical="center"/>
      <protection hidden="1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/>
    <xf numFmtId="44" fontId="5" fillId="2" borderId="0" xfId="0" applyNumberFormat="1" applyFont="1" applyFill="1" applyBorder="1" applyAlignment="1" applyProtection="1">
      <alignment vertical="center"/>
      <protection hidden="1"/>
    </xf>
    <xf numFmtId="169" fontId="5" fillId="9" borderId="19" xfId="5" applyNumberFormat="1" applyFont="1" applyFill="1" applyBorder="1" applyAlignment="1" applyProtection="1">
      <alignment vertical="center"/>
      <protection hidden="1"/>
    </xf>
    <xf numFmtId="0" fontId="4" fillId="2" borderId="19" xfId="0" applyFont="1" applyFill="1" applyBorder="1"/>
    <xf numFmtId="171" fontId="23" fillId="3" borderId="19" xfId="0" applyNumberFormat="1" applyFont="1" applyFill="1" applyBorder="1" applyAlignment="1">
      <alignment vertical="center"/>
    </xf>
    <xf numFmtId="0" fontId="4" fillId="2" borderId="24" xfId="0" applyFont="1" applyFill="1" applyBorder="1" applyAlignment="1">
      <alignment vertical="center"/>
    </xf>
    <xf numFmtId="44" fontId="28" fillId="2" borderId="19" xfId="2" applyNumberFormat="1" applyFont="1" applyFill="1" applyBorder="1" applyAlignment="1">
      <alignment horizontal="right" vertical="center"/>
    </xf>
    <xf numFmtId="171" fontId="23" fillId="2" borderId="19" xfId="0" applyNumberFormat="1" applyFont="1" applyFill="1" applyBorder="1"/>
    <xf numFmtId="4" fontId="5" fillId="3" borderId="32" xfId="2" applyNumberFormat="1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7" fillId="9" borderId="24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17" fillId="3" borderId="22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0" fontId="29" fillId="0" borderId="0" xfId="0" applyFont="1" applyFill="1" applyAlignment="1">
      <alignment horizontal="center" vertical="top" wrapText="1"/>
    </xf>
    <xf numFmtId="0" fontId="7" fillId="3" borderId="31" xfId="0" applyFont="1" applyFill="1" applyBorder="1" applyAlignment="1">
      <alignment horizontal="left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6" borderId="24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7" borderId="24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5" fillId="10" borderId="27" xfId="0" applyFont="1" applyFill="1" applyBorder="1" applyAlignment="1">
      <alignment horizontal="left" vertical="center"/>
    </xf>
    <xf numFmtId="0" fontId="5" fillId="10" borderId="11" xfId="0" applyFont="1" applyFill="1" applyBorder="1" applyAlignment="1">
      <alignment horizontal="left" vertical="center"/>
    </xf>
    <xf numFmtId="0" fontId="5" fillId="3" borderId="2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7" borderId="26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10" borderId="12" xfId="0" applyFont="1" applyFill="1" applyBorder="1" applyAlignment="1">
      <alignment horizontal="left" vertical="center"/>
    </xf>
    <xf numFmtId="0" fontId="5" fillId="10" borderId="13" xfId="0" applyFont="1" applyFill="1" applyBorder="1" applyAlignment="1">
      <alignment horizontal="left" vertical="center"/>
    </xf>
    <xf numFmtId="0" fontId="28" fillId="2" borderId="16" xfId="0" applyFont="1" applyFill="1" applyBorder="1" applyAlignment="1">
      <alignment horizontal="left" vertical="center" wrapText="1"/>
    </xf>
    <xf numFmtId="0" fontId="28" fillId="2" borderId="9" xfId="0" applyFont="1" applyFill="1" applyBorder="1" applyAlignment="1">
      <alignment horizontal="left" vertical="center" wrapText="1"/>
    </xf>
    <xf numFmtId="0" fontId="5" fillId="9" borderId="24" xfId="0" applyFont="1" applyFill="1" applyBorder="1" applyAlignment="1">
      <alignment horizontal="center" vertical="center"/>
    </xf>
    <xf numFmtId="0" fontId="10" fillId="11" borderId="18" xfId="0" applyFont="1" applyFill="1" applyBorder="1" applyAlignment="1">
      <alignment horizontal="center" wrapText="1"/>
    </xf>
    <xf numFmtId="0" fontId="10" fillId="11" borderId="10" xfId="0" applyFont="1" applyFill="1" applyBorder="1" applyAlignment="1">
      <alignment horizontal="center" wrapText="1"/>
    </xf>
    <xf numFmtId="0" fontId="10" fillId="11" borderId="6" xfId="0" applyFont="1" applyFill="1" applyBorder="1" applyAlignment="1">
      <alignment horizontal="center" wrapText="1"/>
    </xf>
    <xf numFmtId="49" fontId="5" fillId="3" borderId="3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37" fontId="5" fillId="3" borderId="1" xfId="0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wrapText="1"/>
    </xf>
    <xf numFmtId="0" fontId="5" fillId="4" borderId="19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/>
    <xf numFmtId="0" fontId="8" fillId="2" borderId="34" xfId="0" applyFont="1" applyFill="1" applyBorder="1" applyAlignment="1"/>
    <xf numFmtId="0" fontId="8" fillId="2" borderId="35" xfId="0" applyFont="1" applyFill="1" applyBorder="1" applyAlignment="1"/>
    <xf numFmtId="0" fontId="4" fillId="5" borderId="5" xfId="0" applyFont="1" applyFill="1" applyBorder="1" applyAlignment="1">
      <alignment horizontal="center" vertical="center" wrapText="1"/>
    </xf>
    <xf numFmtId="0" fontId="5" fillId="5" borderId="5" xfId="0" quotePrefix="1" applyFont="1" applyFill="1" applyBorder="1" applyAlignment="1">
      <alignment horizontal="center" vertical="center" wrapText="1"/>
    </xf>
    <xf numFmtId="14" fontId="4" fillId="5" borderId="5" xfId="0" applyNumberFormat="1" applyFont="1" applyFill="1" applyBorder="1" applyAlignment="1">
      <alignment horizontal="center" vertical="center" wrapText="1"/>
    </xf>
    <xf numFmtId="171" fontId="4" fillId="2" borderId="5" xfId="2" applyNumberFormat="1" applyFont="1" applyFill="1" applyBorder="1" applyAlignment="1">
      <alignment horizontal="center" vertical="center"/>
    </xf>
    <xf numFmtId="171" fontId="4" fillId="5" borderId="5" xfId="1" applyNumberFormat="1" applyFont="1" applyFill="1" applyBorder="1" applyAlignment="1">
      <alignment horizontal="center" vertical="center" wrapText="1"/>
    </xf>
    <xf numFmtId="171" fontId="4" fillId="2" borderId="5" xfId="1" applyNumberFormat="1" applyFont="1" applyFill="1" applyBorder="1" applyAlignment="1" applyProtection="1">
      <alignment horizontal="center" vertical="center"/>
      <protection hidden="1"/>
    </xf>
    <xf numFmtId="171" fontId="4" fillId="2" borderId="5" xfId="2" applyNumberFormat="1" applyFont="1" applyFill="1" applyBorder="1" applyAlignment="1" applyProtection="1">
      <alignment horizontal="center" vertical="center"/>
      <protection hidden="1"/>
    </xf>
    <xf numFmtId="171" fontId="4" fillId="5" borderId="17" xfId="1" applyNumberFormat="1" applyFont="1" applyFill="1" applyBorder="1" applyAlignment="1">
      <alignment horizontal="center" vertical="center" wrapText="1"/>
    </xf>
    <xf numFmtId="0" fontId="7" fillId="11" borderId="33" xfId="0" applyFont="1" applyFill="1" applyBorder="1" applyAlignment="1">
      <alignment horizontal="center" vertical="center" wrapText="1"/>
    </xf>
    <xf numFmtId="0" fontId="7" fillId="11" borderId="34" xfId="0" applyFont="1" applyFill="1" applyBorder="1" applyAlignment="1">
      <alignment horizontal="center" vertical="center" wrapText="1"/>
    </xf>
    <xf numFmtId="0" fontId="7" fillId="11" borderId="36" xfId="0" applyFont="1" applyFill="1" applyBorder="1" applyAlignment="1">
      <alignment horizontal="center" vertical="center" wrapText="1"/>
    </xf>
    <xf numFmtId="0" fontId="17" fillId="3" borderId="40" xfId="0" applyFont="1" applyFill="1" applyBorder="1" applyAlignment="1">
      <alignment horizontal="center" vertical="center"/>
    </xf>
    <xf numFmtId="0" fontId="5" fillId="4" borderId="41" xfId="0" applyFont="1" applyFill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 vertical="center" wrapText="1"/>
    </xf>
    <xf numFmtId="0" fontId="5" fillId="4" borderId="32" xfId="0" applyFont="1" applyFill="1" applyBorder="1" applyAlignment="1">
      <alignment horizontal="center" vertical="center" wrapText="1"/>
    </xf>
    <xf numFmtId="0" fontId="5" fillId="11" borderId="14" xfId="0" applyFont="1" applyFill="1" applyBorder="1" applyAlignment="1">
      <alignment horizontal="center" vertical="center" wrapText="1"/>
    </xf>
    <xf numFmtId="0" fontId="5" fillId="11" borderId="37" xfId="0" applyFont="1" applyFill="1" applyBorder="1" applyAlignment="1">
      <alignment horizontal="center" vertical="center" wrapText="1"/>
    </xf>
    <xf numFmtId="0" fontId="5" fillId="11" borderId="37" xfId="0" applyFont="1" applyFill="1" applyBorder="1" applyAlignment="1">
      <alignment horizontal="center" vertical="center" wrapText="1"/>
    </xf>
    <xf numFmtId="0" fontId="5" fillId="11" borderId="38" xfId="0" applyFont="1" applyFill="1" applyBorder="1" applyAlignment="1">
      <alignment horizontal="center" vertical="center" wrapText="1"/>
    </xf>
    <xf numFmtId="0" fontId="5" fillId="11" borderId="38" xfId="0" applyFont="1" applyFill="1" applyBorder="1" applyAlignment="1">
      <alignment horizontal="center" vertical="center" wrapText="1"/>
    </xf>
    <xf numFmtId="0" fontId="5" fillId="11" borderId="39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textRotation="90" wrapText="1"/>
    </xf>
    <xf numFmtId="0" fontId="5" fillId="3" borderId="19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center" vertical="center"/>
    </xf>
    <xf numFmtId="49" fontId="4" fillId="0" borderId="30" xfId="0" applyNumberFormat="1" applyFont="1" applyFill="1" applyBorder="1" applyAlignment="1">
      <alignment horizontal="center" vertical="center"/>
    </xf>
    <xf numFmtId="171" fontId="4" fillId="0" borderId="1" xfId="4" applyNumberFormat="1" applyFont="1" applyFill="1" applyBorder="1" applyAlignment="1" applyProtection="1">
      <alignment horizontal="center" vertical="center"/>
      <protection hidden="1"/>
    </xf>
    <xf numFmtId="171" fontId="4" fillId="0" borderId="1" xfId="1" applyNumberFormat="1" applyFont="1" applyFill="1" applyBorder="1" applyAlignment="1">
      <alignment horizontal="center" vertical="center" wrapText="1"/>
    </xf>
    <xf numFmtId="171" fontId="4" fillId="0" borderId="1" xfId="1" applyNumberFormat="1" applyFont="1" applyFill="1" applyBorder="1" applyAlignment="1" applyProtection="1">
      <alignment horizontal="center" vertical="center"/>
      <protection hidden="1"/>
    </xf>
    <xf numFmtId="171" fontId="4" fillId="0" borderId="1" xfId="2" applyNumberFormat="1" applyFont="1" applyFill="1" applyBorder="1" applyAlignment="1" applyProtection="1">
      <alignment horizontal="center" vertical="center"/>
      <protection hidden="1"/>
    </xf>
    <xf numFmtId="171" fontId="4" fillId="0" borderId="19" xfId="1" applyNumberFormat="1" applyFont="1" applyFill="1" applyBorder="1" applyAlignment="1">
      <alignment horizontal="center" vertical="center" wrapText="1"/>
    </xf>
    <xf numFmtId="0" fontId="0" fillId="2" borderId="16" xfId="0" applyFill="1" applyBorder="1" applyAlignment="1"/>
    <xf numFmtId="0" fontId="0" fillId="2" borderId="9" xfId="0" applyFill="1" applyBorder="1" applyAlignment="1"/>
    <xf numFmtId="0" fontId="0" fillId="2" borderId="27" xfId="0" applyFill="1" applyBorder="1" applyAlignment="1"/>
    <xf numFmtId="0" fontId="0" fillId="2" borderId="11" xfId="0" applyFill="1" applyBorder="1" applyAlignment="1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/>
    <xf numFmtId="44" fontId="5" fillId="0" borderId="0" xfId="0" applyNumberFormat="1" applyFont="1" applyBorder="1" applyAlignment="1" applyProtection="1">
      <alignment vertical="center"/>
      <protection hidden="1"/>
    </xf>
    <xf numFmtId="171" fontId="5" fillId="7" borderId="19" xfId="1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171" fontId="5" fillId="0" borderId="19" xfId="2" applyNumberFormat="1" applyFont="1" applyFill="1" applyBorder="1" applyAlignment="1">
      <alignment horizontal="right" vertical="center"/>
    </xf>
    <xf numFmtId="171" fontId="16" fillId="2" borderId="19" xfId="2" applyNumberFormat="1" applyFont="1" applyFill="1" applyBorder="1" applyAlignment="1">
      <alignment horizontal="right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1" fontId="4" fillId="2" borderId="23" xfId="0" applyNumberFormat="1" applyFont="1" applyFill="1" applyBorder="1" applyAlignment="1">
      <alignment horizontal="center" vertical="center"/>
    </xf>
    <xf numFmtId="0" fontId="5" fillId="2" borderId="5" xfId="4" applyFont="1" applyFill="1" applyBorder="1" applyAlignment="1">
      <alignment horizontal="center" vertical="center"/>
    </xf>
    <xf numFmtId="171" fontId="4" fillId="2" borderId="5" xfId="1" applyNumberFormat="1" applyFont="1" applyFill="1" applyBorder="1" applyAlignment="1">
      <alignment horizontal="center" vertical="center"/>
    </xf>
    <xf numFmtId="171" fontId="4" fillId="2" borderId="5" xfId="4" applyNumberFormat="1" applyFont="1" applyFill="1" applyBorder="1" applyAlignment="1" applyProtection="1">
      <alignment horizontal="center" vertical="center"/>
      <protection hidden="1"/>
    </xf>
    <xf numFmtId="171" fontId="4" fillId="5" borderId="42" xfId="1" applyNumberFormat="1" applyFont="1" applyFill="1" applyBorder="1" applyAlignment="1">
      <alignment horizontal="center" vertical="center" wrapText="1"/>
    </xf>
    <xf numFmtId="171" fontId="20" fillId="2" borderId="5" xfId="1" applyNumberFormat="1" applyFont="1" applyFill="1" applyBorder="1" applyAlignment="1" applyProtection="1">
      <alignment horizontal="center" vertical="center"/>
      <protection hidden="1"/>
    </xf>
    <xf numFmtId="171" fontId="4" fillId="2" borderId="17" xfId="4" applyNumberFormat="1" applyFont="1" applyFill="1" applyBorder="1" applyAlignment="1" applyProtection="1">
      <alignment horizontal="center" vertical="center"/>
      <protection hidden="1"/>
    </xf>
    <xf numFmtId="0" fontId="5" fillId="3" borderId="40" xfId="0" applyFont="1" applyFill="1" applyBorder="1" applyAlignment="1">
      <alignment horizontal="center" vertical="center"/>
    </xf>
    <xf numFmtId="0" fontId="5" fillId="4" borderId="31" xfId="0" applyFont="1" applyFill="1" applyBorder="1" applyAlignment="1">
      <alignment horizontal="left" vertical="center" wrapText="1"/>
    </xf>
    <xf numFmtId="0" fontId="5" fillId="4" borderId="31" xfId="0" applyFont="1" applyFill="1" applyBorder="1" applyAlignment="1">
      <alignment horizontal="center" vertical="center" textRotation="90" wrapText="1"/>
    </xf>
    <xf numFmtId="0" fontId="7" fillId="11" borderId="18" xfId="0" applyFont="1" applyFill="1" applyBorder="1" applyAlignment="1">
      <alignment horizontal="center" vertical="center" wrapText="1"/>
    </xf>
    <xf numFmtId="0" fontId="7" fillId="11" borderId="10" xfId="0" applyFont="1" applyFill="1" applyBorder="1" applyAlignment="1">
      <alignment horizontal="center" vertical="center" wrapText="1"/>
    </xf>
    <xf numFmtId="0" fontId="7" fillId="11" borderId="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4" fillId="2" borderId="33" xfId="0" applyFont="1" applyFill="1" applyBorder="1" applyAlignment="1"/>
    <xf numFmtId="0" fontId="4" fillId="2" borderId="34" xfId="0" applyFont="1" applyFill="1" applyBorder="1" applyAlignment="1"/>
    <xf numFmtId="0" fontId="4" fillId="2" borderId="35" xfId="0" applyFont="1" applyFill="1" applyBorder="1" applyAlignment="1"/>
    <xf numFmtId="171" fontId="4" fillId="5" borderId="5" xfId="0" applyNumberFormat="1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8" fontId="4" fillId="5" borderId="5" xfId="3" applyNumberFormat="1" applyFont="1" applyFill="1" applyBorder="1" applyAlignment="1">
      <alignment horizontal="center" vertical="center" wrapText="1"/>
    </xf>
    <xf numFmtId="0" fontId="17" fillId="2" borderId="23" xfId="0" applyFont="1" applyFill="1" applyBorder="1" applyAlignment="1">
      <alignment horizontal="center" vertical="center"/>
    </xf>
    <xf numFmtId="0" fontId="17" fillId="2" borderId="24" xfId="0" applyFont="1" applyFill="1" applyBorder="1" applyAlignment="1">
      <alignment horizontal="center" vertical="center"/>
    </xf>
    <xf numFmtId="167" fontId="5" fillId="2" borderId="19" xfId="4" applyNumberFormat="1" applyFont="1" applyFill="1" applyBorder="1" applyAlignment="1" applyProtection="1">
      <alignment horizontal="right" vertical="center"/>
      <protection hidden="1"/>
    </xf>
    <xf numFmtId="0" fontId="4" fillId="6" borderId="24" xfId="0" applyFont="1" applyFill="1" applyBorder="1" applyAlignment="1">
      <alignment horizontal="center"/>
    </xf>
    <xf numFmtId="169" fontId="5" fillId="6" borderId="19" xfId="5" applyNumberFormat="1" applyFont="1" applyFill="1" applyBorder="1" applyAlignment="1" applyProtection="1">
      <alignment vertical="center"/>
      <protection hidden="1"/>
    </xf>
    <xf numFmtId="0" fontId="4" fillId="0" borderId="24" xfId="0" applyFont="1" applyBorder="1"/>
    <xf numFmtId="0" fontId="4" fillId="0" borderId="19" xfId="0" applyFont="1" applyBorder="1"/>
    <xf numFmtId="171" fontId="6" fillId="7" borderId="19" xfId="1" applyNumberFormat="1" applyFont="1" applyFill="1" applyBorder="1" applyAlignment="1">
      <alignment vertical="center"/>
    </xf>
    <xf numFmtId="171" fontId="4" fillId="0" borderId="19" xfId="2" applyNumberFormat="1" applyFont="1" applyFill="1" applyBorder="1" applyAlignment="1">
      <alignment horizontal="right" vertical="center"/>
    </xf>
    <xf numFmtId="0" fontId="5" fillId="10" borderId="31" xfId="0" applyFont="1" applyFill="1" applyBorder="1" applyAlignment="1">
      <alignment horizontal="left" vertical="center"/>
    </xf>
    <xf numFmtId="8" fontId="5" fillId="10" borderId="32" xfId="2" applyNumberFormat="1" applyFont="1" applyFill="1" applyBorder="1" applyAlignment="1">
      <alignment horizontal="right" vertical="center" wrapText="1"/>
    </xf>
    <xf numFmtId="0" fontId="7" fillId="11" borderId="43" xfId="0" applyFont="1" applyFill="1" applyBorder="1" applyAlignment="1">
      <alignment horizontal="center" vertical="center" wrapText="1"/>
    </xf>
    <xf numFmtId="0" fontId="7" fillId="11" borderId="38" xfId="0" applyFont="1" applyFill="1" applyBorder="1" applyAlignment="1">
      <alignment horizontal="center" vertical="center" wrapText="1"/>
    </xf>
    <xf numFmtId="0" fontId="7" fillId="11" borderId="24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17" fillId="3" borderId="44" xfId="0" applyFont="1" applyFill="1" applyBorder="1" applyAlignment="1">
      <alignment horizontal="center" vertical="center"/>
    </xf>
    <xf numFmtId="0" fontId="17" fillId="2" borderId="2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 wrapText="1"/>
    </xf>
    <xf numFmtId="14" fontId="4" fillId="2" borderId="7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171" fontId="4" fillId="2" borderId="7" xfId="4" applyNumberFormat="1" applyFont="1" applyFill="1" applyBorder="1" applyAlignment="1" applyProtection="1">
      <alignment horizontal="center" vertical="center"/>
      <protection hidden="1"/>
    </xf>
    <xf numFmtId="171" fontId="4" fillId="5" borderId="7" xfId="0" applyNumberFormat="1" applyFont="1" applyFill="1" applyBorder="1" applyAlignment="1">
      <alignment horizontal="center" vertical="center" wrapText="1"/>
    </xf>
    <xf numFmtId="8" fontId="4" fillId="5" borderId="7" xfId="3" applyNumberFormat="1" applyFont="1" applyFill="1" applyBorder="1" applyAlignment="1">
      <alignment horizontal="center" vertical="center" wrapText="1"/>
    </xf>
    <xf numFmtId="49" fontId="5" fillId="2" borderId="7" xfId="2" applyNumberFormat="1" applyFont="1" applyFill="1" applyBorder="1" applyAlignment="1" applyProtection="1">
      <alignment horizontal="center" vertical="center"/>
      <protection hidden="1"/>
    </xf>
    <xf numFmtId="171" fontId="4" fillId="5" borderId="45" xfId="1" applyNumberFormat="1" applyFont="1" applyFill="1" applyBorder="1" applyAlignment="1">
      <alignment horizontal="center" vertical="center" wrapText="1"/>
    </xf>
    <xf numFmtId="0" fontId="5" fillId="9" borderId="46" xfId="0" applyFont="1" applyFill="1" applyBorder="1" applyAlignment="1">
      <alignment horizontal="center" vertical="center"/>
    </xf>
    <xf numFmtId="0" fontId="5" fillId="9" borderId="47" xfId="0" applyFont="1" applyFill="1" applyBorder="1" applyAlignment="1">
      <alignment horizontal="center" vertical="center"/>
    </xf>
    <xf numFmtId="8" fontId="22" fillId="9" borderId="47" xfId="0" applyNumberFormat="1" applyFont="1" applyFill="1" applyBorder="1" applyAlignment="1">
      <alignment vertical="center"/>
    </xf>
    <xf numFmtId="171" fontId="22" fillId="8" borderId="13" xfId="0" applyNumberFormat="1" applyFont="1" applyFill="1" applyBorder="1" applyAlignment="1">
      <alignment vertical="center"/>
    </xf>
    <xf numFmtId="44" fontId="5" fillId="8" borderId="47" xfId="0" applyNumberFormat="1" applyFont="1" applyFill="1" applyBorder="1" applyAlignment="1" applyProtection="1">
      <alignment vertical="center"/>
      <protection hidden="1"/>
    </xf>
    <xf numFmtId="8" fontId="22" fillId="8" borderId="47" xfId="0" applyNumberFormat="1" applyFont="1" applyFill="1" applyBorder="1" applyAlignment="1">
      <alignment vertical="center"/>
    </xf>
    <xf numFmtId="8" fontId="25" fillId="8" borderId="47" xfId="0" applyNumberFormat="1" applyFont="1" applyFill="1" applyBorder="1" applyAlignment="1">
      <alignment vertical="center"/>
    </xf>
    <xf numFmtId="8" fontId="22" fillId="8" borderId="48" xfId="0" applyNumberFormat="1" applyFont="1" applyFill="1" applyBorder="1" applyAlignment="1">
      <alignment vertical="center"/>
    </xf>
    <xf numFmtId="0" fontId="5" fillId="3" borderId="24" xfId="0" applyFont="1" applyFill="1" applyBorder="1" applyAlignment="1">
      <alignment horizontal="center" vertical="center" wrapText="1"/>
    </xf>
    <xf numFmtId="0" fontId="27" fillId="3" borderId="22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12" borderId="1" xfId="0" applyFont="1" applyFill="1" applyBorder="1" applyAlignment="1">
      <alignment horizontal="center" wrapText="1"/>
    </xf>
    <xf numFmtId="0" fontId="6" fillId="4" borderId="1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textRotation="90" wrapText="1"/>
    </xf>
    <xf numFmtId="0" fontId="27" fillId="3" borderId="40" xfId="0" applyFont="1" applyFill="1" applyBorder="1" applyAlignment="1">
      <alignment horizontal="center" vertical="center"/>
    </xf>
    <xf numFmtId="0" fontId="6" fillId="4" borderId="41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171" fontId="6" fillId="4" borderId="31" xfId="0" applyNumberFormat="1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 wrapText="1"/>
    </xf>
    <xf numFmtId="171" fontId="4" fillId="5" borderId="17" xfId="0" applyNumberFormat="1" applyFont="1" applyFill="1" applyBorder="1" applyAlignment="1">
      <alignment horizontal="center" vertical="center" wrapText="1"/>
    </xf>
    <xf numFmtId="171" fontId="23" fillId="9" borderId="19" xfId="0" applyNumberFormat="1" applyFont="1" applyFill="1" applyBorder="1" applyAlignment="1">
      <alignment vertical="center"/>
    </xf>
    <xf numFmtId="171" fontId="4" fillId="0" borderId="0" xfId="0" applyNumberFormat="1" applyFont="1" applyBorder="1"/>
    <xf numFmtId="171" fontId="23" fillId="7" borderId="19" xfId="0" applyNumberFormat="1" applyFont="1" applyFill="1" applyBorder="1" applyAlignment="1">
      <alignment vertical="center"/>
    </xf>
    <xf numFmtId="44" fontId="4" fillId="0" borderId="19" xfId="2" applyNumberFormat="1" applyFont="1" applyFill="1" applyBorder="1" applyAlignment="1">
      <alignment horizontal="right" vertical="center"/>
    </xf>
    <xf numFmtId="164" fontId="5" fillId="2" borderId="19" xfId="1" applyFont="1" applyFill="1" applyBorder="1" applyAlignment="1">
      <alignment horizontal="right" vertical="center"/>
    </xf>
    <xf numFmtId="0" fontId="28" fillId="2" borderId="27" xfId="0" applyFont="1" applyFill="1" applyBorder="1" applyAlignment="1">
      <alignment horizontal="left" vertical="center" wrapText="1"/>
    </xf>
    <xf numFmtId="0" fontId="28" fillId="2" borderId="11" xfId="0" applyFont="1" applyFill="1" applyBorder="1" applyAlignment="1">
      <alignment horizontal="left" vertical="center" wrapText="1"/>
    </xf>
    <xf numFmtId="169" fontId="5" fillId="10" borderId="32" xfId="2" applyNumberFormat="1" applyFont="1" applyFill="1" applyBorder="1" applyAlignment="1">
      <alignment horizontal="center" vertical="center" wrapText="1"/>
    </xf>
    <xf numFmtId="0" fontId="5" fillId="10" borderId="49" xfId="0" applyFont="1" applyFill="1" applyBorder="1" applyAlignment="1">
      <alignment horizontal="left" vertical="center"/>
    </xf>
    <xf numFmtId="0" fontId="4" fillId="2" borderId="27" xfId="0" applyFont="1" applyFill="1" applyBorder="1"/>
    <xf numFmtId="0" fontId="4" fillId="2" borderId="11" xfId="0" applyFont="1" applyFill="1" applyBorder="1"/>
    <xf numFmtId="0" fontId="4" fillId="2" borderId="11" xfId="0" applyFont="1" applyFill="1" applyBorder="1" applyAlignment="1">
      <alignment horizontal="center"/>
    </xf>
    <xf numFmtId="0" fontId="4" fillId="2" borderId="5" xfId="0" applyFont="1" applyFill="1" applyBorder="1" applyAlignment="1">
      <alignment vertical="center"/>
    </xf>
    <xf numFmtId="44" fontId="4" fillId="2" borderId="5" xfId="2" applyNumberFormat="1" applyFont="1" applyFill="1" applyBorder="1" applyAlignment="1">
      <alignment horizontal="center" vertical="center"/>
    </xf>
    <xf numFmtId="44" fontId="4" fillId="2" borderId="5" xfId="4" applyNumberFormat="1" applyFont="1" applyFill="1" applyBorder="1" applyAlignment="1" applyProtection="1">
      <alignment horizontal="right" vertical="center"/>
      <protection hidden="1"/>
    </xf>
    <xf numFmtId="164" fontId="4" fillId="2" borderId="5" xfId="1" applyFont="1" applyFill="1" applyBorder="1" applyAlignment="1" applyProtection="1">
      <alignment horizontal="right" vertical="center"/>
      <protection hidden="1"/>
    </xf>
    <xf numFmtId="167" fontId="5" fillId="2" borderId="5" xfId="4" applyNumberFormat="1" applyFont="1" applyFill="1" applyBorder="1" applyAlignment="1" applyProtection="1">
      <alignment horizontal="right" vertical="center"/>
      <protection hidden="1"/>
    </xf>
    <xf numFmtId="168" fontId="5" fillId="2" borderId="5" xfId="2" applyNumberFormat="1" applyFont="1" applyFill="1" applyBorder="1" applyAlignment="1" applyProtection="1">
      <alignment horizontal="center" vertical="center"/>
      <protection hidden="1"/>
    </xf>
    <xf numFmtId="166" fontId="4" fillId="2" borderId="5" xfId="4" applyNumberFormat="1" applyFont="1" applyFill="1" applyBorder="1" applyAlignment="1" applyProtection="1">
      <alignment horizontal="center" vertical="center"/>
      <protection hidden="1"/>
    </xf>
    <xf numFmtId="171" fontId="4" fillId="2" borderId="30" xfId="4" applyNumberFormat="1" applyFont="1" applyFill="1" applyBorder="1" applyAlignment="1" applyProtection="1">
      <alignment horizontal="center" vertical="center"/>
      <protection hidden="1"/>
    </xf>
    <xf numFmtId="167" fontId="5" fillId="2" borderId="17" xfId="4" applyNumberFormat="1" applyFont="1" applyFill="1" applyBorder="1" applyAlignment="1" applyProtection="1">
      <alignment horizontal="right" vertical="center"/>
      <protection hidden="1"/>
    </xf>
    <xf numFmtId="0" fontId="5" fillId="3" borderId="28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textRotation="90" wrapText="1"/>
    </xf>
    <xf numFmtId="171" fontId="5" fillId="3" borderId="50" xfId="0" applyNumberFormat="1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171" fontId="4" fillId="2" borderId="0" xfId="0" applyNumberFormat="1" applyFont="1" applyFill="1" applyBorder="1" applyAlignment="1" applyProtection="1">
      <alignment vertical="center"/>
      <protection hidden="1"/>
    </xf>
    <xf numFmtId="0" fontId="4" fillId="2" borderId="5" xfId="0" applyFont="1" applyFill="1" applyBorder="1" applyAlignment="1">
      <alignment horizontal="left" vertical="center"/>
    </xf>
    <xf numFmtId="0" fontId="4" fillId="5" borderId="5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vertical="center"/>
    </xf>
  </cellXfs>
  <cellStyles count="7">
    <cellStyle name="Moeda" xfId="1" builtinId="4"/>
    <cellStyle name="Normal" xfId="0" builtinId="0"/>
    <cellStyle name="Normal 2" xfId="3"/>
    <cellStyle name="Normal 2 2 2" xfId="6"/>
    <cellStyle name="Normal_Plan1" xfId="5"/>
    <cellStyle name="Normal_Plan3" xfId="4"/>
    <cellStyle name="Vírgula" xfId="2" builtinId="3"/>
  </cellStyles>
  <dxfs count="0"/>
  <tableStyles count="0" defaultTableStyle="TableStyleMedium2" defaultPivotStyle="PivotStyleLight16"/>
  <colors>
    <mruColors>
      <color rgb="FFF58383"/>
      <color rgb="FF56D875"/>
      <color rgb="FFCCFFCC"/>
      <color rgb="FF66FFFF"/>
      <color rgb="FFFFFF99"/>
      <color rgb="FFFFCCFF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164043</xdr:rowOff>
    </xdr:from>
    <xdr:to>
      <xdr:col>1</xdr:col>
      <xdr:colOff>2086755</xdr:colOff>
      <xdr:row>0</xdr:row>
      <xdr:rowOff>1026583</xdr:rowOff>
    </xdr:to>
    <xdr:pic>
      <xdr:nvPicPr>
        <xdr:cNvPr id="2" name="Imagem 1" descr="C:\Users\hellen_santos\AppData\Local\Microsoft\Windows\Temporary Internet Files\Content.Word\Logotipo-CIEE-320px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806" y="164043"/>
          <a:ext cx="2105027" cy="8625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143983</xdr:rowOff>
    </xdr:from>
    <xdr:ext cx="2512163" cy="675610"/>
    <xdr:pic>
      <xdr:nvPicPr>
        <xdr:cNvPr id="3" name="Imagem 2" descr="C:\Users\hellen_santos\AppData\Local\Microsoft\Windows\Temporary Internet Files\Content.Word\Logotipo-CIEE-320px.png">
          <a:extLst>
            <a:ext uri="{FF2B5EF4-FFF2-40B4-BE49-F238E27FC236}">
              <a16:creationId xmlns:a16="http://schemas.microsoft.com/office/drawing/2014/main" id="{8E0F6388-4A7B-4D7E-8984-42BBF5CB54C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43983"/>
          <a:ext cx="2512163" cy="6756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190498</xdr:colOff>
      <xdr:row>0</xdr:row>
      <xdr:rowOff>104511</xdr:rowOff>
    </xdr:from>
    <xdr:to>
      <xdr:col>1</xdr:col>
      <xdr:colOff>2012155</xdr:colOff>
      <xdr:row>0</xdr:row>
      <xdr:rowOff>920182</xdr:rowOff>
    </xdr:to>
    <xdr:pic>
      <xdr:nvPicPr>
        <xdr:cNvPr id="2" name="Imagem 1" descr="C:\Users\hellen_santos\AppData\Local\Microsoft\Windows\Temporary Internet Files\Content.Word\Logotipo-CIEE-320px.png">
          <a:extLst>
            <a:ext uri="{FF2B5EF4-FFF2-40B4-BE49-F238E27FC236}">
              <a16:creationId xmlns:a16="http://schemas.microsoft.com/office/drawing/2014/main" id="{3131109F-BC5D-48D6-B3CB-133A37D7688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8" y="104511"/>
          <a:ext cx="2214563" cy="8156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164043</xdr:rowOff>
    </xdr:from>
    <xdr:to>
      <xdr:col>1</xdr:col>
      <xdr:colOff>2113302</xdr:colOff>
      <xdr:row>0</xdr:row>
      <xdr:rowOff>1026583</xdr:rowOff>
    </xdr:to>
    <xdr:pic>
      <xdr:nvPicPr>
        <xdr:cNvPr id="2" name="Imagem 1" descr="C:\Users\hellen_santos\AppData\Local\Microsoft\Windows\Temporary Internet Files\Content.Word\Logotipo-CIEE-320px.png">
          <a:extLst>
            <a:ext uri="{FF2B5EF4-FFF2-40B4-BE49-F238E27FC236}">
              <a16:creationId xmlns:a16="http://schemas.microsoft.com/office/drawing/2014/main" id="{E2E5AC96-4B94-41AC-A104-B3DA67222D5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581" y="164043"/>
          <a:ext cx="2105783" cy="8625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/>
  <dimension ref="A1:P82"/>
  <sheetViews>
    <sheetView tabSelected="1" zoomScale="80" zoomScaleNormal="80" workbookViewId="0">
      <selection activeCell="I81" sqref="I81"/>
    </sheetView>
  </sheetViews>
  <sheetFormatPr defaultRowHeight="15" x14ac:dyDescent="0.25"/>
  <cols>
    <col min="1" max="1" width="5.5703125" customWidth="1"/>
    <col min="2" max="2" width="57.85546875" bestFit="1" customWidth="1"/>
    <col min="3" max="3" width="35.140625" bestFit="1" customWidth="1"/>
    <col min="4" max="4" width="29.5703125" bestFit="1" customWidth="1"/>
    <col min="5" max="5" width="7.28515625" customWidth="1"/>
    <col min="6" max="6" width="23.5703125" bestFit="1" customWidth="1"/>
    <col min="7" max="7" width="16.7109375" customWidth="1"/>
    <col min="8" max="8" width="16.42578125" bestFit="1" customWidth="1"/>
    <col min="9" max="9" width="15" bestFit="1" customWidth="1"/>
    <col min="10" max="10" width="12.5703125" customWidth="1"/>
    <col min="11" max="11" width="18.42578125" customWidth="1"/>
    <col min="12" max="12" width="10.28515625" customWidth="1"/>
    <col min="13" max="13" width="13" customWidth="1"/>
    <col min="14" max="14" width="17.5703125" customWidth="1"/>
    <col min="15" max="15" width="19.85546875" customWidth="1"/>
    <col min="16" max="16" width="9.140625" style="158"/>
  </cols>
  <sheetData>
    <row r="1" spans="1:15" ht="90.75" customHeight="1" thickBot="1" x14ac:dyDescent="0.3">
      <c r="A1" s="232"/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4"/>
    </row>
    <row r="2" spans="1:15" ht="32.25" customHeight="1" x14ac:dyDescent="0.25">
      <c r="A2" s="243" t="s">
        <v>1</v>
      </c>
      <c r="B2" s="244"/>
      <c r="C2" s="245"/>
      <c r="D2" s="251" t="s">
        <v>101</v>
      </c>
      <c r="E2" s="252"/>
      <c r="F2" s="253" t="s">
        <v>3</v>
      </c>
      <c r="G2" s="254" t="s">
        <v>102</v>
      </c>
      <c r="H2" s="254" t="s">
        <v>34</v>
      </c>
      <c r="I2" s="254" t="s">
        <v>5</v>
      </c>
      <c r="J2" s="255" t="s">
        <v>6</v>
      </c>
      <c r="K2" s="255"/>
      <c r="L2" s="255"/>
      <c r="M2" s="255"/>
      <c r="N2" s="255"/>
      <c r="O2" s="256"/>
    </row>
    <row r="3" spans="1:15" ht="45.75" customHeight="1" x14ac:dyDescent="0.35">
      <c r="A3" s="216" t="s">
        <v>39</v>
      </c>
      <c r="B3" s="217"/>
      <c r="C3" s="218"/>
      <c r="D3" s="219" t="s">
        <v>232</v>
      </c>
      <c r="E3" s="220"/>
      <c r="F3" s="221" t="s">
        <v>131</v>
      </c>
      <c r="G3" s="222" t="s">
        <v>216</v>
      </c>
      <c r="H3" s="223">
        <v>20</v>
      </c>
      <c r="I3" s="224">
        <v>4.8</v>
      </c>
      <c r="J3" s="225" t="s">
        <v>7</v>
      </c>
      <c r="K3" s="225"/>
      <c r="L3" s="225"/>
      <c r="M3" s="225"/>
      <c r="N3" s="225"/>
      <c r="O3" s="226"/>
    </row>
    <row r="4" spans="1:15" ht="15.75" x14ac:dyDescent="0.25">
      <c r="A4" s="184" t="s">
        <v>8</v>
      </c>
      <c r="B4" s="185" t="s">
        <v>9</v>
      </c>
      <c r="C4" s="180" t="s">
        <v>10</v>
      </c>
      <c r="D4" s="180" t="s">
        <v>11</v>
      </c>
      <c r="E4" s="180" t="s">
        <v>12</v>
      </c>
      <c r="F4" s="180" t="s">
        <v>13</v>
      </c>
      <c r="G4" s="180" t="s">
        <v>14</v>
      </c>
      <c r="H4" s="227" t="s">
        <v>15</v>
      </c>
      <c r="I4" s="228"/>
      <c r="J4" s="228"/>
      <c r="K4" s="229"/>
      <c r="L4" s="230" t="s">
        <v>16</v>
      </c>
      <c r="M4" s="230"/>
      <c r="N4" s="230"/>
      <c r="O4" s="231" t="s">
        <v>17</v>
      </c>
    </row>
    <row r="5" spans="1:15" ht="41.25" customHeight="1" thickBot="1" x14ac:dyDescent="0.3">
      <c r="A5" s="246"/>
      <c r="B5" s="247"/>
      <c r="C5" s="248"/>
      <c r="D5" s="248"/>
      <c r="E5" s="248"/>
      <c r="F5" s="248"/>
      <c r="G5" s="248"/>
      <c r="H5" s="249" t="s">
        <v>18</v>
      </c>
      <c r="I5" s="249" t="s">
        <v>19</v>
      </c>
      <c r="J5" s="249" t="s">
        <v>20</v>
      </c>
      <c r="K5" s="249" t="s">
        <v>21</v>
      </c>
      <c r="L5" s="249" t="s">
        <v>22</v>
      </c>
      <c r="M5" s="249" t="s">
        <v>18</v>
      </c>
      <c r="N5" s="249" t="s">
        <v>19</v>
      </c>
      <c r="O5" s="250"/>
    </row>
    <row r="6" spans="1:15" ht="30" customHeight="1" x14ac:dyDescent="0.25">
      <c r="A6" s="64">
        <v>1</v>
      </c>
      <c r="B6" s="66" t="s">
        <v>180</v>
      </c>
      <c r="C6" s="66" t="s">
        <v>0</v>
      </c>
      <c r="D6" s="235" t="s">
        <v>33</v>
      </c>
      <c r="E6" s="236">
        <v>1</v>
      </c>
      <c r="F6" s="237">
        <v>45813</v>
      </c>
      <c r="G6" s="237" t="s">
        <v>181</v>
      </c>
      <c r="H6" s="238">
        <v>418</v>
      </c>
      <c r="I6" s="239">
        <v>96</v>
      </c>
      <c r="J6" s="240"/>
      <c r="K6" s="239">
        <f>SUM(H6+I6)</f>
        <v>514</v>
      </c>
      <c r="L6" s="241"/>
      <c r="M6" s="240"/>
      <c r="N6" s="240"/>
      <c r="O6" s="242">
        <f t="shared" ref="O6:O16" si="0">SUM(K6-M6-N6)</f>
        <v>514</v>
      </c>
    </row>
    <row r="7" spans="1:15" ht="30" customHeight="1" x14ac:dyDescent="0.25">
      <c r="A7" s="64">
        <v>2</v>
      </c>
      <c r="B7" s="65" t="s">
        <v>222</v>
      </c>
      <c r="C7" s="65" t="s">
        <v>64</v>
      </c>
      <c r="D7" s="29" t="s">
        <v>223</v>
      </c>
      <c r="E7" s="130">
        <v>2</v>
      </c>
      <c r="F7" s="31">
        <v>45874</v>
      </c>
      <c r="G7" s="31">
        <v>46239</v>
      </c>
      <c r="H7" s="25">
        <v>546</v>
      </c>
      <c r="I7" s="18">
        <v>91.2</v>
      </c>
      <c r="J7" s="22"/>
      <c r="K7" s="18">
        <f t="shared" ref="K7:K9" si="1">SUM(H7+I7)</f>
        <v>637.20000000000005</v>
      </c>
      <c r="L7" s="23"/>
      <c r="M7" s="22"/>
      <c r="N7" s="22"/>
      <c r="O7" s="146">
        <f>SUM(K7-M7-N7)</f>
        <v>637.20000000000005</v>
      </c>
    </row>
    <row r="8" spans="1:15" ht="30" customHeight="1" x14ac:dyDescent="0.25">
      <c r="A8" s="64">
        <v>3</v>
      </c>
      <c r="B8" s="65" t="s">
        <v>211</v>
      </c>
      <c r="C8" s="65" t="s">
        <v>212</v>
      </c>
      <c r="D8" s="29" t="s">
        <v>41</v>
      </c>
      <c r="E8" s="130">
        <v>1</v>
      </c>
      <c r="F8" s="31">
        <v>45845</v>
      </c>
      <c r="G8" s="31">
        <v>46210</v>
      </c>
      <c r="H8" s="18">
        <v>630</v>
      </c>
      <c r="I8" s="18">
        <v>96</v>
      </c>
      <c r="J8" s="22"/>
      <c r="K8" s="18">
        <f t="shared" si="1"/>
        <v>726</v>
      </c>
      <c r="L8" s="23"/>
      <c r="M8" s="22"/>
      <c r="N8" s="22"/>
      <c r="O8" s="146">
        <f t="shared" si="0"/>
        <v>726</v>
      </c>
    </row>
    <row r="9" spans="1:15" ht="30" customHeight="1" x14ac:dyDescent="0.25">
      <c r="A9" s="64">
        <v>4</v>
      </c>
      <c r="B9" s="65" t="s">
        <v>191</v>
      </c>
      <c r="C9" s="65" t="s">
        <v>31</v>
      </c>
      <c r="D9" s="29" t="s">
        <v>33</v>
      </c>
      <c r="E9" s="130">
        <v>1</v>
      </c>
      <c r="F9" s="31">
        <v>45840</v>
      </c>
      <c r="G9" s="31">
        <v>46206</v>
      </c>
      <c r="H9" s="18">
        <v>630</v>
      </c>
      <c r="I9" s="18">
        <v>96</v>
      </c>
      <c r="J9" s="22"/>
      <c r="K9" s="18">
        <f t="shared" si="1"/>
        <v>726</v>
      </c>
      <c r="L9" s="23"/>
      <c r="M9" s="22"/>
      <c r="N9" s="22"/>
      <c r="O9" s="146">
        <f>SUM(K9-M9-N9)</f>
        <v>726</v>
      </c>
    </row>
    <row r="10" spans="1:15" ht="30" customHeight="1" x14ac:dyDescent="0.25">
      <c r="A10" s="64">
        <v>5</v>
      </c>
      <c r="B10" s="65" t="s">
        <v>192</v>
      </c>
      <c r="C10" s="65" t="s">
        <v>0</v>
      </c>
      <c r="D10" s="29" t="s">
        <v>33</v>
      </c>
      <c r="E10" s="130">
        <v>1</v>
      </c>
      <c r="F10" s="31">
        <v>45839</v>
      </c>
      <c r="G10" s="31">
        <v>46022</v>
      </c>
      <c r="H10" s="25">
        <v>418</v>
      </c>
      <c r="I10" s="18">
        <v>96</v>
      </c>
      <c r="J10" s="22"/>
      <c r="K10" s="18">
        <f>SUM(H10+I10)</f>
        <v>514</v>
      </c>
      <c r="L10" s="23"/>
      <c r="M10" s="22"/>
      <c r="N10" s="22"/>
      <c r="O10" s="146">
        <f>SUM(K10-M10-N10)</f>
        <v>514</v>
      </c>
    </row>
    <row r="11" spans="1:15" ht="32.25" customHeight="1" x14ac:dyDescent="0.25">
      <c r="A11" s="64">
        <v>6</v>
      </c>
      <c r="B11" s="65" t="s">
        <v>113</v>
      </c>
      <c r="C11" s="65" t="s">
        <v>57</v>
      </c>
      <c r="D11" s="29" t="s">
        <v>33</v>
      </c>
      <c r="E11" s="130">
        <v>3</v>
      </c>
      <c r="F11" s="31">
        <v>45505</v>
      </c>
      <c r="G11" s="31">
        <v>45870</v>
      </c>
      <c r="H11" s="18">
        <v>630</v>
      </c>
      <c r="I11" s="18">
        <v>0</v>
      </c>
      <c r="J11" s="19"/>
      <c r="K11" s="20">
        <f>SUM(H11+I11)</f>
        <v>630</v>
      </c>
      <c r="L11" s="102"/>
      <c r="M11" s="18"/>
      <c r="N11" s="18"/>
      <c r="O11" s="146">
        <f t="shared" si="0"/>
        <v>630</v>
      </c>
    </row>
    <row r="12" spans="1:15" ht="32.25" customHeight="1" x14ac:dyDescent="0.25">
      <c r="A12" s="64">
        <v>7</v>
      </c>
      <c r="B12" s="66" t="s">
        <v>179</v>
      </c>
      <c r="C12" s="65" t="s">
        <v>178</v>
      </c>
      <c r="D12" s="29" t="s">
        <v>33</v>
      </c>
      <c r="E12" s="130">
        <v>1</v>
      </c>
      <c r="F12" s="31">
        <v>45813</v>
      </c>
      <c r="G12" s="31">
        <v>46178</v>
      </c>
      <c r="H12" s="18">
        <v>630</v>
      </c>
      <c r="I12" s="18">
        <v>96</v>
      </c>
      <c r="J12" s="19"/>
      <c r="K12" s="20">
        <f t="shared" ref="K12:K21" si="2">SUM(H12+I12)</f>
        <v>726</v>
      </c>
      <c r="L12" s="102"/>
      <c r="M12" s="18"/>
      <c r="N12" s="18"/>
      <c r="O12" s="146">
        <f t="shared" si="0"/>
        <v>726</v>
      </c>
    </row>
    <row r="13" spans="1:15" ht="25.5" customHeight="1" x14ac:dyDescent="0.25">
      <c r="A13" s="64">
        <v>8</v>
      </c>
      <c r="B13" s="66" t="s">
        <v>67</v>
      </c>
      <c r="C13" s="65" t="s">
        <v>0</v>
      </c>
      <c r="D13" s="29" t="s">
        <v>32</v>
      </c>
      <c r="E13" s="130">
        <v>1</v>
      </c>
      <c r="F13" s="31">
        <v>45327</v>
      </c>
      <c r="G13" s="31">
        <v>45692</v>
      </c>
      <c r="H13" s="25">
        <v>418</v>
      </c>
      <c r="I13" s="18">
        <v>96</v>
      </c>
      <c r="J13" s="19"/>
      <c r="K13" s="20">
        <f t="shared" si="2"/>
        <v>514</v>
      </c>
      <c r="L13" s="102"/>
      <c r="M13" s="18"/>
      <c r="N13" s="18"/>
      <c r="O13" s="146">
        <f t="shared" si="0"/>
        <v>514</v>
      </c>
    </row>
    <row r="14" spans="1:15" ht="25.5" customHeight="1" x14ac:dyDescent="0.25">
      <c r="A14" s="64">
        <v>9</v>
      </c>
      <c r="B14" s="66" t="s">
        <v>84</v>
      </c>
      <c r="C14" s="65" t="s">
        <v>31</v>
      </c>
      <c r="D14" s="29" t="s">
        <v>41</v>
      </c>
      <c r="E14" s="130">
        <v>1</v>
      </c>
      <c r="F14" s="31">
        <v>45414</v>
      </c>
      <c r="G14" s="31">
        <v>45779</v>
      </c>
      <c r="H14" s="18">
        <v>630</v>
      </c>
      <c r="I14" s="18">
        <v>96</v>
      </c>
      <c r="J14" s="19"/>
      <c r="K14" s="20">
        <f t="shared" si="2"/>
        <v>726</v>
      </c>
      <c r="L14" s="102"/>
      <c r="M14" s="18"/>
      <c r="N14" s="18"/>
      <c r="O14" s="146">
        <f t="shared" si="0"/>
        <v>726</v>
      </c>
    </row>
    <row r="15" spans="1:15" ht="25.5" customHeight="1" x14ac:dyDescent="0.25">
      <c r="A15" s="64">
        <v>10</v>
      </c>
      <c r="B15" s="66" t="s">
        <v>199</v>
      </c>
      <c r="C15" s="65" t="s">
        <v>200</v>
      </c>
      <c r="D15" s="29" t="s">
        <v>32</v>
      </c>
      <c r="E15" s="130">
        <v>1</v>
      </c>
      <c r="F15" s="31">
        <v>45845</v>
      </c>
      <c r="G15" s="31">
        <v>46210</v>
      </c>
      <c r="H15" s="18">
        <v>630</v>
      </c>
      <c r="I15" s="18">
        <v>96</v>
      </c>
      <c r="J15" s="19"/>
      <c r="K15" s="20">
        <f t="shared" si="2"/>
        <v>726</v>
      </c>
      <c r="L15" s="102"/>
      <c r="M15" s="18"/>
      <c r="N15" s="18"/>
      <c r="O15" s="146">
        <f t="shared" si="0"/>
        <v>726</v>
      </c>
    </row>
    <row r="16" spans="1:15" ht="34.5" customHeight="1" x14ac:dyDescent="0.25">
      <c r="A16" s="64">
        <v>11</v>
      </c>
      <c r="B16" s="66" t="s">
        <v>152</v>
      </c>
      <c r="C16" s="65" t="s">
        <v>153</v>
      </c>
      <c r="D16" s="29" t="s">
        <v>33</v>
      </c>
      <c r="E16" s="130">
        <v>1</v>
      </c>
      <c r="F16" s="31">
        <v>45769</v>
      </c>
      <c r="G16" s="31">
        <v>46134</v>
      </c>
      <c r="H16" s="18">
        <v>630</v>
      </c>
      <c r="I16" s="18">
        <v>96</v>
      </c>
      <c r="J16" s="19"/>
      <c r="K16" s="20">
        <f t="shared" si="2"/>
        <v>726</v>
      </c>
      <c r="L16" s="102"/>
      <c r="M16" s="18"/>
      <c r="N16" s="18"/>
      <c r="O16" s="146">
        <f t="shared" si="0"/>
        <v>726</v>
      </c>
    </row>
    <row r="17" spans="1:16" ht="25.5" customHeight="1" x14ac:dyDescent="0.25">
      <c r="A17" s="64">
        <v>12</v>
      </c>
      <c r="B17" s="66" t="s">
        <v>117</v>
      </c>
      <c r="C17" s="65" t="s">
        <v>0</v>
      </c>
      <c r="D17" s="29" t="s">
        <v>118</v>
      </c>
      <c r="E17" s="130">
        <v>1</v>
      </c>
      <c r="F17" s="31" t="s">
        <v>119</v>
      </c>
      <c r="G17" s="31">
        <v>45904</v>
      </c>
      <c r="H17" s="25">
        <v>418</v>
      </c>
      <c r="I17" s="18">
        <v>96</v>
      </c>
      <c r="J17" s="19"/>
      <c r="K17" s="20">
        <f t="shared" si="2"/>
        <v>514</v>
      </c>
      <c r="L17" s="102"/>
      <c r="M17" s="18"/>
      <c r="N17" s="18"/>
      <c r="O17" s="146">
        <f t="shared" ref="O17:O34" si="3">SUM(K17-M17-N17)</f>
        <v>514</v>
      </c>
    </row>
    <row r="18" spans="1:16" ht="25.5" customHeight="1" x14ac:dyDescent="0.25">
      <c r="A18" s="64">
        <v>13</v>
      </c>
      <c r="B18" s="66" t="s">
        <v>210</v>
      </c>
      <c r="C18" s="65" t="s">
        <v>31</v>
      </c>
      <c r="D18" s="29" t="s">
        <v>92</v>
      </c>
      <c r="E18" s="130" t="s">
        <v>234</v>
      </c>
      <c r="F18" s="31">
        <v>45845</v>
      </c>
      <c r="G18" s="31">
        <v>46210</v>
      </c>
      <c r="H18" s="18">
        <v>0</v>
      </c>
      <c r="I18" s="18">
        <v>0</v>
      </c>
      <c r="J18" s="19"/>
      <c r="K18" s="20">
        <f t="shared" si="2"/>
        <v>0</v>
      </c>
      <c r="L18" s="102"/>
      <c r="M18" s="18"/>
      <c r="N18" s="18"/>
      <c r="O18" s="146">
        <f t="shared" si="3"/>
        <v>0</v>
      </c>
    </row>
    <row r="19" spans="1:16" ht="25.5" customHeight="1" x14ac:dyDescent="0.25">
      <c r="A19" s="64">
        <v>14</v>
      </c>
      <c r="B19" s="66" t="s">
        <v>209</v>
      </c>
      <c r="C19" s="65" t="s">
        <v>31</v>
      </c>
      <c r="D19" s="29" t="s">
        <v>32</v>
      </c>
      <c r="E19" s="130">
        <v>1</v>
      </c>
      <c r="F19" s="31">
        <v>45845</v>
      </c>
      <c r="G19" s="31">
        <v>46210</v>
      </c>
      <c r="H19" s="18">
        <v>630</v>
      </c>
      <c r="I19" s="18">
        <v>96</v>
      </c>
      <c r="J19" s="19"/>
      <c r="K19" s="20">
        <f t="shared" si="2"/>
        <v>726</v>
      </c>
      <c r="L19" s="102"/>
      <c r="M19" s="18"/>
      <c r="N19" s="18"/>
      <c r="O19" s="146">
        <f t="shared" si="3"/>
        <v>726</v>
      </c>
    </row>
    <row r="20" spans="1:16" ht="25.5" customHeight="1" x14ac:dyDescent="0.25">
      <c r="A20" s="64">
        <v>15</v>
      </c>
      <c r="B20" s="66" t="s">
        <v>182</v>
      </c>
      <c r="C20" s="65" t="s">
        <v>31</v>
      </c>
      <c r="D20" s="29" t="s">
        <v>33</v>
      </c>
      <c r="E20" s="130">
        <v>1</v>
      </c>
      <c r="F20" s="31">
        <v>45820</v>
      </c>
      <c r="G20" s="31">
        <v>46185</v>
      </c>
      <c r="H20" s="18">
        <v>630</v>
      </c>
      <c r="I20" s="18">
        <v>96</v>
      </c>
      <c r="J20" s="19"/>
      <c r="K20" s="20">
        <f t="shared" si="2"/>
        <v>726</v>
      </c>
      <c r="L20" s="102"/>
      <c r="M20" s="18"/>
      <c r="N20" s="18"/>
      <c r="O20" s="146">
        <f t="shared" si="3"/>
        <v>726</v>
      </c>
    </row>
    <row r="21" spans="1:16" ht="25.5" customHeight="1" x14ac:dyDescent="0.25">
      <c r="A21" s="64">
        <v>16</v>
      </c>
      <c r="B21" s="66" t="s">
        <v>226</v>
      </c>
      <c r="C21" s="65" t="s">
        <v>200</v>
      </c>
      <c r="D21" s="29" t="s">
        <v>32</v>
      </c>
      <c r="E21" s="130">
        <v>2</v>
      </c>
      <c r="F21" s="31">
        <v>45874</v>
      </c>
      <c r="G21" s="31">
        <v>46238</v>
      </c>
      <c r="H21" s="18">
        <v>546</v>
      </c>
      <c r="I21" s="18">
        <v>91.2</v>
      </c>
      <c r="J21" s="19"/>
      <c r="K21" s="20">
        <f t="shared" si="2"/>
        <v>637.20000000000005</v>
      </c>
      <c r="L21" s="102"/>
      <c r="M21" s="18"/>
      <c r="N21" s="18"/>
      <c r="O21" s="146">
        <f t="shared" si="3"/>
        <v>637.20000000000005</v>
      </c>
    </row>
    <row r="22" spans="1:16" ht="25.5" customHeight="1" x14ac:dyDescent="0.25">
      <c r="A22" s="64">
        <v>17</v>
      </c>
      <c r="B22" s="66" t="s">
        <v>88</v>
      </c>
      <c r="C22" s="65" t="s">
        <v>58</v>
      </c>
      <c r="D22" s="29" t="s">
        <v>41</v>
      </c>
      <c r="E22" s="130" t="s">
        <v>234</v>
      </c>
      <c r="F22" s="31">
        <v>45779</v>
      </c>
      <c r="G22" s="31">
        <v>45779</v>
      </c>
      <c r="H22" s="18">
        <v>105</v>
      </c>
      <c r="I22" s="18">
        <v>0</v>
      </c>
      <c r="J22" s="18"/>
      <c r="K22" s="20">
        <f t="shared" ref="K22:K49" si="4">SUM(H22+I22)</f>
        <v>105</v>
      </c>
      <c r="L22" s="102"/>
      <c r="M22" s="18"/>
      <c r="N22" s="18"/>
      <c r="O22" s="146">
        <f t="shared" si="3"/>
        <v>105</v>
      </c>
    </row>
    <row r="23" spans="1:16" ht="25.5" customHeight="1" x14ac:dyDescent="0.25">
      <c r="A23" s="64">
        <v>18</v>
      </c>
      <c r="B23" s="66" t="s">
        <v>227</v>
      </c>
      <c r="C23" s="65" t="s">
        <v>58</v>
      </c>
      <c r="D23" s="29" t="s">
        <v>32</v>
      </c>
      <c r="E23" s="130">
        <v>2</v>
      </c>
      <c r="F23" s="31">
        <v>45874</v>
      </c>
      <c r="G23" s="31">
        <v>45873</v>
      </c>
      <c r="H23" s="18">
        <v>546</v>
      </c>
      <c r="I23" s="18">
        <v>91.2</v>
      </c>
      <c r="J23" s="18"/>
      <c r="K23" s="20">
        <f t="shared" si="4"/>
        <v>637.20000000000005</v>
      </c>
      <c r="L23" s="102"/>
      <c r="M23" s="18"/>
      <c r="N23" s="18"/>
      <c r="O23" s="146">
        <f t="shared" si="3"/>
        <v>637.20000000000005</v>
      </c>
    </row>
    <row r="24" spans="1:16" ht="25.5" customHeight="1" x14ac:dyDescent="0.25">
      <c r="A24" s="64">
        <v>19</v>
      </c>
      <c r="B24" s="66" t="s">
        <v>116</v>
      </c>
      <c r="C24" s="65" t="s">
        <v>51</v>
      </c>
      <c r="D24" s="29" t="s">
        <v>33</v>
      </c>
      <c r="E24" s="130">
        <v>1</v>
      </c>
      <c r="F24" s="31">
        <v>45547</v>
      </c>
      <c r="G24" s="31">
        <v>45912</v>
      </c>
      <c r="H24" s="18">
        <v>630</v>
      </c>
      <c r="I24" s="18">
        <v>96</v>
      </c>
      <c r="J24" s="18"/>
      <c r="K24" s="20">
        <f t="shared" si="4"/>
        <v>726</v>
      </c>
      <c r="L24" s="102"/>
      <c r="M24" s="18"/>
      <c r="N24" s="18"/>
      <c r="O24" s="146">
        <f t="shared" si="3"/>
        <v>726</v>
      </c>
    </row>
    <row r="25" spans="1:16" ht="25.5" customHeight="1" x14ac:dyDescent="0.25">
      <c r="A25" s="64">
        <v>20</v>
      </c>
      <c r="B25" s="66" t="s">
        <v>195</v>
      </c>
      <c r="C25" s="65" t="s">
        <v>196</v>
      </c>
      <c r="D25" s="29" t="s">
        <v>33</v>
      </c>
      <c r="E25" s="130">
        <v>1</v>
      </c>
      <c r="F25" s="31">
        <v>45839</v>
      </c>
      <c r="G25" s="31">
        <v>46204</v>
      </c>
      <c r="H25" s="18">
        <v>630</v>
      </c>
      <c r="I25" s="18">
        <v>96</v>
      </c>
      <c r="J25" s="18"/>
      <c r="K25" s="20">
        <f t="shared" si="4"/>
        <v>726</v>
      </c>
      <c r="L25" s="102"/>
      <c r="M25" s="18"/>
      <c r="N25" s="18"/>
      <c r="O25" s="146">
        <f t="shared" si="3"/>
        <v>726</v>
      </c>
    </row>
    <row r="26" spans="1:16" ht="25.5" customHeight="1" x14ac:dyDescent="0.25">
      <c r="A26" s="64">
        <v>21</v>
      </c>
      <c r="B26" s="66" t="s">
        <v>207</v>
      </c>
      <c r="C26" s="65" t="s">
        <v>208</v>
      </c>
      <c r="D26" s="29" t="s">
        <v>41</v>
      </c>
      <c r="E26" s="130">
        <v>1</v>
      </c>
      <c r="F26" s="31">
        <v>45845</v>
      </c>
      <c r="G26" s="31">
        <v>46210</v>
      </c>
      <c r="H26" s="18">
        <v>630</v>
      </c>
      <c r="I26" s="18">
        <v>96</v>
      </c>
      <c r="J26" s="18"/>
      <c r="K26" s="20">
        <f t="shared" si="4"/>
        <v>726</v>
      </c>
      <c r="L26" s="102"/>
      <c r="M26" s="18"/>
      <c r="N26" s="18"/>
      <c r="O26" s="146">
        <f t="shared" si="3"/>
        <v>726</v>
      </c>
    </row>
    <row r="27" spans="1:16" ht="25.5" customHeight="1" x14ac:dyDescent="0.25">
      <c r="A27" s="64">
        <v>22</v>
      </c>
      <c r="B27" s="66" t="s">
        <v>219</v>
      </c>
      <c r="C27" s="65" t="s">
        <v>31</v>
      </c>
      <c r="D27" s="29" t="s">
        <v>92</v>
      </c>
      <c r="E27" s="130">
        <v>2</v>
      </c>
      <c r="F27" s="31">
        <v>45870</v>
      </c>
      <c r="G27" s="31">
        <v>46238</v>
      </c>
      <c r="H27" s="18">
        <v>630</v>
      </c>
      <c r="I27" s="18">
        <v>96</v>
      </c>
      <c r="J27" s="18"/>
      <c r="K27" s="20">
        <f t="shared" si="4"/>
        <v>726</v>
      </c>
      <c r="L27" s="102"/>
      <c r="M27" s="18"/>
      <c r="N27" s="18"/>
      <c r="O27" s="146">
        <f t="shared" si="3"/>
        <v>726</v>
      </c>
    </row>
    <row r="28" spans="1:16" s="4" customFormat="1" ht="31.5" customHeight="1" x14ac:dyDescent="0.25">
      <c r="A28" s="64">
        <v>23</v>
      </c>
      <c r="B28" s="67" t="s">
        <v>59</v>
      </c>
      <c r="C28" s="68" t="s">
        <v>31</v>
      </c>
      <c r="D28" s="33" t="s">
        <v>32</v>
      </c>
      <c r="E28" s="130">
        <v>1</v>
      </c>
      <c r="F28" s="34" t="s">
        <v>132</v>
      </c>
      <c r="G28" s="34" t="s">
        <v>133</v>
      </c>
      <c r="H28" s="18">
        <v>630</v>
      </c>
      <c r="I28" s="18">
        <v>96</v>
      </c>
      <c r="J28" s="19"/>
      <c r="K28" s="20">
        <f t="shared" si="4"/>
        <v>726</v>
      </c>
      <c r="L28" s="102"/>
      <c r="M28" s="18"/>
      <c r="N28" s="18"/>
      <c r="O28" s="146">
        <f t="shared" si="3"/>
        <v>726</v>
      </c>
      <c r="P28" s="159"/>
    </row>
    <row r="29" spans="1:16" s="4" customFormat="1" ht="31.5" customHeight="1" x14ac:dyDescent="0.25">
      <c r="A29" s="64">
        <v>24</v>
      </c>
      <c r="B29" s="67" t="s">
        <v>166</v>
      </c>
      <c r="C29" s="68" t="s">
        <v>52</v>
      </c>
      <c r="D29" s="33" t="s">
        <v>33</v>
      </c>
      <c r="E29" s="130">
        <v>1</v>
      </c>
      <c r="F29" s="34" t="s">
        <v>169</v>
      </c>
      <c r="G29" s="34" t="s">
        <v>172</v>
      </c>
      <c r="H29" s="18">
        <v>630</v>
      </c>
      <c r="I29" s="18">
        <v>96</v>
      </c>
      <c r="J29" s="19"/>
      <c r="K29" s="20">
        <f t="shared" si="4"/>
        <v>726</v>
      </c>
      <c r="L29" s="102"/>
      <c r="M29" s="18"/>
      <c r="N29" s="18"/>
      <c r="O29" s="146">
        <f t="shared" si="3"/>
        <v>726</v>
      </c>
      <c r="P29" s="159"/>
    </row>
    <row r="30" spans="1:16" s="4" customFormat="1" ht="31.5" customHeight="1" x14ac:dyDescent="0.25">
      <c r="A30" s="64">
        <v>25</v>
      </c>
      <c r="B30" s="67" t="s">
        <v>87</v>
      </c>
      <c r="C30" s="68" t="s">
        <v>64</v>
      </c>
      <c r="D30" s="33" t="s">
        <v>41</v>
      </c>
      <c r="E30" s="130">
        <v>1</v>
      </c>
      <c r="F30" s="34" t="s">
        <v>82</v>
      </c>
      <c r="G30" s="34" t="s">
        <v>83</v>
      </c>
      <c r="H30" s="18">
        <v>630</v>
      </c>
      <c r="I30" s="18">
        <v>96</v>
      </c>
      <c r="J30" s="19"/>
      <c r="K30" s="20">
        <f>SUM(H30+I30)</f>
        <v>726</v>
      </c>
      <c r="L30" s="102"/>
      <c r="M30" s="18"/>
      <c r="N30" s="18"/>
      <c r="O30" s="146">
        <f t="shared" si="3"/>
        <v>726</v>
      </c>
      <c r="P30" s="159"/>
    </row>
    <row r="31" spans="1:16" s="4" customFormat="1" ht="31.5" customHeight="1" x14ac:dyDescent="0.25">
      <c r="A31" s="64">
        <v>26</v>
      </c>
      <c r="B31" s="67" t="s">
        <v>120</v>
      </c>
      <c r="C31" s="68" t="s">
        <v>121</v>
      </c>
      <c r="D31" s="33" t="s">
        <v>32</v>
      </c>
      <c r="E31" s="130">
        <v>1</v>
      </c>
      <c r="F31" s="34" t="s">
        <v>122</v>
      </c>
      <c r="G31" s="34" t="s">
        <v>123</v>
      </c>
      <c r="H31" s="18">
        <v>630</v>
      </c>
      <c r="I31" s="18">
        <v>96</v>
      </c>
      <c r="J31" s="19"/>
      <c r="K31" s="20">
        <f t="shared" si="4"/>
        <v>726</v>
      </c>
      <c r="L31" s="102"/>
      <c r="M31" s="18"/>
      <c r="N31" s="18"/>
      <c r="O31" s="146">
        <f t="shared" si="3"/>
        <v>726</v>
      </c>
      <c r="P31" s="159"/>
    </row>
    <row r="32" spans="1:16" s="4" customFormat="1" ht="31.5" customHeight="1" x14ac:dyDescent="0.25">
      <c r="A32" s="64">
        <v>27</v>
      </c>
      <c r="B32" s="67" t="s">
        <v>201</v>
      </c>
      <c r="C32" s="68" t="s">
        <v>0</v>
      </c>
      <c r="D32" s="33" t="s">
        <v>32</v>
      </c>
      <c r="E32" s="130">
        <v>1</v>
      </c>
      <c r="F32" s="34" t="s">
        <v>189</v>
      </c>
      <c r="G32" s="34" t="s">
        <v>190</v>
      </c>
      <c r="H32" s="25">
        <v>418</v>
      </c>
      <c r="I32" s="18">
        <v>96</v>
      </c>
      <c r="J32" s="19"/>
      <c r="K32" s="20">
        <f t="shared" si="4"/>
        <v>514</v>
      </c>
      <c r="L32" s="102"/>
      <c r="M32" s="18"/>
      <c r="N32" s="18"/>
      <c r="O32" s="146">
        <f t="shared" si="3"/>
        <v>514</v>
      </c>
      <c r="P32" s="159"/>
    </row>
    <row r="33" spans="1:16" s="4" customFormat="1" ht="31.5" customHeight="1" x14ac:dyDescent="0.25">
      <c r="A33" s="64">
        <v>28</v>
      </c>
      <c r="B33" s="67" t="s">
        <v>70</v>
      </c>
      <c r="C33" s="68" t="s">
        <v>71</v>
      </c>
      <c r="D33" s="33" t="s">
        <v>32</v>
      </c>
      <c r="E33" s="130">
        <v>1</v>
      </c>
      <c r="F33" s="34" t="s">
        <v>72</v>
      </c>
      <c r="G33" s="34" t="s">
        <v>73</v>
      </c>
      <c r="H33" s="18">
        <v>630</v>
      </c>
      <c r="I33" s="18">
        <v>96</v>
      </c>
      <c r="J33" s="18"/>
      <c r="K33" s="20">
        <f t="shared" si="4"/>
        <v>726</v>
      </c>
      <c r="L33" s="102"/>
      <c r="M33" s="18"/>
      <c r="N33" s="18"/>
      <c r="O33" s="146">
        <f t="shared" si="3"/>
        <v>726</v>
      </c>
      <c r="P33" s="159"/>
    </row>
    <row r="34" spans="1:16" s="4" customFormat="1" ht="31.5" customHeight="1" x14ac:dyDescent="0.25">
      <c r="A34" s="64">
        <v>29</v>
      </c>
      <c r="B34" s="67" t="s">
        <v>89</v>
      </c>
      <c r="C34" s="68" t="s">
        <v>0</v>
      </c>
      <c r="D34" s="33" t="s">
        <v>41</v>
      </c>
      <c r="E34" s="130" t="s">
        <v>234</v>
      </c>
      <c r="F34" s="34" t="s">
        <v>82</v>
      </c>
      <c r="G34" s="34" t="s">
        <v>83</v>
      </c>
      <c r="H34" s="25">
        <v>0</v>
      </c>
      <c r="I34" s="18">
        <v>0</v>
      </c>
      <c r="J34" s="18"/>
      <c r="K34" s="20">
        <f>I34</f>
        <v>0</v>
      </c>
      <c r="L34" s="102"/>
      <c r="M34" s="18"/>
      <c r="N34" s="18"/>
      <c r="O34" s="146">
        <f t="shared" si="3"/>
        <v>0</v>
      </c>
      <c r="P34" s="159"/>
    </row>
    <row r="35" spans="1:16" s="4" customFormat="1" ht="31.5" customHeight="1" x14ac:dyDescent="0.25">
      <c r="A35" s="64">
        <v>30</v>
      </c>
      <c r="B35" s="68" t="s">
        <v>75</v>
      </c>
      <c r="C35" s="152" t="s">
        <v>0</v>
      </c>
      <c r="D35" s="32" t="s">
        <v>32</v>
      </c>
      <c r="E35" s="130">
        <v>1</v>
      </c>
      <c r="F35" s="69">
        <v>45626</v>
      </c>
      <c r="G35" s="34" t="s">
        <v>74</v>
      </c>
      <c r="H35" s="25">
        <v>418</v>
      </c>
      <c r="I35" s="18">
        <v>96</v>
      </c>
      <c r="J35" s="19"/>
      <c r="K35" s="20">
        <f t="shared" si="4"/>
        <v>514</v>
      </c>
      <c r="L35" s="102"/>
      <c r="M35" s="18"/>
      <c r="N35" s="18"/>
      <c r="O35" s="146">
        <f t="shared" ref="O35:O43" si="5">SUM(K35-M35-N35)</f>
        <v>514</v>
      </c>
      <c r="P35" s="159"/>
    </row>
    <row r="36" spans="1:16" s="4" customFormat="1" ht="31.5" customHeight="1" x14ac:dyDescent="0.25">
      <c r="A36" s="64">
        <v>31</v>
      </c>
      <c r="B36" s="67" t="s">
        <v>167</v>
      </c>
      <c r="C36" s="68" t="s">
        <v>58</v>
      </c>
      <c r="D36" s="33" t="s">
        <v>168</v>
      </c>
      <c r="E36" s="130" t="s">
        <v>234</v>
      </c>
      <c r="F36" s="153">
        <v>45791</v>
      </c>
      <c r="G36" s="153">
        <v>46157</v>
      </c>
      <c r="H36" s="18">
        <v>168</v>
      </c>
      <c r="I36" s="18">
        <v>0</v>
      </c>
      <c r="J36" s="19"/>
      <c r="K36" s="20">
        <f>SUM(H36+I36)</f>
        <v>168</v>
      </c>
      <c r="L36" s="102"/>
      <c r="M36" s="18"/>
      <c r="N36" s="18"/>
      <c r="O36" s="146">
        <f t="shared" si="5"/>
        <v>168</v>
      </c>
      <c r="P36" s="159"/>
    </row>
    <row r="37" spans="1:16" s="4" customFormat="1" ht="31.5" customHeight="1" x14ac:dyDescent="0.25">
      <c r="A37" s="64">
        <v>32</v>
      </c>
      <c r="B37" s="67" t="s">
        <v>65</v>
      </c>
      <c r="C37" s="151" t="s">
        <v>58</v>
      </c>
      <c r="D37" s="70" t="s">
        <v>32</v>
      </c>
      <c r="E37" s="130">
        <v>1</v>
      </c>
      <c r="F37" s="69">
        <v>45566</v>
      </c>
      <c r="G37" s="34" t="s">
        <v>136</v>
      </c>
      <c r="H37" s="18">
        <v>630</v>
      </c>
      <c r="I37" s="18">
        <v>96</v>
      </c>
      <c r="J37" s="22"/>
      <c r="K37" s="20">
        <f t="shared" si="4"/>
        <v>726</v>
      </c>
      <c r="L37" s="102"/>
      <c r="M37" s="18"/>
      <c r="N37" s="18"/>
      <c r="O37" s="146">
        <f t="shared" si="5"/>
        <v>726</v>
      </c>
      <c r="P37" s="159"/>
    </row>
    <row r="38" spans="1:16" s="4" customFormat="1" ht="31.5" customHeight="1" x14ac:dyDescent="0.25">
      <c r="A38" s="64">
        <v>33</v>
      </c>
      <c r="B38" s="67" t="s">
        <v>128</v>
      </c>
      <c r="C38" s="151" t="s">
        <v>31</v>
      </c>
      <c r="D38" s="70" t="s">
        <v>130</v>
      </c>
      <c r="E38" s="130">
        <v>1</v>
      </c>
      <c r="F38" s="69">
        <v>45604</v>
      </c>
      <c r="G38" s="34" t="s">
        <v>129</v>
      </c>
      <c r="H38" s="18">
        <v>630</v>
      </c>
      <c r="I38" s="18">
        <v>96</v>
      </c>
      <c r="J38" s="22"/>
      <c r="K38" s="18">
        <f t="shared" si="4"/>
        <v>726</v>
      </c>
      <c r="L38" s="102"/>
      <c r="M38" s="18"/>
      <c r="N38" s="18"/>
      <c r="O38" s="146">
        <f t="shared" si="5"/>
        <v>726</v>
      </c>
      <c r="P38" s="159"/>
    </row>
    <row r="39" spans="1:16" s="4" customFormat="1" ht="31.5" customHeight="1" x14ac:dyDescent="0.25">
      <c r="A39" s="64">
        <v>34</v>
      </c>
      <c r="B39" s="67" t="s">
        <v>85</v>
      </c>
      <c r="C39" s="152" t="s">
        <v>0</v>
      </c>
      <c r="D39" s="33" t="s">
        <v>41</v>
      </c>
      <c r="E39" s="130">
        <v>1</v>
      </c>
      <c r="F39" s="34" t="s">
        <v>86</v>
      </c>
      <c r="G39" s="35">
        <v>45779</v>
      </c>
      <c r="H39" s="25">
        <v>418</v>
      </c>
      <c r="I39" s="18">
        <v>96</v>
      </c>
      <c r="J39" s="22"/>
      <c r="K39" s="18">
        <f t="shared" si="4"/>
        <v>514</v>
      </c>
      <c r="L39" s="102"/>
      <c r="M39" s="18"/>
      <c r="N39" s="18"/>
      <c r="O39" s="146">
        <f t="shared" si="5"/>
        <v>514</v>
      </c>
      <c r="P39" s="159"/>
    </row>
    <row r="40" spans="1:16" s="4" customFormat="1" ht="33" customHeight="1" x14ac:dyDescent="0.25">
      <c r="A40" s="64">
        <v>35</v>
      </c>
      <c r="B40" s="67" t="s">
        <v>206</v>
      </c>
      <c r="C40" s="68" t="s">
        <v>50</v>
      </c>
      <c r="D40" s="33" t="s">
        <v>33</v>
      </c>
      <c r="E40" s="130">
        <v>1</v>
      </c>
      <c r="F40" s="34" t="s">
        <v>203</v>
      </c>
      <c r="G40" s="34" t="s">
        <v>204</v>
      </c>
      <c r="H40" s="18">
        <v>630</v>
      </c>
      <c r="I40" s="18">
        <v>96</v>
      </c>
      <c r="J40" s="22"/>
      <c r="K40" s="18">
        <f t="shared" si="4"/>
        <v>726</v>
      </c>
      <c r="L40" s="102"/>
      <c r="M40" s="18"/>
      <c r="N40" s="18"/>
      <c r="O40" s="146">
        <f t="shared" si="5"/>
        <v>726</v>
      </c>
      <c r="P40" s="159"/>
    </row>
    <row r="41" spans="1:16" s="4" customFormat="1" ht="33" customHeight="1" x14ac:dyDescent="0.25">
      <c r="A41" s="64">
        <v>36</v>
      </c>
      <c r="B41" s="67" t="s">
        <v>187</v>
      </c>
      <c r="C41" s="68" t="s">
        <v>188</v>
      </c>
      <c r="D41" s="33" t="s">
        <v>33</v>
      </c>
      <c r="E41" s="130">
        <v>1</v>
      </c>
      <c r="F41" s="34" t="s">
        <v>189</v>
      </c>
      <c r="G41" s="34" t="s">
        <v>190</v>
      </c>
      <c r="H41" s="18">
        <v>630</v>
      </c>
      <c r="I41" s="18">
        <v>96</v>
      </c>
      <c r="J41" s="22"/>
      <c r="K41" s="18">
        <f>SUM(H41+I41)</f>
        <v>726</v>
      </c>
      <c r="L41" s="102"/>
      <c r="M41" s="18"/>
      <c r="N41" s="18"/>
      <c r="O41" s="146">
        <f>SUM(K41-M41-N41)</f>
        <v>726</v>
      </c>
      <c r="P41" s="159"/>
    </row>
    <row r="42" spans="1:16" s="4" customFormat="1" ht="33" customHeight="1" x14ac:dyDescent="0.25">
      <c r="A42" s="64">
        <v>37</v>
      </c>
      <c r="B42" s="67" t="s">
        <v>228</v>
      </c>
      <c r="C42" s="68" t="s">
        <v>229</v>
      </c>
      <c r="D42" s="33" t="s">
        <v>32</v>
      </c>
      <c r="E42" s="130">
        <v>2</v>
      </c>
      <c r="F42" s="34" t="s">
        <v>233</v>
      </c>
      <c r="G42" s="34" t="s">
        <v>230</v>
      </c>
      <c r="H42" s="18">
        <v>546</v>
      </c>
      <c r="I42" s="18">
        <v>91.2</v>
      </c>
      <c r="J42" s="22"/>
      <c r="K42" s="18">
        <f>SUM(H42+I42)</f>
        <v>637.20000000000005</v>
      </c>
      <c r="L42" s="102"/>
      <c r="M42" s="18"/>
      <c r="N42" s="18"/>
      <c r="O42" s="146">
        <f>SUM(K42-M42-N42)</f>
        <v>637.20000000000005</v>
      </c>
      <c r="P42" s="159"/>
    </row>
    <row r="43" spans="1:16" s="4" customFormat="1" ht="33" customHeight="1" x14ac:dyDescent="0.25">
      <c r="A43" s="64">
        <v>38</v>
      </c>
      <c r="B43" s="67" t="s">
        <v>150</v>
      </c>
      <c r="C43" s="68" t="s">
        <v>0</v>
      </c>
      <c r="D43" s="33" t="s">
        <v>33</v>
      </c>
      <c r="E43" s="130">
        <v>1</v>
      </c>
      <c r="F43" s="34" t="s">
        <v>154</v>
      </c>
      <c r="G43" s="34" t="s">
        <v>155</v>
      </c>
      <c r="H43" s="25">
        <v>418</v>
      </c>
      <c r="I43" s="18">
        <v>96</v>
      </c>
      <c r="J43" s="22"/>
      <c r="K43" s="18">
        <f>SUM(H43+I43)</f>
        <v>514</v>
      </c>
      <c r="L43" s="102"/>
      <c r="M43" s="18"/>
      <c r="N43" s="18"/>
      <c r="O43" s="146">
        <f t="shared" si="5"/>
        <v>514</v>
      </c>
      <c r="P43" s="159"/>
    </row>
    <row r="44" spans="1:16" s="4" customFormat="1" ht="31.5" customHeight="1" x14ac:dyDescent="0.25">
      <c r="A44" s="64">
        <v>39</v>
      </c>
      <c r="B44" s="67" t="s">
        <v>53</v>
      </c>
      <c r="C44" s="68" t="s">
        <v>52</v>
      </c>
      <c r="D44" s="33" t="s">
        <v>32</v>
      </c>
      <c r="E44" s="130">
        <v>1</v>
      </c>
      <c r="F44" s="34" t="s">
        <v>135</v>
      </c>
      <c r="G44" s="34" t="s">
        <v>134</v>
      </c>
      <c r="H44" s="18">
        <v>630</v>
      </c>
      <c r="I44" s="18">
        <v>96</v>
      </c>
      <c r="J44" s="22"/>
      <c r="K44" s="18">
        <f t="shared" si="4"/>
        <v>726</v>
      </c>
      <c r="L44" s="102"/>
      <c r="M44" s="18"/>
      <c r="N44" s="18"/>
      <c r="O44" s="146">
        <f t="shared" ref="O44:O64" si="6">SUM(K44-M44-N44)</f>
        <v>726</v>
      </c>
      <c r="P44" s="159"/>
    </row>
    <row r="45" spans="1:16" s="4" customFormat="1" ht="31.5" customHeight="1" x14ac:dyDescent="0.25">
      <c r="A45" s="64">
        <v>40</v>
      </c>
      <c r="B45" s="67" t="s">
        <v>183</v>
      </c>
      <c r="C45" s="68" t="s">
        <v>31</v>
      </c>
      <c r="D45" s="33" t="s">
        <v>184</v>
      </c>
      <c r="E45" s="130">
        <v>1</v>
      </c>
      <c r="F45" s="34" t="s">
        <v>185</v>
      </c>
      <c r="G45" s="34" t="s">
        <v>186</v>
      </c>
      <c r="H45" s="18">
        <v>625</v>
      </c>
      <c r="I45" s="18">
        <v>62.4</v>
      </c>
      <c r="J45" s="22"/>
      <c r="K45" s="18">
        <f>SUM(H45+I45)</f>
        <v>687.4</v>
      </c>
      <c r="L45" s="102"/>
      <c r="M45" s="18"/>
      <c r="N45" s="18"/>
      <c r="O45" s="146">
        <f>SUM(K45-M45-N45)</f>
        <v>687.4</v>
      </c>
      <c r="P45" s="159"/>
    </row>
    <row r="46" spans="1:16" s="4" customFormat="1" ht="31.5" customHeight="1" x14ac:dyDescent="0.25">
      <c r="A46" s="64">
        <v>41</v>
      </c>
      <c r="B46" s="39" t="s">
        <v>93</v>
      </c>
      <c r="C46" s="152" t="s">
        <v>57</v>
      </c>
      <c r="D46" s="33" t="s">
        <v>41</v>
      </c>
      <c r="E46" s="130">
        <v>1</v>
      </c>
      <c r="F46" s="34" t="s">
        <v>82</v>
      </c>
      <c r="G46" s="35">
        <v>45778</v>
      </c>
      <c r="H46" s="18">
        <v>630</v>
      </c>
      <c r="I46" s="18">
        <v>96</v>
      </c>
      <c r="J46" s="22"/>
      <c r="K46" s="18">
        <f t="shared" si="4"/>
        <v>726</v>
      </c>
      <c r="L46" s="102"/>
      <c r="M46" s="18"/>
      <c r="N46" s="18"/>
      <c r="O46" s="146">
        <f t="shared" si="6"/>
        <v>726</v>
      </c>
      <c r="P46" s="159"/>
    </row>
    <row r="47" spans="1:16" s="4" customFormat="1" ht="31.5" customHeight="1" x14ac:dyDescent="0.25">
      <c r="A47" s="64">
        <v>42</v>
      </c>
      <c r="B47" s="39" t="s">
        <v>76</v>
      </c>
      <c r="C47" s="68" t="s">
        <v>68</v>
      </c>
      <c r="D47" s="33" t="s">
        <v>69</v>
      </c>
      <c r="E47" s="130">
        <v>1</v>
      </c>
      <c r="F47" s="34" t="s">
        <v>173</v>
      </c>
      <c r="G47" s="35">
        <v>46112</v>
      </c>
      <c r="H47" s="18">
        <v>630</v>
      </c>
      <c r="I47" s="18">
        <v>96</v>
      </c>
      <c r="J47" s="22"/>
      <c r="K47" s="18">
        <f t="shared" si="4"/>
        <v>726</v>
      </c>
      <c r="L47" s="102"/>
      <c r="M47" s="18"/>
      <c r="N47" s="18"/>
      <c r="O47" s="146">
        <f t="shared" si="6"/>
        <v>726</v>
      </c>
      <c r="P47" s="159"/>
    </row>
    <row r="48" spans="1:16" s="4" customFormat="1" ht="31.5" customHeight="1" x14ac:dyDescent="0.25">
      <c r="A48" s="64">
        <v>43</v>
      </c>
      <c r="B48" s="39" t="s">
        <v>177</v>
      </c>
      <c r="C48" s="68" t="s">
        <v>0</v>
      </c>
      <c r="D48" s="33" t="s">
        <v>176</v>
      </c>
      <c r="E48" s="130">
        <v>1</v>
      </c>
      <c r="F48" s="34" t="s">
        <v>185</v>
      </c>
      <c r="G48" s="35">
        <v>46178</v>
      </c>
      <c r="H48" s="25">
        <v>418</v>
      </c>
      <c r="I48" s="18">
        <v>96</v>
      </c>
      <c r="J48" s="22"/>
      <c r="K48" s="18">
        <f t="shared" si="4"/>
        <v>514</v>
      </c>
      <c r="L48" s="102"/>
      <c r="M48" s="18"/>
      <c r="N48" s="18"/>
      <c r="O48" s="146">
        <f t="shared" si="6"/>
        <v>514</v>
      </c>
      <c r="P48" s="159"/>
    </row>
    <row r="49" spans="1:16" s="4" customFormat="1" ht="31.5" customHeight="1" x14ac:dyDescent="0.25">
      <c r="A49" s="64">
        <v>44</v>
      </c>
      <c r="B49" s="67" t="s">
        <v>125</v>
      </c>
      <c r="C49" s="152" t="s">
        <v>58</v>
      </c>
      <c r="D49" s="33" t="s">
        <v>32</v>
      </c>
      <c r="E49" s="130">
        <v>1</v>
      </c>
      <c r="F49" s="34" t="s">
        <v>66</v>
      </c>
      <c r="G49" s="35">
        <v>45966</v>
      </c>
      <c r="H49" s="18">
        <v>630</v>
      </c>
      <c r="I49" s="18">
        <v>96</v>
      </c>
      <c r="J49" s="18" t="s">
        <v>124</v>
      </c>
      <c r="K49" s="18">
        <f t="shared" si="4"/>
        <v>726</v>
      </c>
      <c r="L49" s="102"/>
      <c r="M49" s="18"/>
      <c r="N49" s="18"/>
      <c r="O49" s="146">
        <f t="shared" si="6"/>
        <v>726</v>
      </c>
      <c r="P49" s="159"/>
    </row>
    <row r="50" spans="1:16" s="4" customFormat="1" ht="31.5" customHeight="1" x14ac:dyDescent="0.25">
      <c r="A50" s="64">
        <v>45</v>
      </c>
      <c r="B50" s="67" t="s">
        <v>81</v>
      </c>
      <c r="C50" s="68" t="s">
        <v>0</v>
      </c>
      <c r="D50" s="33" t="s">
        <v>41</v>
      </c>
      <c r="E50" s="130">
        <v>1</v>
      </c>
      <c r="F50" s="34" t="s">
        <v>174</v>
      </c>
      <c r="G50" s="35">
        <v>46174</v>
      </c>
      <c r="H50" s="25">
        <v>418</v>
      </c>
      <c r="I50" s="18">
        <v>96</v>
      </c>
      <c r="J50" s="19"/>
      <c r="K50" s="18">
        <f t="shared" ref="K50:K64" si="7">SUM(H50+I50)</f>
        <v>514</v>
      </c>
      <c r="L50" s="102"/>
      <c r="M50" s="18"/>
      <c r="N50" s="18"/>
      <c r="O50" s="146">
        <f t="shared" si="6"/>
        <v>514</v>
      </c>
      <c r="P50" s="159"/>
    </row>
    <row r="51" spans="1:16" s="4" customFormat="1" ht="31.5" customHeight="1" x14ac:dyDescent="0.25">
      <c r="A51" s="64">
        <v>46</v>
      </c>
      <c r="B51" s="67" t="s">
        <v>127</v>
      </c>
      <c r="C51" s="68" t="s">
        <v>58</v>
      </c>
      <c r="D51" s="33" t="s">
        <v>32</v>
      </c>
      <c r="E51" s="130">
        <v>1</v>
      </c>
      <c r="F51" s="34" t="s">
        <v>126</v>
      </c>
      <c r="G51" s="35">
        <v>45975</v>
      </c>
      <c r="H51" s="18">
        <v>630</v>
      </c>
      <c r="I51" s="18">
        <v>96</v>
      </c>
      <c r="J51" s="19"/>
      <c r="K51" s="18">
        <f t="shared" si="7"/>
        <v>726</v>
      </c>
      <c r="L51" s="102"/>
      <c r="M51" s="18"/>
      <c r="N51" s="18"/>
      <c r="O51" s="146">
        <f t="shared" si="6"/>
        <v>726</v>
      </c>
      <c r="P51" s="159"/>
    </row>
    <row r="52" spans="1:16" s="4" customFormat="1" ht="31.5" customHeight="1" x14ac:dyDescent="0.25">
      <c r="A52" s="64">
        <v>47</v>
      </c>
      <c r="B52" s="67" t="s">
        <v>149</v>
      </c>
      <c r="C52" s="68" t="s">
        <v>68</v>
      </c>
      <c r="D52" s="33" t="s">
        <v>69</v>
      </c>
      <c r="E52" s="130">
        <v>1</v>
      </c>
      <c r="F52" s="34" t="s">
        <v>148</v>
      </c>
      <c r="G52" s="34" t="s">
        <v>171</v>
      </c>
      <c r="H52" s="18">
        <v>630</v>
      </c>
      <c r="I52" s="18">
        <v>96</v>
      </c>
      <c r="J52" s="19"/>
      <c r="K52" s="18">
        <f t="shared" si="7"/>
        <v>726</v>
      </c>
      <c r="L52" s="102"/>
      <c r="M52" s="18"/>
      <c r="N52" s="18"/>
      <c r="O52" s="146">
        <f t="shared" si="6"/>
        <v>726</v>
      </c>
      <c r="P52" s="160"/>
    </row>
    <row r="53" spans="1:16" s="4" customFormat="1" ht="31.5" customHeight="1" x14ac:dyDescent="0.25">
      <c r="A53" s="64">
        <v>48</v>
      </c>
      <c r="B53" s="67" t="s">
        <v>175</v>
      </c>
      <c r="C53" s="68" t="s">
        <v>0</v>
      </c>
      <c r="D53" s="33" t="s">
        <v>176</v>
      </c>
      <c r="E53" s="130">
        <v>1</v>
      </c>
      <c r="F53" s="34" t="s">
        <v>156</v>
      </c>
      <c r="G53" s="34" t="s">
        <v>74</v>
      </c>
      <c r="H53" s="25">
        <v>418</v>
      </c>
      <c r="I53" s="18">
        <v>96</v>
      </c>
      <c r="J53" s="22"/>
      <c r="K53" s="18">
        <f t="shared" si="7"/>
        <v>514</v>
      </c>
      <c r="L53" s="102"/>
      <c r="M53" s="18"/>
      <c r="N53" s="18"/>
      <c r="O53" s="146">
        <f t="shared" si="6"/>
        <v>514</v>
      </c>
      <c r="P53" s="160"/>
    </row>
    <row r="54" spans="1:16" s="4" customFormat="1" ht="31.5" customHeight="1" x14ac:dyDescent="0.25">
      <c r="A54" s="64">
        <v>49</v>
      </c>
      <c r="B54" s="67" t="s">
        <v>202</v>
      </c>
      <c r="C54" s="68" t="s">
        <v>50</v>
      </c>
      <c r="D54" s="33" t="s">
        <v>41</v>
      </c>
      <c r="E54" s="130">
        <v>1</v>
      </c>
      <c r="F54" s="34" t="s">
        <v>203</v>
      </c>
      <c r="G54" s="34" t="s">
        <v>204</v>
      </c>
      <c r="H54" s="18">
        <v>630</v>
      </c>
      <c r="I54" s="18">
        <v>96</v>
      </c>
      <c r="J54" s="22"/>
      <c r="K54" s="18">
        <f t="shared" si="7"/>
        <v>726</v>
      </c>
      <c r="L54" s="102"/>
      <c r="M54" s="18"/>
      <c r="N54" s="18"/>
      <c r="O54" s="146">
        <f t="shared" si="6"/>
        <v>726</v>
      </c>
      <c r="P54" s="160"/>
    </row>
    <row r="55" spans="1:16" s="4" customFormat="1" ht="31.5" customHeight="1" x14ac:dyDescent="0.25">
      <c r="A55" s="64">
        <v>50</v>
      </c>
      <c r="B55" s="67" t="s">
        <v>197</v>
      </c>
      <c r="C55" s="68" t="s">
        <v>198</v>
      </c>
      <c r="D55" s="33" t="s">
        <v>32</v>
      </c>
      <c r="E55" s="130">
        <v>1</v>
      </c>
      <c r="F55" s="34" t="s">
        <v>189</v>
      </c>
      <c r="G55" s="34" t="s">
        <v>189</v>
      </c>
      <c r="H55" s="18">
        <v>630</v>
      </c>
      <c r="I55" s="18">
        <v>96</v>
      </c>
      <c r="J55" s="22"/>
      <c r="K55" s="18">
        <f t="shared" si="7"/>
        <v>726</v>
      </c>
      <c r="L55" s="102"/>
      <c r="M55" s="18"/>
      <c r="N55" s="18"/>
      <c r="O55" s="146">
        <f t="shared" si="6"/>
        <v>726</v>
      </c>
      <c r="P55" s="160"/>
    </row>
    <row r="56" spans="1:16" s="4" customFormat="1" ht="31.5" customHeight="1" x14ac:dyDescent="0.25">
      <c r="A56" s="64">
        <v>51</v>
      </c>
      <c r="B56" s="68" t="s">
        <v>145</v>
      </c>
      <c r="C56" s="152" t="s">
        <v>49</v>
      </c>
      <c r="D56" s="68" t="s">
        <v>146</v>
      </c>
      <c r="E56" s="130">
        <v>1</v>
      </c>
      <c r="F56" s="34" t="s">
        <v>143</v>
      </c>
      <c r="G56" s="35">
        <v>46386</v>
      </c>
      <c r="H56" s="18">
        <v>630</v>
      </c>
      <c r="I56" s="18">
        <v>96</v>
      </c>
      <c r="J56" s="19"/>
      <c r="K56" s="18">
        <f>SUM(H56+I56)</f>
        <v>726</v>
      </c>
      <c r="L56" s="102"/>
      <c r="M56" s="18"/>
      <c r="N56" s="18"/>
      <c r="O56" s="163">
        <f t="shared" si="6"/>
        <v>726</v>
      </c>
      <c r="P56" s="187"/>
    </row>
    <row r="57" spans="1:16" s="4" customFormat="1" ht="31.5" customHeight="1" x14ac:dyDescent="0.25">
      <c r="A57" s="64">
        <v>52</v>
      </c>
      <c r="B57" s="68" t="s">
        <v>193</v>
      </c>
      <c r="C57" s="152" t="s">
        <v>0</v>
      </c>
      <c r="D57" s="68" t="s">
        <v>194</v>
      </c>
      <c r="E57" s="130">
        <v>1</v>
      </c>
      <c r="F57" s="34" t="s">
        <v>189</v>
      </c>
      <c r="G57" s="35">
        <v>46022</v>
      </c>
      <c r="H57" s="25">
        <v>418</v>
      </c>
      <c r="I57" s="18">
        <v>96</v>
      </c>
      <c r="J57" s="19"/>
      <c r="K57" s="18">
        <f>SUM(H57+I57)</f>
        <v>514</v>
      </c>
      <c r="L57" s="102"/>
      <c r="M57" s="18"/>
      <c r="N57" s="18"/>
      <c r="O57" s="163">
        <f t="shared" si="6"/>
        <v>514</v>
      </c>
      <c r="P57" s="187"/>
    </row>
    <row r="58" spans="1:16" s="4" customFormat="1" ht="31.5" customHeight="1" x14ac:dyDescent="0.25">
      <c r="A58" s="64">
        <v>53</v>
      </c>
      <c r="B58" s="39" t="s">
        <v>147</v>
      </c>
      <c r="C58" s="68" t="s">
        <v>68</v>
      </c>
      <c r="D58" s="33" t="s">
        <v>69</v>
      </c>
      <c r="E58" s="130">
        <v>1</v>
      </c>
      <c r="F58" s="34" t="s">
        <v>148</v>
      </c>
      <c r="G58" s="34" t="s">
        <v>171</v>
      </c>
      <c r="H58" s="18">
        <v>630</v>
      </c>
      <c r="I58" s="18">
        <v>96</v>
      </c>
      <c r="J58" s="19"/>
      <c r="K58" s="18">
        <f t="shared" si="7"/>
        <v>726</v>
      </c>
      <c r="L58" s="102"/>
      <c r="M58" s="18"/>
      <c r="N58" s="18"/>
      <c r="O58" s="146">
        <f t="shared" si="6"/>
        <v>726</v>
      </c>
      <c r="P58" s="187"/>
    </row>
    <row r="59" spans="1:16" s="4" customFormat="1" ht="31.5" customHeight="1" x14ac:dyDescent="0.25">
      <c r="A59" s="64">
        <v>54</v>
      </c>
      <c r="B59" s="39" t="s">
        <v>99</v>
      </c>
      <c r="C59" s="68" t="s">
        <v>57</v>
      </c>
      <c r="D59" s="33" t="s">
        <v>33</v>
      </c>
      <c r="E59" s="130">
        <v>1</v>
      </c>
      <c r="F59" s="34" t="s">
        <v>100</v>
      </c>
      <c r="G59" s="35">
        <v>45853</v>
      </c>
      <c r="H59" s="18">
        <v>630</v>
      </c>
      <c r="I59" s="18">
        <v>96</v>
      </c>
      <c r="J59" s="19"/>
      <c r="K59" s="18">
        <f t="shared" si="7"/>
        <v>726</v>
      </c>
      <c r="L59" s="102"/>
      <c r="M59" s="18"/>
      <c r="N59" s="18"/>
      <c r="O59" s="146">
        <f t="shared" si="6"/>
        <v>726</v>
      </c>
      <c r="P59" s="159"/>
    </row>
    <row r="60" spans="1:16" s="4" customFormat="1" ht="31.5" customHeight="1" x14ac:dyDescent="0.25">
      <c r="A60" s="64">
        <v>55</v>
      </c>
      <c r="B60" s="39" t="s">
        <v>90</v>
      </c>
      <c r="C60" s="68" t="s">
        <v>91</v>
      </c>
      <c r="D60" s="33" t="s">
        <v>92</v>
      </c>
      <c r="E60" s="130">
        <v>1</v>
      </c>
      <c r="F60" s="34" t="s">
        <v>82</v>
      </c>
      <c r="G60" s="35">
        <v>45779</v>
      </c>
      <c r="H60" s="18">
        <v>630</v>
      </c>
      <c r="I60" s="18">
        <v>96</v>
      </c>
      <c r="J60" s="19"/>
      <c r="K60" s="18">
        <f t="shared" si="7"/>
        <v>726</v>
      </c>
      <c r="L60" s="102"/>
      <c r="M60" s="18"/>
      <c r="N60" s="18"/>
      <c r="O60" s="146">
        <f t="shared" si="6"/>
        <v>726</v>
      </c>
      <c r="P60" s="159"/>
    </row>
    <row r="61" spans="1:16" s="4" customFormat="1" ht="31.5" customHeight="1" x14ac:dyDescent="0.25">
      <c r="A61" s="64">
        <v>56</v>
      </c>
      <c r="B61" s="39" t="s">
        <v>220</v>
      </c>
      <c r="C61" s="68" t="s">
        <v>91</v>
      </c>
      <c r="D61" s="33" t="s">
        <v>33</v>
      </c>
      <c r="E61" s="130">
        <v>2</v>
      </c>
      <c r="F61" s="34" t="s">
        <v>233</v>
      </c>
      <c r="G61" s="35">
        <v>46239</v>
      </c>
      <c r="H61" s="18">
        <v>546</v>
      </c>
      <c r="I61" s="18">
        <v>91.2</v>
      </c>
      <c r="J61" s="19"/>
      <c r="K61" s="18">
        <f t="shared" si="7"/>
        <v>637.20000000000005</v>
      </c>
      <c r="L61" s="102"/>
      <c r="M61" s="18"/>
      <c r="N61" s="18"/>
      <c r="O61" s="146">
        <f t="shared" si="6"/>
        <v>637.20000000000005</v>
      </c>
      <c r="P61" s="159"/>
    </row>
    <row r="62" spans="1:16" s="4" customFormat="1" ht="31.5" customHeight="1" x14ac:dyDescent="0.25">
      <c r="A62" s="64">
        <v>57</v>
      </c>
      <c r="B62" s="39" t="s">
        <v>205</v>
      </c>
      <c r="C62" s="68" t="s">
        <v>31</v>
      </c>
      <c r="D62" s="33" t="s">
        <v>41</v>
      </c>
      <c r="E62" s="130">
        <v>1</v>
      </c>
      <c r="F62" s="34" t="s">
        <v>221</v>
      </c>
      <c r="G62" s="35">
        <v>46210</v>
      </c>
      <c r="H62" s="18">
        <v>630</v>
      </c>
      <c r="I62" s="18">
        <v>96</v>
      </c>
      <c r="J62" s="19"/>
      <c r="K62" s="18">
        <f>SUM(H62+I62)</f>
        <v>726</v>
      </c>
      <c r="L62" s="102"/>
      <c r="M62" s="18"/>
      <c r="N62" s="18"/>
      <c r="O62" s="146">
        <f>SUM(K62-M62-N62)</f>
        <v>726</v>
      </c>
      <c r="P62" s="159"/>
    </row>
    <row r="63" spans="1:16" s="4" customFormat="1" ht="31.5" customHeight="1" x14ac:dyDescent="0.25">
      <c r="A63" s="64">
        <v>58</v>
      </c>
      <c r="B63" s="67" t="s">
        <v>114</v>
      </c>
      <c r="C63" s="152" t="s">
        <v>58</v>
      </c>
      <c r="D63" s="33" t="s">
        <v>32</v>
      </c>
      <c r="E63" s="130">
        <v>3</v>
      </c>
      <c r="F63" s="34" t="s">
        <v>103</v>
      </c>
      <c r="G63" s="34" t="s">
        <v>115</v>
      </c>
      <c r="H63" s="18">
        <v>630</v>
      </c>
      <c r="I63" s="18">
        <v>0</v>
      </c>
      <c r="J63" s="22"/>
      <c r="K63" s="18">
        <f t="shared" si="7"/>
        <v>630</v>
      </c>
      <c r="L63" s="102"/>
      <c r="M63" s="18"/>
      <c r="N63" s="18"/>
      <c r="O63" s="146">
        <f t="shared" si="6"/>
        <v>630</v>
      </c>
      <c r="P63" s="159"/>
    </row>
    <row r="64" spans="1:16" s="4" customFormat="1" ht="31.5" customHeight="1" x14ac:dyDescent="0.25">
      <c r="A64" s="64">
        <v>59</v>
      </c>
      <c r="B64" s="67" t="s">
        <v>79</v>
      </c>
      <c r="C64" s="68" t="s">
        <v>68</v>
      </c>
      <c r="D64" s="33" t="s">
        <v>69</v>
      </c>
      <c r="E64" s="130">
        <v>1</v>
      </c>
      <c r="F64" s="34" t="s">
        <v>78</v>
      </c>
      <c r="G64" s="35">
        <v>45747</v>
      </c>
      <c r="H64" s="18">
        <v>630</v>
      </c>
      <c r="I64" s="18">
        <v>96</v>
      </c>
      <c r="J64" s="22"/>
      <c r="K64" s="18">
        <f t="shared" si="7"/>
        <v>726</v>
      </c>
      <c r="L64" s="102"/>
      <c r="M64" s="18"/>
      <c r="N64" s="18"/>
      <c r="O64" s="146">
        <f t="shared" si="6"/>
        <v>726</v>
      </c>
      <c r="P64" s="159"/>
    </row>
    <row r="65" spans="1:16" ht="36.75" customHeight="1" x14ac:dyDescent="0.25">
      <c r="A65" s="182" t="s">
        <v>38</v>
      </c>
      <c r="B65" s="183"/>
      <c r="C65" s="183"/>
      <c r="D65" s="183"/>
      <c r="E65" s="183"/>
      <c r="F65" s="183"/>
      <c r="G65" s="183"/>
      <c r="H65" s="131">
        <f>SUM(H6:H64)</f>
        <v>31954</v>
      </c>
      <c r="I65" s="131">
        <f>SUM(I6:I64)</f>
        <v>5030.4000000000005</v>
      </c>
      <c r="J65" s="131">
        <f>SUM(J6:J64)</f>
        <v>0</v>
      </c>
      <c r="K65" s="131">
        <f>SUM(K6:K64)</f>
        <v>36984.400000000001</v>
      </c>
      <c r="L65" s="132"/>
      <c r="M65" s="133">
        <f>SUM(M6:M64)</f>
        <v>0</v>
      </c>
      <c r="N65" s="133">
        <f>SUM(N6:N64)</f>
        <v>0</v>
      </c>
      <c r="O65" s="164">
        <f>SUM(O6:O64)</f>
        <v>36984.400000000001</v>
      </c>
    </row>
    <row r="66" spans="1:16" ht="15.75" x14ac:dyDescent="0.25">
      <c r="A66" s="120"/>
      <c r="B66" s="165"/>
      <c r="C66" s="165"/>
      <c r="D66" s="165"/>
      <c r="E66" s="165"/>
      <c r="F66" s="165"/>
      <c r="G66" s="165"/>
      <c r="H66" s="166"/>
      <c r="I66" s="167"/>
      <c r="J66" s="166"/>
      <c r="K66" s="168"/>
      <c r="L66" s="121"/>
      <c r="M66" s="169"/>
      <c r="N66" s="166"/>
      <c r="O66" s="122"/>
    </row>
    <row r="67" spans="1:16" ht="15.75" x14ac:dyDescent="0.25">
      <c r="A67" s="123"/>
      <c r="B67" s="165"/>
      <c r="C67" s="165"/>
      <c r="D67" s="165"/>
      <c r="E67" s="170"/>
      <c r="F67" s="171"/>
      <c r="G67" s="171"/>
      <c r="H67" s="166"/>
      <c r="I67" s="166"/>
      <c r="J67" s="166"/>
      <c r="K67" s="172"/>
      <c r="L67" s="124"/>
      <c r="M67" s="172"/>
      <c r="N67" s="172"/>
      <c r="O67" s="125"/>
    </row>
    <row r="68" spans="1:16" ht="15.75" customHeight="1" x14ac:dyDescent="0.25">
      <c r="A68" s="257"/>
      <c r="B68" s="258"/>
      <c r="C68" s="258"/>
      <c r="D68" s="258"/>
      <c r="E68" s="258"/>
      <c r="F68" s="258"/>
      <c r="G68" s="258"/>
      <c r="H68" s="258"/>
      <c r="I68" s="258"/>
      <c r="J68" s="258"/>
      <c r="K68" s="258"/>
      <c r="L68" s="258"/>
      <c r="M68" s="258"/>
      <c r="N68" s="258"/>
      <c r="O68" s="259"/>
    </row>
    <row r="69" spans="1:16" s="7" customFormat="1" ht="55.5" customHeight="1" x14ac:dyDescent="0.2">
      <c r="A69" s="260" t="s">
        <v>8</v>
      </c>
      <c r="B69" s="261" t="s">
        <v>9</v>
      </c>
      <c r="C69" s="261" t="s">
        <v>10</v>
      </c>
      <c r="D69" s="155" t="s">
        <v>11</v>
      </c>
      <c r="E69" s="261" t="s">
        <v>12</v>
      </c>
      <c r="F69" s="261" t="s">
        <v>25</v>
      </c>
      <c r="G69" s="262" t="s">
        <v>26</v>
      </c>
      <c r="H69" s="261" t="s">
        <v>18</v>
      </c>
      <c r="I69" s="261" t="s">
        <v>19</v>
      </c>
      <c r="J69" s="261" t="s">
        <v>27</v>
      </c>
      <c r="K69" s="261" t="s">
        <v>21</v>
      </c>
      <c r="L69" s="263" t="s">
        <v>22</v>
      </c>
      <c r="M69" s="261" t="s">
        <v>23</v>
      </c>
      <c r="N69" s="261" t="s">
        <v>28</v>
      </c>
      <c r="O69" s="264" t="s">
        <v>17</v>
      </c>
      <c r="P69" s="161"/>
    </row>
    <row r="70" spans="1:16" ht="28.5" customHeight="1" x14ac:dyDescent="0.25">
      <c r="A70" s="38">
        <v>1</v>
      </c>
      <c r="B70" s="265"/>
      <c r="C70" s="266"/>
      <c r="D70" s="267"/>
      <c r="E70" s="268"/>
      <c r="F70" s="269"/>
      <c r="G70" s="270"/>
      <c r="H70" s="271"/>
      <c r="I70" s="272"/>
      <c r="J70" s="273"/>
      <c r="K70" s="272"/>
      <c r="L70" s="274"/>
      <c r="M70" s="273"/>
      <c r="N70" s="273"/>
      <c r="O70" s="275"/>
    </row>
    <row r="71" spans="1:16" ht="26.25" customHeight="1" x14ac:dyDescent="0.25">
      <c r="A71" s="139"/>
      <c r="B71" s="140"/>
      <c r="C71" s="140"/>
      <c r="D71" s="140"/>
      <c r="E71" s="141"/>
      <c r="F71" s="142"/>
      <c r="G71" s="142"/>
      <c r="H71" s="143"/>
      <c r="I71" s="143"/>
      <c r="J71" s="144"/>
      <c r="K71" s="144"/>
      <c r="L71" s="145" t="s">
        <v>30</v>
      </c>
      <c r="M71" s="144"/>
      <c r="N71" s="144"/>
      <c r="O71" s="173"/>
    </row>
    <row r="72" spans="1:16" ht="15.75" x14ac:dyDescent="0.25">
      <c r="A72" s="8"/>
      <c r="B72" s="171"/>
      <c r="C72" s="170"/>
      <c r="D72" s="170"/>
      <c r="E72" s="170"/>
      <c r="F72" s="171"/>
      <c r="G72" s="171"/>
      <c r="H72" s="101"/>
      <c r="I72" s="101"/>
      <c r="J72" s="101"/>
      <c r="K72" s="101"/>
      <c r="L72" s="101"/>
      <c r="M72" s="101"/>
      <c r="N72" s="101"/>
      <c r="O72" s="174"/>
    </row>
    <row r="73" spans="1:16" ht="41.25" customHeight="1" x14ac:dyDescent="0.25">
      <c r="A73" s="189" t="s">
        <v>40</v>
      </c>
      <c r="B73" s="190"/>
      <c r="C73" s="190"/>
      <c r="D73" s="190"/>
      <c r="E73" s="190"/>
      <c r="F73" s="190"/>
      <c r="G73" s="190"/>
      <c r="H73" s="126">
        <f>SUM(H65+H71)</f>
        <v>31954</v>
      </c>
      <c r="I73" s="126">
        <f>SUM(I65+I71)</f>
        <v>5030.4000000000005</v>
      </c>
      <c r="J73" s="126">
        <f>SUM(J65+J71)</f>
        <v>0</v>
      </c>
      <c r="K73" s="126">
        <f>SUM(K65+K71)</f>
        <v>36984.400000000001</v>
      </c>
      <c r="L73" s="127"/>
      <c r="M73" s="128">
        <f>SUM(M65+M71)</f>
        <v>0</v>
      </c>
      <c r="N73" s="128">
        <f>SUM(N65+N71)</f>
        <v>0</v>
      </c>
      <c r="O73" s="175">
        <f>SUM(O65+O71)</f>
        <v>36984.400000000001</v>
      </c>
    </row>
    <row r="74" spans="1:16" ht="34.5" customHeight="1" x14ac:dyDescent="0.25">
      <c r="A74" s="176" t="s">
        <v>56</v>
      </c>
      <c r="B74" s="39"/>
      <c r="C74" s="100"/>
      <c r="D74" s="100"/>
      <c r="E74" s="100"/>
      <c r="F74" s="101"/>
      <c r="G74" s="129"/>
      <c r="H74" s="181" t="s">
        <v>37</v>
      </c>
      <c r="I74" s="181"/>
      <c r="J74" s="181"/>
      <c r="K74" s="181"/>
      <c r="L74" s="181"/>
      <c r="M74" s="181"/>
      <c r="N74" s="181"/>
      <c r="O74" s="177">
        <v>30</v>
      </c>
    </row>
    <row r="75" spans="1:16" ht="43.5" customHeight="1" x14ac:dyDescent="0.3">
      <c r="A75" s="276"/>
      <c r="B75" s="277"/>
      <c r="C75" s="277"/>
      <c r="D75" s="277"/>
      <c r="E75" s="277"/>
      <c r="F75" s="277"/>
      <c r="G75" s="277"/>
      <c r="H75" s="186" t="s">
        <v>36</v>
      </c>
      <c r="I75" s="186"/>
      <c r="J75" s="186"/>
      <c r="K75" s="186"/>
      <c r="L75" s="186"/>
      <c r="M75" s="186"/>
      <c r="N75" s="186"/>
      <c r="O75" s="178">
        <f>PRODUCT(O74*A64)</f>
        <v>1770</v>
      </c>
    </row>
    <row r="76" spans="1:16" ht="47.25" customHeight="1" thickBot="1" x14ac:dyDescent="0.3">
      <c r="A76" s="278"/>
      <c r="B76" s="279"/>
      <c r="C76" s="279"/>
      <c r="D76" s="279"/>
      <c r="E76" s="279"/>
      <c r="F76" s="279"/>
      <c r="G76" s="279"/>
      <c r="H76" s="188" t="s">
        <v>35</v>
      </c>
      <c r="I76" s="188"/>
      <c r="J76" s="188"/>
      <c r="K76" s="188"/>
      <c r="L76" s="188"/>
      <c r="M76" s="188"/>
      <c r="N76" s="188"/>
      <c r="O76" s="179">
        <f>SUM(O65+O75)</f>
        <v>38754.400000000001</v>
      </c>
    </row>
    <row r="77" spans="1:16" ht="31.5" customHeight="1" x14ac:dyDescent="0.25">
      <c r="A77" s="162"/>
      <c r="B77" s="162"/>
      <c r="C77" s="162"/>
      <c r="D77" s="162"/>
      <c r="E77" s="162"/>
      <c r="F77" s="162"/>
      <c r="G77" s="162"/>
    </row>
    <row r="78" spans="1:16" ht="15.75" x14ac:dyDescent="0.25">
      <c r="B78" s="11"/>
      <c r="C78" s="9"/>
      <c r="D78" s="9"/>
      <c r="E78" s="9"/>
      <c r="F78" s="11"/>
    </row>
    <row r="79" spans="1:16" ht="15.75" x14ac:dyDescent="0.25">
      <c r="B79" s="11"/>
      <c r="C79" s="9"/>
      <c r="D79" s="9"/>
      <c r="E79" s="9"/>
      <c r="F79" s="11"/>
    </row>
    <row r="80" spans="1:16" ht="15.75" x14ac:dyDescent="0.25">
      <c r="B80" s="11"/>
      <c r="C80" s="9"/>
      <c r="D80" s="9"/>
      <c r="E80" s="9"/>
      <c r="F80" s="11"/>
    </row>
    <row r="81" ht="29.25" customHeight="1" x14ac:dyDescent="0.25"/>
    <row r="82" ht="29.25" customHeight="1" x14ac:dyDescent="0.25"/>
  </sheetData>
  <mergeCells count="23">
    <mergeCell ref="H75:N75"/>
    <mergeCell ref="P56:P58"/>
    <mergeCell ref="H76:N76"/>
    <mergeCell ref="A73:G73"/>
    <mergeCell ref="H74:N74"/>
    <mergeCell ref="G4:G5"/>
    <mergeCell ref="H4:K4"/>
    <mergeCell ref="L4:N4"/>
    <mergeCell ref="O4:O5"/>
    <mergeCell ref="A65:G65"/>
    <mergeCell ref="A68:O68"/>
    <mergeCell ref="A4:A5"/>
    <mergeCell ref="B4:B5"/>
    <mergeCell ref="J2:O2"/>
    <mergeCell ref="A3:C3"/>
    <mergeCell ref="A2:C2"/>
    <mergeCell ref="D2:E2"/>
    <mergeCell ref="D3:E3"/>
    <mergeCell ref="J3:O3"/>
    <mergeCell ref="C4:C5"/>
    <mergeCell ref="D4:D5"/>
    <mergeCell ref="E4:E5"/>
    <mergeCell ref="F4:F5"/>
  </mergeCells>
  <phoneticPr fontId="14" type="noConversion"/>
  <pageMargins left="0.51181102362204722" right="0.51181102362204722" top="0.78740157480314965" bottom="0.78740157480314965" header="0.31496062992125984" footer="0.31496062992125984"/>
  <pageSetup paperSize="9" scale="4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/>
  <dimension ref="A1:S19"/>
  <sheetViews>
    <sheetView zoomScale="86" zoomScaleNormal="86" workbookViewId="0">
      <selection activeCell="B10" sqref="B10"/>
    </sheetView>
  </sheetViews>
  <sheetFormatPr defaultRowHeight="15" x14ac:dyDescent="0.25"/>
  <cols>
    <col min="1" max="1" width="5.28515625" customWidth="1"/>
    <col min="2" max="2" width="46.7109375" customWidth="1"/>
    <col min="3" max="3" width="17.85546875" bestFit="1" customWidth="1"/>
    <col min="4" max="4" width="19.28515625" customWidth="1"/>
    <col min="5" max="5" width="11" customWidth="1"/>
    <col min="6" max="6" width="14.7109375" customWidth="1"/>
    <col min="7" max="7" width="17" customWidth="1"/>
    <col min="8" max="8" width="15.42578125" bestFit="1" customWidth="1"/>
    <col min="9" max="9" width="15.140625" bestFit="1" customWidth="1"/>
    <col min="10" max="10" width="15.28515625" bestFit="1" customWidth="1"/>
    <col min="11" max="11" width="16" bestFit="1" customWidth="1"/>
    <col min="12" max="12" width="9.140625" bestFit="1" customWidth="1"/>
    <col min="13" max="13" width="13.28515625" customWidth="1"/>
    <col min="14" max="14" width="12.28515625" customWidth="1"/>
    <col min="15" max="15" width="24.140625" customWidth="1"/>
  </cols>
  <sheetData>
    <row r="1" spans="1:19" ht="74.25" customHeight="1" thickBot="1" x14ac:dyDescent="0.3">
      <c r="A1" s="311"/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3"/>
    </row>
    <row r="2" spans="1:19" ht="51.75" customHeight="1" x14ac:dyDescent="0.25">
      <c r="A2" s="243" t="s">
        <v>1</v>
      </c>
      <c r="B2" s="244"/>
      <c r="C2" s="245"/>
      <c r="D2" s="251" t="s">
        <v>2</v>
      </c>
      <c r="E2" s="252"/>
      <c r="F2" s="253" t="s">
        <v>3</v>
      </c>
      <c r="G2" s="254" t="s">
        <v>4</v>
      </c>
      <c r="H2" s="254" t="s">
        <v>34</v>
      </c>
      <c r="I2" s="254" t="s">
        <v>5</v>
      </c>
      <c r="J2" s="255" t="s">
        <v>6</v>
      </c>
      <c r="K2" s="255"/>
      <c r="L2" s="255"/>
      <c r="M2" s="255"/>
      <c r="N2" s="255"/>
      <c r="O2" s="256"/>
    </row>
    <row r="3" spans="1:19" ht="52.5" customHeight="1" x14ac:dyDescent="0.25">
      <c r="A3" s="306" t="s">
        <v>235</v>
      </c>
      <c r="B3" s="307"/>
      <c r="C3" s="308"/>
      <c r="D3" s="219" t="s">
        <v>217</v>
      </c>
      <c r="E3" s="220"/>
      <c r="F3" s="221" t="s">
        <v>131</v>
      </c>
      <c r="G3" s="292" t="s">
        <v>216</v>
      </c>
      <c r="H3" s="223">
        <v>20</v>
      </c>
      <c r="I3" s="224">
        <v>4.8</v>
      </c>
      <c r="J3" s="293" t="s">
        <v>7</v>
      </c>
      <c r="K3" s="293"/>
      <c r="L3" s="293"/>
      <c r="M3" s="293"/>
      <c r="N3" s="293"/>
      <c r="O3" s="294"/>
    </row>
    <row r="4" spans="1:19" ht="15.75" x14ac:dyDescent="0.25">
      <c r="A4" s="201" t="s">
        <v>8</v>
      </c>
      <c r="B4" s="185" t="s">
        <v>9</v>
      </c>
      <c r="C4" s="180" t="s">
        <v>10</v>
      </c>
      <c r="D4" s="180" t="s">
        <v>11</v>
      </c>
      <c r="E4" s="180" t="s">
        <v>12</v>
      </c>
      <c r="F4" s="202" t="s">
        <v>13</v>
      </c>
      <c r="G4" s="180" t="s">
        <v>14</v>
      </c>
      <c r="H4" s="227" t="s">
        <v>15</v>
      </c>
      <c r="I4" s="228"/>
      <c r="J4" s="228"/>
      <c r="K4" s="229"/>
      <c r="L4" s="295" t="s">
        <v>16</v>
      </c>
      <c r="M4" s="295"/>
      <c r="N4" s="295"/>
      <c r="O4" s="231" t="s">
        <v>17</v>
      </c>
    </row>
    <row r="5" spans="1:19" ht="54.75" thickBot="1" x14ac:dyDescent="0.3">
      <c r="A5" s="303"/>
      <c r="B5" s="247"/>
      <c r="C5" s="248"/>
      <c r="D5" s="248"/>
      <c r="E5" s="248"/>
      <c r="F5" s="304"/>
      <c r="G5" s="248"/>
      <c r="H5" s="249" t="s">
        <v>18</v>
      </c>
      <c r="I5" s="249" t="s">
        <v>19</v>
      </c>
      <c r="J5" s="249" t="s">
        <v>20</v>
      </c>
      <c r="K5" s="249" t="s">
        <v>21</v>
      </c>
      <c r="L5" s="305" t="s">
        <v>22</v>
      </c>
      <c r="M5" s="249" t="s">
        <v>18</v>
      </c>
      <c r="N5" s="249" t="s">
        <v>19</v>
      </c>
      <c r="O5" s="250"/>
    </row>
    <row r="6" spans="1:19" ht="30.75" customHeight="1" x14ac:dyDescent="0.25">
      <c r="A6" s="296">
        <v>1</v>
      </c>
      <c r="B6" s="405" t="s">
        <v>218</v>
      </c>
      <c r="C6" s="407" t="s">
        <v>0</v>
      </c>
      <c r="D6" s="405" t="s">
        <v>33</v>
      </c>
      <c r="E6" s="297">
        <v>2</v>
      </c>
      <c r="F6" s="237">
        <v>45874</v>
      </c>
      <c r="G6" s="237">
        <v>46239</v>
      </c>
      <c r="H6" s="298">
        <v>362.26</v>
      </c>
      <c r="I6" s="299">
        <v>91.2</v>
      </c>
      <c r="J6" s="240"/>
      <c r="K6" s="300">
        <f>SUM(H6+I6)</f>
        <v>453.46</v>
      </c>
      <c r="L6" s="241"/>
      <c r="M6" s="301"/>
      <c r="N6" s="301"/>
      <c r="O6" s="302">
        <f>SUM(K6-M6-N6)</f>
        <v>453.46</v>
      </c>
    </row>
    <row r="7" spans="1:19" ht="24.75" customHeight="1" x14ac:dyDescent="0.25">
      <c r="A7" s="193" t="s">
        <v>43</v>
      </c>
      <c r="B7" s="194"/>
      <c r="C7" s="194"/>
      <c r="D7" s="194"/>
      <c r="E7" s="194"/>
      <c r="F7" s="194"/>
      <c r="G7" s="194"/>
      <c r="H7" s="104">
        <f>SUM(H6:H6)</f>
        <v>362.26</v>
      </c>
      <c r="I7" s="104">
        <f>SUM(I6:I6)</f>
        <v>91.2</v>
      </c>
      <c r="J7" s="104"/>
      <c r="K7" s="104">
        <f>SUM(K6:K6)</f>
        <v>453.46</v>
      </c>
      <c r="L7" s="105"/>
      <c r="M7" s="110">
        <f>SUM(M6:M6)</f>
        <v>0</v>
      </c>
      <c r="N7" s="110">
        <f>SUM(N6:N6)</f>
        <v>0</v>
      </c>
      <c r="O7" s="83">
        <f>SUM(O6:O6)</f>
        <v>453.46</v>
      </c>
    </row>
    <row r="8" spans="1:19" ht="15.75" x14ac:dyDescent="0.25">
      <c r="A8" s="71"/>
      <c r="B8" s="280"/>
      <c r="C8" s="281"/>
      <c r="D8" s="280"/>
      <c r="E8" s="282"/>
      <c r="F8" s="283"/>
      <c r="G8" s="284"/>
      <c r="H8" s="285"/>
      <c r="I8" s="285"/>
      <c r="J8" s="285"/>
      <c r="K8" s="285"/>
      <c r="L8" s="72"/>
      <c r="M8" s="285"/>
      <c r="N8" s="285"/>
      <c r="O8" s="73"/>
    </row>
    <row r="9" spans="1:19" ht="15.75" x14ac:dyDescent="0.25">
      <c r="A9" s="257" t="s">
        <v>24</v>
      </c>
      <c r="B9" s="258"/>
      <c r="C9" s="258"/>
      <c r="D9" s="258"/>
      <c r="E9" s="258"/>
      <c r="F9" s="258"/>
      <c r="G9" s="258"/>
      <c r="H9" s="258"/>
      <c r="I9" s="258"/>
      <c r="J9" s="258"/>
      <c r="K9" s="258"/>
      <c r="L9" s="258"/>
      <c r="M9" s="258"/>
      <c r="N9" s="258"/>
      <c r="O9" s="259"/>
    </row>
    <row r="10" spans="1:19" ht="47.25" x14ac:dyDescent="0.25">
      <c r="A10" s="260" t="s">
        <v>8</v>
      </c>
      <c r="B10" s="261" t="s">
        <v>9</v>
      </c>
      <c r="C10" s="261" t="s">
        <v>10</v>
      </c>
      <c r="D10" s="261"/>
      <c r="E10" s="261" t="s">
        <v>12</v>
      </c>
      <c r="F10" s="309" t="s">
        <v>137</v>
      </c>
      <c r="G10" s="310" t="s">
        <v>26</v>
      </c>
      <c r="H10" s="261" t="s">
        <v>18</v>
      </c>
      <c r="I10" s="261" t="s">
        <v>19</v>
      </c>
      <c r="J10" s="261" t="s">
        <v>27</v>
      </c>
      <c r="K10" s="261" t="s">
        <v>21</v>
      </c>
      <c r="L10" s="263" t="s">
        <v>22</v>
      </c>
      <c r="M10" s="261" t="s">
        <v>23</v>
      </c>
      <c r="N10" s="261" t="s">
        <v>28</v>
      </c>
      <c r="O10" s="264" t="s">
        <v>17</v>
      </c>
      <c r="S10" t="s">
        <v>29</v>
      </c>
    </row>
    <row r="11" spans="1:19" ht="15.75" x14ac:dyDescent="0.25">
      <c r="A11" s="84">
        <v>1</v>
      </c>
      <c r="B11" s="157"/>
      <c r="C11" s="85"/>
      <c r="D11" s="86"/>
      <c r="E11" s="74"/>
      <c r="F11" s="87"/>
      <c r="G11" s="75"/>
      <c r="H11" s="88"/>
      <c r="I11" s="88"/>
      <c r="J11" s="89"/>
      <c r="K11" s="90"/>
      <c r="L11" s="76"/>
      <c r="M11" s="91"/>
      <c r="N11" s="91"/>
      <c r="O11" s="77"/>
    </row>
    <row r="12" spans="1:19" ht="15.75" x14ac:dyDescent="0.25">
      <c r="A12" s="191" t="s">
        <v>44</v>
      </c>
      <c r="B12" s="192"/>
      <c r="C12" s="192"/>
      <c r="D12" s="192"/>
      <c r="E12" s="192"/>
      <c r="F12" s="192"/>
      <c r="G12" s="192"/>
      <c r="H12" s="92"/>
      <c r="I12" s="92">
        <f>SUM(I11:I11)</f>
        <v>0</v>
      </c>
      <c r="J12" s="92">
        <f>SUM(J11:J11)</f>
        <v>0</v>
      </c>
      <c r="K12" s="92"/>
      <c r="L12" s="93" t="s">
        <v>30</v>
      </c>
      <c r="M12" s="94">
        <f>SUM(M11:M11)</f>
        <v>0</v>
      </c>
      <c r="N12" s="94">
        <f>SUM(N11:N11)</f>
        <v>0</v>
      </c>
      <c r="O12" s="37"/>
    </row>
    <row r="13" spans="1:19" ht="15.75" x14ac:dyDescent="0.25">
      <c r="A13" s="56"/>
      <c r="B13" s="284"/>
      <c r="C13" s="283"/>
      <c r="D13" s="282"/>
      <c r="E13" s="282"/>
      <c r="F13" s="283"/>
      <c r="G13" s="284"/>
      <c r="H13" s="284"/>
      <c r="I13" s="284"/>
      <c r="J13" s="284"/>
      <c r="K13" s="284"/>
      <c r="L13" s="284"/>
      <c r="M13" s="284"/>
      <c r="N13" s="284"/>
      <c r="O13" s="78"/>
    </row>
    <row r="14" spans="1:19" ht="23.25" customHeight="1" x14ac:dyDescent="0.25">
      <c r="A14" s="193" t="s">
        <v>45</v>
      </c>
      <c r="B14" s="194"/>
      <c r="C14" s="194"/>
      <c r="D14" s="194"/>
      <c r="E14" s="194"/>
      <c r="F14" s="194"/>
      <c r="G14" s="194"/>
      <c r="H14" s="26">
        <f>SUM(H7+H12)</f>
        <v>362.26</v>
      </c>
      <c r="I14" s="27">
        <f>SUM(I7+I11)</f>
        <v>91.2</v>
      </c>
      <c r="J14" s="28"/>
      <c r="K14" s="26">
        <f>SUM(K7+K12)</f>
        <v>453.46</v>
      </c>
      <c r="L14" s="106"/>
      <c r="M14" s="111">
        <f>SUM(M7+M12)</f>
        <v>0</v>
      </c>
      <c r="N14" s="111">
        <f>SUM(N7+N12)</f>
        <v>0</v>
      </c>
      <c r="O14" s="286">
        <f>SUM(O7+O12)</f>
        <v>453.46</v>
      </c>
    </row>
    <row r="15" spans="1:19" ht="25.5" customHeight="1" x14ac:dyDescent="0.25">
      <c r="A15" s="79" t="s">
        <v>56</v>
      </c>
      <c r="B15" s="287"/>
      <c r="C15" s="288"/>
      <c r="D15" s="289"/>
      <c r="E15" s="289"/>
      <c r="F15" s="288"/>
      <c r="G15" s="287"/>
      <c r="H15" s="195" t="s">
        <v>46</v>
      </c>
      <c r="I15" s="196"/>
      <c r="J15" s="196"/>
      <c r="K15" s="196"/>
      <c r="L15" s="196"/>
      <c r="M15" s="196"/>
      <c r="N15" s="196"/>
      <c r="O15" s="290">
        <v>30</v>
      </c>
    </row>
    <row r="16" spans="1:19" ht="28.5" customHeight="1" x14ac:dyDescent="0.25">
      <c r="A16" s="56"/>
      <c r="B16" s="284"/>
      <c r="C16" s="283"/>
      <c r="D16" s="282"/>
      <c r="E16" s="282"/>
      <c r="F16" s="283"/>
      <c r="G16" s="284"/>
      <c r="H16" s="197" t="s">
        <v>47</v>
      </c>
      <c r="I16" s="198"/>
      <c r="J16" s="198"/>
      <c r="K16" s="198"/>
      <c r="L16" s="198"/>
      <c r="M16" s="198"/>
      <c r="N16" s="198"/>
      <c r="O16" s="291">
        <f>PRODUCT(O15*A6)</f>
        <v>30</v>
      </c>
    </row>
    <row r="17" spans="1:15" ht="30.75" customHeight="1" thickBot="1" x14ac:dyDescent="0.3">
      <c r="A17" s="80"/>
      <c r="B17" s="81"/>
      <c r="C17" s="95"/>
      <c r="D17" s="82"/>
      <c r="E17" s="82"/>
      <c r="F17" s="95"/>
      <c r="G17" s="81"/>
      <c r="H17" s="199" t="s">
        <v>48</v>
      </c>
      <c r="I17" s="200"/>
      <c r="J17" s="200"/>
      <c r="K17" s="200"/>
      <c r="L17" s="200"/>
      <c r="M17" s="200"/>
      <c r="N17" s="200"/>
      <c r="O17" s="147">
        <f>SUM(O14+O16)</f>
        <v>483.46</v>
      </c>
    </row>
    <row r="18" spans="1:15" x14ac:dyDescent="0.25">
      <c r="A18" s="2"/>
      <c r="B18" s="2"/>
      <c r="C18" s="17"/>
      <c r="D18" s="1"/>
      <c r="E18" s="1"/>
      <c r="F18" s="17"/>
      <c r="G18" s="2"/>
      <c r="H18" s="2"/>
      <c r="I18" s="2"/>
      <c r="J18" s="2"/>
      <c r="K18" s="2"/>
      <c r="L18" s="2"/>
      <c r="M18" s="2"/>
      <c r="N18" s="2"/>
      <c r="O18" s="3"/>
    </row>
    <row r="19" spans="1:15" ht="15.75" x14ac:dyDescent="0.25">
      <c r="A19" s="11"/>
      <c r="B19" s="11"/>
      <c r="C19" s="10"/>
      <c r="D19" s="9"/>
      <c r="E19" s="9"/>
      <c r="F19" s="10"/>
      <c r="G19" s="11"/>
      <c r="H19" s="11"/>
      <c r="I19" s="11"/>
      <c r="J19" s="11"/>
      <c r="K19" s="11"/>
      <c r="L19" s="11"/>
      <c r="M19" s="11"/>
      <c r="N19" s="11"/>
      <c r="O19" s="12"/>
    </row>
  </sheetData>
  <mergeCells count="23">
    <mergeCell ref="A2:C2"/>
    <mergeCell ref="D2:E2"/>
    <mergeCell ref="J2:O2"/>
    <mergeCell ref="A3:C3"/>
    <mergeCell ref="D3:E3"/>
    <mergeCell ref="J3:O3"/>
    <mergeCell ref="A9:O9"/>
    <mergeCell ref="A4:A5"/>
    <mergeCell ref="B4:B5"/>
    <mergeCell ref="C4:C5"/>
    <mergeCell ref="D4:D5"/>
    <mergeCell ref="E4:E5"/>
    <mergeCell ref="F4:F5"/>
    <mergeCell ref="G4:G5"/>
    <mergeCell ref="H4:K4"/>
    <mergeCell ref="L4:N4"/>
    <mergeCell ref="O4:O5"/>
    <mergeCell ref="A7:G7"/>
    <mergeCell ref="A12:G12"/>
    <mergeCell ref="A14:G14"/>
    <mergeCell ref="H15:N15"/>
    <mergeCell ref="H16:N16"/>
    <mergeCell ref="H17:N17"/>
  </mergeCells>
  <phoneticPr fontId="14" type="noConversion"/>
  <pageMargins left="0.59055118110236227" right="0.43307086614173229" top="0.74803149606299213" bottom="0.15748031496062992" header="0.51181102362204722" footer="0.31496062992125984"/>
  <pageSetup paperSize="9" scale="45" fitToHeight="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/>
  <dimension ref="A1:O42"/>
  <sheetViews>
    <sheetView zoomScale="80" zoomScaleNormal="80" zoomScaleSheetLayoutView="78" workbookViewId="0">
      <selection activeCell="C7" sqref="C7"/>
    </sheetView>
  </sheetViews>
  <sheetFormatPr defaultRowHeight="15" x14ac:dyDescent="0.25"/>
  <cols>
    <col min="1" max="1" width="5.85546875" customWidth="1"/>
    <col min="2" max="2" width="44.140625" bestFit="1" customWidth="1"/>
    <col min="3" max="3" width="24" customWidth="1"/>
    <col min="4" max="4" width="29.5703125" bestFit="1" customWidth="1"/>
    <col min="5" max="5" width="6.42578125" customWidth="1"/>
    <col min="6" max="6" width="14" customWidth="1"/>
    <col min="7" max="7" width="14.85546875" customWidth="1"/>
    <col min="8" max="8" width="17.28515625" customWidth="1"/>
    <col min="9" max="9" width="15.5703125" customWidth="1"/>
    <col min="10" max="10" width="15.28515625" customWidth="1"/>
    <col min="11" max="11" width="16.140625" customWidth="1"/>
    <col min="12" max="12" width="10.7109375" bestFit="1" customWidth="1"/>
    <col min="13" max="13" width="14" customWidth="1"/>
    <col min="14" max="14" width="14.5703125" customWidth="1"/>
    <col min="15" max="15" width="17.42578125" customWidth="1"/>
  </cols>
  <sheetData>
    <row r="1" spans="1:15" ht="81" customHeight="1" thickBot="1" x14ac:dyDescent="0.3">
      <c r="A1" s="232"/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4"/>
    </row>
    <row r="2" spans="1:15" ht="29.25" customHeight="1" x14ac:dyDescent="0.25">
      <c r="A2" s="328" t="s">
        <v>1</v>
      </c>
      <c r="B2" s="329"/>
      <c r="C2" s="329"/>
      <c r="D2" s="255" t="s">
        <v>101</v>
      </c>
      <c r="E2" s="255"/>
      <c r="F2" s="254" t="s">
        <v>3</v>
      </c>
      <c r="G2" s="254" t="s">
        <v>4</v>
      </c>
      <c r="H2" s="254" t="s">
        <v>34</v>
      </c>
      <c r="I2" s="254" t="s">
        <v>5</v>
      </c>
      <c r="J2" s="255" t="s">
        <v>6</v>
      </c>
      <c r="K2" s="255"/>
      <c r="L2" s="255"/>
      <c r="M2" s="255"/>
      <c r="N2" s="255"/>
      <c r="O2" s="256"/>
    </row>
    <row r="3" spans="1:15" ht="65.25" customHeight="1" x14ac:dyDescent="0.25">
      <c r="A3" s="330" t="s">
        <v>236</v>
      </c>
      <c r="B3" s="331"/>
      <c r="C3" s="331"/>
      <c r="D3" s="332" t="s">
        <v>217</v>
      </c>
      <c r="E3" s="332"/>
      <c r="F3" s="222" t="s">
        <v>131</v>
      </c>
      <c r="G3" s="292" t="s">
        <v>216</v>
      </c>
      <c r="H3" s="223">
        <v>20</v>
      </c>
      <c r="I3" s="224">
        <v>4.8</v>
      </c>
      <c r="J3" s="225" t="s">
        <v>7</v>
      </c>
      <c r="K3" s="225"/>
      <c r="L3" s="225"/>
      <c r="M3" s="225"/>
      <c r="N3" s="225"/>
      <c r="O3" s="226"/>
    </row>
    <row r="4" spans="1:15" ht="15.75" x14ac:dyDescent="0.25">
      <c r="A4" s="333" t="s">
        <v>8</v>
      </c>
      <c r="B4" s="180" t="s">
        <v>9</v>
      </c>
      <c r="C4" s="180" t="s">
        <v>10</v>
      </c>
      <c r="D4" s="180" t="s">
        <v>11</v>
      </c>
      <c r="E4" s="180" t="s">
        <v>12</v>
      </c>
      <c r="F4" s="180" t="s">
        <v>13</v>
      </c>
      <c r="G4" s="180" t="s">
        <v>14</v>
      </c>
      <c r="H4" s="334" t="s">
        <v>15</v>
      </c>
      <c r="I4" s="334"/>
      <c r="J4" s="334"/>
      <c r="K4" s="334"/>
      <c r="L4" s="230" t="s">
        <v>16</v>
      </c>
      <c r="M4" s="230"/>
      <c r="N4" s="230"/>
      <c r="O4" s="231" t="s">
        <v>17</v>
      </c>
    </row>
    <row r="5" spans="1:15" ht="42" customHeight="1" thickBot="1" x14ac:dyDescent="0.3">
      <c r="A5" s="335"/>
      <c r="B5" s="248"/>
      <c r="C5" s="248"/>
      <c r="D5" s="248"/>
      <c r="E5" s="248"/>
      <c r="F5" s="248"/>
      <c r="G5" s="248"/>
      <c r="H5" s="249" t="s">
        <v>18</v>
      </c>
      <c r="I5" s="249" t="s">
        <v>19</v>
      </c>
      <c r="J5" s="249" t="s">
        <v>20</v>
      </c>
      <c r="K5" s="249" t="s">
        <v>21</v>
      </c>
      <c r="L5" s="249" t="s">
        <v>22</v>
      </c>
      <c r="M5" s="249" t="s">
        <v>18</v>
      </c>
      <c r="N5" s="249" t="s">
        <v>55</v>
      </c>
      <c r="O5" s="250"/>
    </row>
    <row r="6" spans="1:15" ht="42" customHeight="1" x14ac:dyDescent="0.25">
      <c r="A6" s="317">
        <v>1</v>
      </c>
      <c r="B6" s="405" t="s">
        <v>224</v>
      </c>
      <c r="C6" s="405" t="s">
        <v>80</v>
      </c>
      <c r="D6" s="405" t="s">
        <v>141</v>
      </c>
      <c r="E6" s="235">
        <v>2</v>
      </c>
      <c r="F6" s="237">
        <v>45884</v>
      </c>
      <c r="G6" s="235" t="s">
        <v>231</v>
      </c>
      <c r="H6" s="299">
        <v>315</v>
      </c>
      <c r="I6" s="314">
        <v>52.4</v>
      </c>
      <c r="J6" s="315"/>
      <c r="K6" s="316">
        <f t="shared" ref="K6:K11" si="0">SUM(H6+I6)</f>
        <v>367.4</v>
      </c>
      <c r="L6" s="315"/>
      <c r="M6" s="315"/>
      <c r="N6" s="315"/>
      <c r="O6" s="242">
        <f t="shared" ref="O6:O11" si="1">SUM(K6-M6-N6)</f>
        <v>367.4</v>
      </c>
    </row>
    <row r="7" spans="1:15" s="4" customFormat="1" ht="28.5" customHeight="1" x14ac:dyDescent="0.25">
      <c r="A7" s="318">
        <v>2</v>
      </c>
      <c r="B7" s="67" t="s">
        <v>94</v>
      </c>
      <c r="C7" s="39" t="s">
        <v>51</v>
      </c>
      <c r="D7" s="67" t="s">
        <v>95</v>
      </c>
      <c r="E7" s="30">
        <v>1</v>
      </c>
      <c r="F7" s="69">
        <v>45475</v>
      </c>
      <c r="G7" s="34" t="s">
        <v>96</v>
      </c>
      <c r="H7" s="21">
        <v>630</v>
      </c>
      <c r="I7" s="19">
        <v>96</v>
      </c>
      <c r="J7" s="22"/>
      <c r="K7" s="103">
        <f t="shared" si="0"/>
        <v>726</v>
      </c>
      <c r="L7" s="36"/>
      <c r="M7" s="22"/>
      <c r="N7" s="22"/>
      <c r="O7" s="146">
        <f t="shared" si="1"/>
        <v>726</v>
      </c>
    </row>
    <row r="8" spans="1:15" s="4" customFormat="1" ht="28.5" customHeight="1" x14ac:dyDescent="0.25">
      <c r="A8" s="318">
        <v>3</v>
      </c>
      <c r="B8" s="67" t="s">
        <v>151</v>
      </c>
      <c r="C8" s="67" t="s">
        <v>0</v>
      </c>
      <c r="D8" s="67" t="s">
        <v>141</v>
      </c>
      <c r="E8" s="30">
        <v>1</v>
      </c>
      <c r="F8" s="69">
        <v>45763</v>
      </c>
      <c r="G8" s="69">
        <v>46128</v>
      </c>
      <c r="H8" s="21">
        <v>418</v>
      </c>
      <c r="I8" s="19">
        <v>96</v>
      </c>
      <c r="J8" s="24"/>
      <c r="K8" s="103">
        <f t="shared" si="0"/>
        <v>514</v>
      </c>
      <c r="L8" s="25"/>
      <c r="M8" s="24"/>
      <c r="N8" s="24"/>
      <c r="O8" s="146">
        <f t="shared" si="1"/>
        <v>514</v>
      </c>
    </row>
    <row r="9" spans="1:15" s="4" customFormat="1" ht="28.5" customHeight="1" x14ac:dyDescent="0.25">
      <c r="A9" s="318">
        <v>4</v>
      </c>
      <c r="B9" s="67" t="s">
        <v>225</v>
      </c>
      <c r="C9" s="67" t="s">
        <v>50</v>
      </c>
      <c r="D9" s="67"/>
      <c r="E9" s="30">
        <v>2</v>
      </c>
      <c r="F9" s="69">
        <v>45876</v>
      </c>
      <c r="G9" s="69">
        <v>46241</v>
      </c>
      <c r="H9" s="21">
        <v>504</v>
      </c>
      <c r="I9" s="19">
        <v>81.599999999999994</v>
      </c>
      <c r="J9" s="24"/>
      <c r="K9" s="103">
        <f t="shared" si="0"/>
        <v>585.6</v>
      </c>
      <c r="L9" s="25"/>
      <c r="M9" s="24"/>
      <c r="N9" s="24"/>
      <c r="O9" s="146">
        <f t="shared" si="1"/>
        <v>585.6</v>
      </c>
    </row>
    <row r="10" spans="1:15" s="4" customFormat="1" ht="32.25" customHeight="1" x14ac:dyDescent="0.25">
      <c r="A10" s="318">
        <v>5</v>
      </c>
      <c r="B10" s="67" t="s">
        <v>61</v>
      </c>
      <c r="C10" s="67" t="s">
        <v>51</v>
      </c>
      <c r="D10" s="67" t="s">
        <v>62</v>
      </c>
      <c r="E10" s="30">
        <v>1</v>
      </c>
      <c r="F10" s="69">
        <v>45597</v>
      </c>
      <c r="G10" s="34" t="s">
        <v>123</v>
      </c>
      <c r="H10" s="21">
        <v>630</v>
      </c>
      <c r="I10" s="19">
        <v>96</v>
      </c>
      <c r="J10" s="24"/>
      <c r="K10" s="103">
        <f t="shared" si="0"/>
        <v>726</v>
      </c>
      <c r="L10" s="25">
        <v>1</v>
      </c>
      <c r="M10" s="24">
        <v>67.2</v>
      </c>
      <c r="N10" s="24">
        <v>21</v>
      </c>
      <c r="O10" s="146">
        <f t="shared" si="1"/>
        <v>637.79999999999995</v>
      </c>
    </row>
    <row r="11" spans="1:15" s="4" customFormat="1" ht="31.5" customHeight="1" thickBot="1" x14ac:dyDescent="0.3">
      <c r="A11" s="336">
        <v>6</v>
      </c>
      <c r="B11" s="406" t="s">
        <v>97</v>
      </c>
      <c r="C11" s="406" t="s">
        <v>0</v>
      </c>
      <c r="D11" s="406" t="s">
        <v>95</v>
      </c>
      <c r="E11" s="337">
        <v>1</v>
      </c>
      <c r="F11" s="338">
        <v>45122</v>
      </c>
      <c r="G11" s="339" t="s">
        <v>98</v>
      </c>
      <c r="H11" s="340">
        <v>418</v>
      </c>
      <c r="I11" s="341">
        <v>96</v>
      </c>
      <c r="J11" s="341"/>
      <c r="K11" s="342">
        <f t="shared" si="0"/>
        <v>514</v>
      </c>
      <c r="L11" s="343"/>
      <c r="M11" s="340"/>
      <c r="N11" s="340"/>
      <c r="O11" s="344">
        <f t="shared" si="1"/>
        <v>514</v>
      </c>
    </row>
    <row r="12" spans="1:15" ht="36.75" customHeight="1" thickBot="1" x14ac:dyDescent="0.3">
      <c r="A12" s="345" t="s">
        <v>38</v>
      </c>
      <c r="B12" s="346"/>
      <c r="C12" s="346"/>
      <c r="D12" s="346"/>
      <c r="E12" s="346"/>
      <c r="F12" s="346"/>
      <c r="G12" s="346"/>
      <c r="H12" s="347">
        <f>SUM(H6:H11)</f>
        <v>2915</v>
      </c>
      <c r="I12" s="348">
        <f>SUM(I6:I11)</f>
        <v>518</v>
      </c>
      <c r="J12" s="349">
        <f>SUM(J7:J11)</f>
        <v>0</v>
      </c>
      <c r="K12" s="350">
        <f>SUM(K6:K11)</f>
        <v>3433</v>
      </c>
      <c r="L12" s="350"/>
      <c r="M12" s="351">
        <f>SUM(M7:M11)</f>
        <v>67.2</v>
      </c>
      <c r="N12" s="351">
        <f>SUM(N7:N11)</f>
        <v>21</v>
      </c>
      <c r="O12" s="352">
        <f>SUM(O6:O11)</f>
        <v>3344.8</v>
      </c>
    </row>
    <row r="13" spans="1:15" ht="15.75" x14ac:dyDescent="0.25">
      <c r="A13" s="120"/>
      <c r="B13" s="165"/>
      <c r="C13" s="165"/>
      <c r="D13" s="165"/>
      <c r="E13" s="165"/>
      <c r="F13" s="165"/>
      <c r="G13" s="165"/>
      <c r="H13" s="166"/>
      <c r="I13" s="167"/>
      <c r="J13" s="166"/>
      <c r="K13" s="168"/>
      <c r="L13" s="121"/>
      <c r="M13" s="169"/>
      <c r="N13" s="166"/>
      <c r="O13" s="122"/>
    </row>
    <row r="14" spans="1:15" ht="15.75" x14ac:dyDescent="0.25">
      <c r="A14" s="353" t="s">
        <v>24</v>
      </c>
      <c r="B14" s="293"/>
      <c r="C14" s="293"/>
      <c r="D14" s="293"/>
      <c r="E14" s="293"/>
      <c r="F14" s="293"/>
      <c r="G14" s="293"/>
      <c r="H14" s="293"/>
      <c r="I14" s="293"/>
      <c r="J14" s="293"/>
      <c r="K14" s="293"/>
      <c r="L14" s="293"/>
      <c r="M14" s="293"/>
      <c r="N14" s="293"/>
      <c r="O14" s="294"/>
    </row>
    <row r="15" spans="1:15" s="7" customFormat="1" ht="45.75" customHeight="1" x14ac:dyDescent="0.2">
      <c r="A15" s="260" t="s">
        <v>8</v>
      </c>
      <c r="B15" s="261" t="s">
        <v>9</v>
      </c>
      <c r="C15" s="261" t="s">
        <v>10</v>
      </c>
      <c r="D15" s="155" t="s">
        <v>11</v>
      </c>
      <c r="E15" s="261" t="s">
        <v>12</v>
      </c>
      <c r="F15" s="261" t="s">
        <v>25</v>
      </c>
      <c r="G15" s="261" t="s">
        <v>26</v>
      </c>
      <c r="H15" s="261" t="s">
        <v>18</v>
      </c>
      <c r="I15" s="261" t="s">
        <v>19</v>
      </c>
      <c r="J15" s="261" t="s">
        <v>27</v>
      </c>
      <c r="K15" s="261" t="s">
        <v>21</v>
      </c>
      <c r="L15" s="263" t="s">
        <v>22</v>
      </c>
      <c r="M15" s="261" t="s">
        <v>23</v>
      </c>
      <c r="N15" s="261" t="s">
        <v>28</v>
      </c>
      <c r="O15" s="264" t="s">
        <v>17</v>
      </c>
    </row>
    <row r="16" spans="1:15" ht="18.75" customHeight="1" x14ac:dyDescent="0.25">
      <c r="A16" s="38"/>
      <c r="B16" s="39"/>
      <c r="C16" s="32"/>
      <c r="D16" s="33"/>
      <c r="E16" s="40"/>
      <c r="F16" s="34"/>
      <c r="G16" s="41"/>
      <c r="H16" s="41"/>
      <c r="I16" s="42"/>
      <c r="J16" s="43"/>
      <c r="K16" s="44"/>
      <c r="L16" s="45"/>
      <c r="M16" s="46"/>
      <c r="N16" s="46"/>
      <c r="O16" s="319"/>
    </row>
    <row r="17" spans="1:15" ht="26.25" customHeight="1" x14ac:dyDescent="0.25">
      <c r="A17" s="320" t="s">
        <v>29</v>
      </c>
      <c r="B17" s="156"/>
      <c r="C17" s="156"/>
      <c r="D17" s="156"/>
      <c r="E17" s="96"/>
      <c r="F17" s="97"/>
      <c r="G17" s="97"/>
      <c r="H17" s="53"/>
      <c r="I17" s="53"/>
      <c r="J17" s="53"/>
      <c r="K17" s="53"/>
      <c r="L17" s="54" t="s">
        <v>30</v>
      </c>
      <c r="M17" s="53"/>
      <c r="N17" s="53"/>
      <c r="O17" s="321"/>
    </row>
    <row r="18" spans="1:15" ht="15.75" x14ac:dyDescent="0.25">
      <c r="A18" s="322"/>
      <c r="B18" s="58"/>
      <c r="C18" s="98"/>
      <c r="D18" s="98"/>
      <c r="E18" s="98"/>
      <c r="F18" s="58"/>
      <c r="G18" s="58"/>
      <c r="H18" s="58"/>
      <c r="I18" s="58"/>
      <c r="J18" s="58"/>
      <c r="K18" s="58"/>
      <c r="L18" s="58"/>
      <c r="M18" s="58"/>
      <c r="N18" s="58"/>
      <c r="O18" s="323"/>
    </row>
    <row r="19" spans="1:15" ht="34.5" customHeight="1" x14ac:dyDescent="0.25">
      <c r="A19" s="193" t="s">
        <v>40</v>
      </c>
      <c r="B19" s="194"/>
      <c r="C19" s="194"/>
      <c r="D19" s="194"/>
      <c r="E19" s="194"/>
      <c r="F19" s="194"/>
      <c r="G19" s="194"/>
      <c r="H19" s="107">
        <f>SUM(H12+H17)</f>
        <v>2915</v>
      </c>
      <c r="I19" s="108">
        <f>SUM(I12+I17)</f>
        <v>518</v>
      </c>
      <c r="J19" s="113">
        <f>SUM(J12+J17)</f>
        <v>0</v>
      </c>
      <c r="K19" s="107">
        <f>SUM(K12+K17)</f>
        <v>3433</v>
      </c>
      <c r="L19" s="109"/>
      <c r="M19" s="112">
        <f>SUM(M12+M17)</f>
        <v>67.2</v>
      </c>
      <c r="N19" s="112">
        <f>SUM(N12+N17)</f>
        <v>21</v>
      </c>
      <c r="O19" s="324">
        <f>SUM(O12+O17)</f>
        <v>3344.8</v>
      </c>
    </row>
    <row r="20" spans="1:15" ht="34.5" customHeight="1" x14ac:dyDescent="0.25">
      <c r="A20" s="99" t="s">
        <v>56</v>
      </c>
      <c r="B20" s="99"/>
      <c r="C20" s="100"/>
      <c r="D20" s="100"/>
      <c r="E20" s="100"/>
      <c r="F20" s="101"/>
      <c r="G20" s="101"/>
      <c r="H20" s="204" t="s">
        <v>37</v>
      </c>
      <c r="I20" s="204"/>
      <c r="J20" s="204"/>
      <c r="K20" s="204"/>
      <c r="L20" s="204"/>
      <c r="M20" s="204"/>
      <c r="N20" s="204"/>
      <c r="O20" s="325">
        <v>30</v>
      </c>
    </row>
    <row r="21" spans="1:15" ht="32.25" customHeight="1" x14ac:dyDescent="0.25">
      <c r="A21" s="8"/>
      <c r="B21" s="171"/>
      <c r="C21" s="170"/>
      <c r="D21" s="170"/>
      <c r="E21" s="170"/>
      <c r="F21" s="171"/>
      <c r="G21" s="171"/>
      <c r="H21" s="205" t="s">
        <v>36</v>
      </c>
      <c r="I21" s="205"/>
      <c r="J21" s="205"/>
      <c r="K21" s="205"/>
      <c r="L21" s="205"/>
      <c r="M21" s="205"/>
      <c r="N21" s="205"/>
      <c r="O21" s="290">
        <f>PRODUCT(A11*O20)</f>
        <v>180</v>
      </c>
    </row>
    <row r="22" spans="1:15" ht="27" customHeight="1" thickBot="1" x14ac:dyDescent="0.3">
      <c r="A22" s="383"/>
      <c r="B22" s="384"/>
      <c r="C22" s="385"/>
      <c r="D22" s="385"/>
      <c r="E22" s="385"/>
      <c r="F22" s="384"/>
      <c r="G22" s="384"/>
      <c r="H22" s="382" t="s">
        <v>35</v>
      </c>
      <c r="I22" s="326"/>
      <c r="J22" s="326"/>
      <c r="K22" s="326"/>
      <c r="L22" s="326"/>
      <c r="M22" s="326"/>
      <c r="N22" s="326"/>
      <c r="O22" s="327">
        <f>SUM(O12+O21)</f>
        <v>3524.8</v>
      </c>
    </row>
    <row r="23" spans="1:15" x14ac:dyDescent="0.25">
      <c r="A23" s="2"/>
      <c r="B23" s="2"/>
      <c r="C23" s="1"/>
      <c r="D23" s="1"/>
      <c r="E23" s="1"/>
      <c r="F23" s="2"/>
      <c r="G23" s="2"/>
      <c r="H23" s="2"/>
      <c r="I23" s="2"/>
      <c r="J23" s="2"/>
      <c r="K23" s="2"/>
      <c r="L23" s="2"/>
      <c r="M23" s="2"/>
      <c r="N23" s="2"/>
      <c r="O23" s="3"/>
    </row>
    <row r="24" spans="1:15" x14ac:dyDescent="0.25">
      <c r="A24" s="2"/>
      <c r="B24" s="2"/>
      <c r="C24" s="1"/>
      <c r="D24" s="1"/>
      <c r="E24" s="1"/>
      <c r="F24" s="2"/>
      <c r="G24" s="2"/>
      <c r="H24" s="2"/>
      <c r="I24" s="2"/>
      <c r="J24" s="2"/>
      <c r="K24" s="2"/>
      <c r="L24" s="2"/>
      <c r="M24" s="2"/>
      <c r="N24" s="2"/>
      <c r="O24" s="3"/>
    </row>
    <row r="25" spans="1:15" x14ac:dyDescent="0.25">
      <c r="A25" s="2"/>
      <c r="B25" s="2"/>
      <c r="C25" s="1"/>
      <c r="D25" s="1"/>
      <c r="E25" s="1"/>
      <c r="F25" s="2"/>
      <c r="G25" s="2"/>
      <c r="H25" s="2"/>
      <c r="I25" s="2"/>
      <c r="J25" s="2"/>
      <c r="K25" s="2"/>
      <c r="L25" s="2"/>
      <c r="M25" s="2"/>
      <c r="N25" s="2"/>
      <c r="O25" s="3"/>
    </row>
    <row r="26" spans="1:15" x14ac:dyDescent="0.25">
      <c r="A26" s="2"/>
      <c r="B26" s="2"/>
      <c r="C26" s="1"/>
      <c r="D26" s="1"/>
      <c r="E26" s="1"/>
      <c r="F26" s="2"/>
      <c r="G26" s="2"/>
      <c r="H26" s="2"/>
      <c r="I26" s="2"/>
      <c r="J26" s="2"/>
      <c r="K26" s="2"/>
      <c r="L26" s="2"/>
      <c r="M26" s="5"/>
      <c r="N26" s="2"/>
      <c r="O26" s="3"/>
    </row>
    <row r="27" spans="1:15" x14ac:dyDescent="0.25">
      <c r="A27" s="2"/>
      <c r="B27" s="2"/>
      <c r="C27" s="1"/>
      <c r="D27" s="1"/>
      <c r="E27" s="1"/>
      <c r="F27" s="2"/>
      <c r="G27" s="2"/>
      <c r="H27" s="2"/>
      <c r="I27" s="2"/>
      <c r="J27" s="2"/>
      <c r="K27" s="2"/>
      <c r="L27" s="2"/>
      <c r="M27" s="5"/>
      <c r="N27" s="2"/>
      <c r="O27" s="3"/>
    </row>
    <row r="28" spans="1:15" x14ac:dyDescent="0.25">
      <c r="A28" s="2"/>
      <c r="B28" s="2"/>
      <c r="C28" s="1"/>
      <c r="D28" s="1"/>
      <c r="E28" s="1"/>
      <c r="F28" s="2"/>
      <c r="G28" s="2"/>
      <c r="H28" s="2"/>
      <c r="I28" s="2"/>
      <c r="J28" s="2"/>
      <c r="K28" s="2"/>
      <c r="L28" s="2"/>
      <c r="M28" s="5"/>
      <c r="N28" s="2"/>
      <c r="O28" s="3"/>
    </row>
    <row r="29" spans="1:15" x14ac:dyDescent="0.25">
      <c r="A29" s="2"/>
      <c r="B29" s="2"/>
      <c r="C29" s="1"/>
      <c r="D29" s="1"/>
      <c r="E29" s="1"/>
      <c r="F29" s="2"/>
      <c r="G29" s="2"/>
      <c r="H29" s="2"/>
      <c r="I29" s="2"/>
      <c r="J29" s="2"/>
      <c r="K29" s="2"/>
      <c r="L29" s="2"/>
      <c r="M29" s="5"/>
      <c r="N29" s="2"/>
      <c r="O29" s="2"/>
    </row>
    <row r="30" spans="1:15" x14ac:dyDescent="0.25">
      <c r="A30" s="2"/>
      <c r="B30" s="2"/>
      <c r="C30" s="1"/>
      <c r="D30" s="1"/>
      <c r="E30" s="1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25">
      <c r="A31" s="2"/>
      <c r="B31" s="2"/>
      <c r="C31" s="1"/>
      <c r="D31" s="1"/>
      <c r="E31" s="1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x14ac:dyDescent="0.25">
      <c r="A32" s="2"/>
      <c r="B32" s="2"/>
      <c r="C32" s="1"/>
      <c r="D32" s="1"/>
      <c r="E32" s="1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1"/>
      <c r="D33" s="1"/>
      <c r="E33" s="1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1"/>
      <c r="C34" s="1"/>
      <c r="D34" s="1"/>
      <c r="E34" s="1"/>
      <c r="F34" s="2"/>
      <c r="G34" s="2"/>
      <c r="H34" s="2"/>
      <c r="I34" s="2"/>
      <c r="J34" s="2"/>
      <c r="K34" s="2"/>
      <c r="L34" s="2"/>
      <c r="M34" s="2"/>
      <c r="N34" s="148"/>
      <c r="O34" s="149"/>
    </row>
    <row r="35" spans="1:15" x14ac:dyDescent="0.25">
      <c r="A35" s="2"/>
      <c r="B35" s="1"/>
      <c r="C35" s="1"/>
      <c r="D35" s="1"/>
      <c r="E35" s="1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4"/>
      <c r="B36" s="6"/>
      <c r="C36" s="6"/>
      <c r="D36" s="6"/>
      <c r="E36" s="6"/>
      <c r="F36" s="4"/>
      <c r="G36" s="4"/>
      <c r="H36" s="4"/>
      <c r="I36" s="4"/>
      <c r="J36" s="4"/>
      <c r="K36" s="4"/>
      <c r="L36" s="4"/>
      <c r="M36" s="4"/>
      <c r="N36" s="4"/>
      <c r="O36" s="4"/>
    </row>
    <row r="37" spans="1:15" x14ac:dyDescent="0.25">
      <c r="A37" s="4"/>
      <c r="B37" s="6"/>
      <c r="C37" s="6"/>
      <c r="D37" s="6"/>
      <c r="E37" s="6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1:15" x14ac:dyDescent="0.25">
      <c r="A38" s="4"/>
      <c r="B38" s="6"/>
      <c r="C38" s="6"/>
      <c r="D38" s="6"/>
      <c r="E38" s="6"/>
      <c r="F38" s="4"/>
      <c r="G38" s="4"/>
      <c r="H38" s="4"/>
      <c r="I38" s="4"/>
      <c r="J38" s="4"/>
      <c r="K38" s="4"/>
      <c r="L38" s="4"/>
      <c r="M38" s="4"/>
      <c r="N38" s="4"/>
      <c r="O38" s="4"/>
    </row>
    <row r="39" spans="1:15" x14ac:dyDescent="0.25">
      <c r="A39" s="4"/>
      <c r="B39" s="6"/>
      <c r="C39" s="6"/>
      <c r="D39" s="6"/>
      <c r="E39" s="6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x14ac:dyDescent="0.25">
      <c r="A40" s="4"/>
      <c r="B40" s="6"/>
      <c r="C40" s="6"/>
      <c r="D40" s="6"/>
      <c r="E40" s="6"/>
      <c r="F40" s="4"/>
      <c r="G40" s="4"/>
      <c r="H40" s="4"/>
      <c r="I40" s="4"/>
      <c r="J40" s="4"/>
      <c r="K40" s="4"/>
      <c r="L40" s="4"/>
      <c r="M40" s="4"/>
      <c r="N40" s="4"/>
      <c r="O40" s="4"/>
    </row>
    <row r="41" spans="1:15" x14ac:dyDescent="0.25">
      <c r="A41" s="4"/>
      <c r="B41" s="6"/>
      <c r="C41" s="6"/>
      <c r="D41" s="6"/>
      <c r="E41" s="6"/>
      <c r="F41" s="4"/>
      <c r="G41" s="4"/>
      <c r="H41" s="4"/>
      <c r="I41" s="4"/>
      <c r="J41" s="4"/>
      <c r="K41" s="4"/>
      <c r="L41" s="4"/>
      <c r="M41" s="4"/>
      <c r="N41" s="4"/>
      <c r="O41" s="4"/>
    </row>
    <row r="42" spans="1:15" x14ac:dyDescent="0.25">
      <c r="C42" s="13"/>
    </row>
  </sheetData>
  <sortState ref="A8:O12">
    <sortCondition ref="A8:A12"/>
  </sortState>
  <mergeCells count="22">
    <mergeCell ref="H22:N22"/>
    <mergeCell ref="G4:G5"/>
    <mergeCell ref="H4:K4"/>
    <mergeCell ref="L4:N4"/>
    <mergeCell ref="O4:O5"/>
    <mergeCell ref="A12:G12"/>
    <mergeCell ref="A14:O14"/>
    <mergeCell ref="A19:G19"/>
    <mergeCell ref="H20:N20"/>
    <mergeCell ref="H21:N21"/>
    <mergeCell ref="A4:A5"/>
    <mergeCell ref="B4:B5"/>
    <mergeCell ref="C4:C5"/>
    <mergeCell ref="D4:D5"/>
    <mergeCell ref="E4:E5"/>
    <mergeCell ref="F4:F5"/>
    <mergeCell ref="A2:C2"/>
    <mergeCell ref="D2:E2"/>
    <mergeCell ref="J2:O2"/>
    <mergeCell ref="A3:C3"/>
    <mergeCell ref="D3:E3"/>
    <mergeCell ref="J3:O3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45" fitToWidth="2" orientation="landscape" r:id="rId1"/>
  <ignoredErrors>
    <ignoredError sqref="F3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>
    <pageSetUpPr fitToPage="1"/>
  </sheetPr>
  <dimension ref="A1:O87"/>
  <sheetViews>
    <sheetView zoomScale="76" zoomScaleNormal="76" workbookViewId="0">
      <selection activeCell="C1" sqref="C1"/>
    </sheetView>
  </sheetViews>
  <sheetFormatPr defaultRowHeight="15" x14ac:dyDescent="0.25"/>
  <cols>
    <col min="1" max="1" width="5.85546875" customWidth="1"/>
    <col min="2" max="2" width="46.85546875" customWidth="1"/>
    <col min="3" max="3" width="25.28515625" customWidth="1"/>
    <col min="4" max="4" width="21.28515625" customWidth="1"/>
    <col min="5" max="5" width="7.85546875" customWidth="1"/>
    <col min="6" max="6" width="14" customWidth="1"/>
    <col min="7" max="7" width="14.85546875" customWidth="1"/>
    <col min="8" max="8" width="19.28515625" bestFit="1" customWidth="1"/>
    <col min="9" max="9" width="15.5703125" customWidth="1"/>
    <col min="10" max="10" width="19.28515625" bestFit="1" customWidth="1"/>
    <col min="11" max="11" width="19.7109375" customWidth="1"/>
    <col min="12" max="12" width="9.28515625" customWidth="1"/>
    <col min="13" max="13" width="14" bestFit="1" customWidth="1"/>
    <col min="14" max="14" width="13.42578125" style="16" customWidth="1"/>
    <col min="15" max="15" width="18.28515625" customWidth="1"/>
  </cols>
  <sheetData>
    <row r="1" spans="1:15" ht="90.75" customHeight="1" thickBot="1" x14ac:dyDescent="0.3">
      <c r="A1" s="232"/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4"/>
    </row>
    <row r="2" spans="1:15" ht="29.25" customHeight="1" x14ac:dyDescent="0.25">
      <c r="A2" s="243" t="s">
        <v>1</v>
      </c>
      <c r="B2" s="244"/>
      <c r="C2" s="245"/>
      <c r="D2" s="251" t="s">
        <v>101</v>
      </c>
      <c r="E2" s="252"/>
      <c r="F2" s="253" t="s">
        <v>3</v>
      </c>
      <c r="G2" s="254" t="s">
        <v>4</v>
      </c>
      <c r="H2" s="254" t="s">
        <v>34</v>
      </c>
      <c r="I2" s="254" t="s">
        <v>5</v>
      </c>
      <c r="J2" s="255" t="s">
        <v>6</v>
      </c>
      <c r="K2" s="255"/>
      <c r="L2" s="255"/>
      <c r="M2" s="255"/>
      <c r="N2" s="255"/>
      <c r="O2" s="256"/>
    </row>
    <row r="3" spans="1:15" ht="57" customHeight="1" x14ac:dyDescent="0.25">
      <c r="A3" s="306" t="s">
        <v>237</v>
      </c>
      <c r="B3" s="307"/>
      <c r="C3" s="308"/>
      <c r="D3" s="219" t="s">
        <v>217</v>
      </c>
      <c r="E3" s="220"/>
      <c r="F3" s="221" t="s">
        <v>131</v>
      </c>
      <c r="G3" s="222" t="s">
        <v>216</v>
      </c>
      <c r="H3" s="223">
        <v>20</v>
      </c>
      <c r="I3" s="224">
        <v>4.8</v>
      </c>
      <c r="J3" s="225" t="s">
        <v>7</v>
      </c>
      <c r="K3" s="225"/>
      <c r="L3" s="225"/>
      <c r="M3" s="225"/>
      <c r="N3" s="225"/>
      <c r="O3" s="226"/>
    </row>
    <row r="4" spans="1:15" x14ac:dyDescent="0.25">
      <c r="A4" s="354" t="s">
        <v>8</v>
      </c>
      <c r="B4" s="355" t="s">
        <v>9</v>
      </c>
      <c r="C4" s="356" t="s">
        <v>10</v>
      </c>
      <c r="D4" s="356" t="s">
        <v>11</v>
      </c>
      <c r="E4" s="356" t="s">
        <v>12</v>
      </c>
      <c r="F4" s="356" t="s">
        <v>13</v>
      </c>
      <c r="G4" s="356" t="s">
        <v>14</v>
      </c>
      <c r="H4" s="357" t="s">
        <v>15</v>
      </c>
      <c r="I4" s="358"/>
      <c r="J4" s="358"/>
      <c r="K4" s="359"/>
      <c r="L4" s="360" t="s">
        <v>16</v>
      </c>
      <c r="M4" s="360"/>
      <c r="N4" s="360"/>
      <c r="O4" s="361" t="s">
        <v>17</v>
      </c>
    </row>
    <row r="5" spans="1:15" ht="45" customHeight="1" thickBot="1" x14ac:dyDescent="0.3">
      <c r="A5" s="367"/>
      <c r="B5" s="368"/>
      <c r="C5" s="369"/>
      <c r="D5" s="369"/>
      <c r="E5" s="369"/>
      <c r="F5" s="369"/>
      <c r="G5" s="369"/>
      <c r="H5" s="370" t="s">
        <v>18</v>
      </c>
      <c r="I5" s="370" t="s">
        <v>19</v>
      </c>
      <c r="J5" s="370" t="s">
        <v>20</v>
      </c>
      <c r="K5" s="370" t="s">
        <v>21</v>
      </c>
      <c r="L5" s="370" t="s">
        <v>22</v>
      </c>
      <c r="M5" s="370" t="s">
        <v>18</v>
      </c>
      <c r="N5" s="371" t="s">
        <v>19</v>
      </c>
      <c r="O5" s="372"/>
    </row>
    <row r="6" spans="1:15" ht="27.75" customHeight="1" x14ac:dyDescent="0.25">
      <c r="A6" s="150">
        <v>1</v>
      </c>
      <c r="B6" s="362" t="s">
        <v>109</v>
      </c>
      <c r="C6" s="404" t="s">
        <v>49</v>
      </c>
      <c r="D6" s="362" t="s">
        <v>110</v>
      </c>
      <c r="E6" s="315">
        <v>3</v>
      </c>
      <c r="F6" s="365" t="s">
        <v>111</v>
      </c>
      <c r="G6" s="365" t="s">
        <v>112</v>
      </c>
      <c r="H6" s="239">
        <v>630</v>
      </c>
      <c r="I6" s="239">
        <v>0</v>
      </c>
      <c r="J6" s="314"/>
      <c r="K6" s="239">
        <f>SUM(H6+I6)</f>
        <v>630</v>
      </c>
      <c r="L6" s="366"/>
      <c r="M6" s="299"/>
      <c r="N6" s="299"/>
      <c r="O6" s="373">
        <f>SUM(K6-M6-N6)</f>
        <v>630</v>
      </c>
    </row>
    <row r="7" spans="1:15" ht="27.75" customHeight="1" x14ac:dyDescent="0.25">
      <c r="A7" s="150">
        <v>2</v>
      </c>
      <c r="B7" s="68" t="s">
        <v>104</v>
      </c>
      <c r="C7" s="154" t="s">
        <v>77</v>
      </c>
      <c r="D7" s="68" t="s">
        <v>105</v>
      </c>
      <c r="E7" s="30">
        <v>3</v>
      </c>
      <c r="F7" s="34" t="s">
        <v>106</v>
      </c>
      <c r="G7" s="35">
        <v>45884</v>
      </c>
      <c r="H7" s="18">
        <v>630</v>
      </c>
      <c r="I7" s="18">
        <v>0</v>
      </c>
      <c r="J7" s="19"/>
      <c r="K7" s="18">
        <f t="shared" ref="K7:K21" si="0">SUM(H7+I7)</f>
        <v>630</v>
      </c>
      <c r="L7" s="119"/>
      <c r="M7" s="21"/>
      <c r="N7" s="21"/>
      <c r="O7" s="163">
        <f t="shared" ref="O7:O21" si="1">SUM(K7-M7-N7)</f>
        <v>630</v>
      </c>
    </row>
    <row r="8" spans="1:15" ht="27.75" customHeight="1" x14ac:dyDescent="0.25">
      <c r="A8" s="150">
        <v>3</v>
      </c>
      <c r="B8" s="68" t="s">
        <v>63</v>
      </c>
      <c r="C8" s="154" t="s">
        <v>49</v>
      </c>
      <c r="D8" s="68" t="s">
        <v>54</v>
      </c>
      <c r="E8" s="30">
        <v>1</v>
      </c>
      <c r="F8" s="34" t="s">
        <v>60</v>
      </c>
      <c r="G8" s="35">
        <v>45567</v>
      </c>
      <c r="H8" s="18">
        <v>630</v>
      </c>
      <c r="I8" s="18">
        <v>96</v>
      </c>
      <c r="J8" s="19"/>
      <c r="K8" s="18">
        <f t="shared" si="0"/>
        <v>726</v>
      </c>
      <c r="L8" s="119"/>
      <c r="M8" s="21"/>
      <c r="N8" s="21"/>
      <c r="O8" s="163">
        <f>SUM(K8-M8-N8)</f>
        <v>726</v>
      </c>
    </row>
    <row r="9" spans="1:15" ht="33" customHeight="1" x14ac:dyDescent="0.25">
      <c r="A9" s="150">
        <v>4</v>
      </c>
      <c r="B9" s="65" t="s">
        <v>140</v>
      </c>
      <c r="C9" s="65" t="s">
        <v>49</v>
      </c>
      <c r="D9" s="65" t="s">
        <v>42</v>
      </c>
      <c r="E9" s="30">
        <v>1</v>
      </c>
      <c r="F9" s="31">
        <v>45722</v>
      </c>
      <c r="G9" s="31">
        <v>46386</v>
      </c>
      <c r="H9" s="18">
        <v>630</v>
      </c>
      <c r="I9" s="18">
        <v>96</v>
      </c>
      <c r="J9" s="19"/>
      <c r="K9" s="18">
        <f t="shared" si="0"/>
        <v>726</v>
      </c>
      <c r="L9" s="119"/>
      <c r="M9" s="21"/>
      <c r="N9" s="21"/>
      <c r="O9" s="163">
        <f t="shared" si="1"/>
        <v>726</v>
      </c>
    </row>
    <row r="10" spans="1:15" s="4" customFormat="1" ht="27" customHeight="1" x14ac:dyDescent="0.25">
      <c r="A10" s="150">
        <v>5</v>
      </c>
      <c r="B10" s="65" t="s">
        <v>138</v>
      </c>
      <c r="C10" s="65" t="s">
        <v>49</v>
      </c>
      <c r="D10" s="65" t="s">
        <v>139</v>
      </c>
      <c r="E10" s="30">
        <v>1</v>
      </c>
      <c r="F10" s="31">
        <v>45722</v>
      </c>
      <c r="G10" s="31">
        <v>46386</v>
      </c>
      <c r="H10" s="18">
        <v>630</v>
      </c>
      <c r="I10" s="18">
        <v>96</v>
      </c>
      <c r="J10" s="19"/>
      <c r="K10" s="18">
        <f t="shared" si="0"/>
        <v>726</v>
      </c>
      <c r="L10" s="119"/>
      <c r="M10" s="21"/>
      <c r="N10" s="21"/>
      <c r="O10" s="163">
        <f t="shared" si="1"/>
        <v>726</v>
      </c>
    </row>
    <row r="11" spans="1:15" s="4" customFormat="1" ht="27" customHeight="1" x14ac:dyDescent="0.25">
      <c r="A11" s="150">
        <v>6</v>
      </c>
      <c r="B11" s="65" t="s">
        <v>213</v>
      </c>
      <c r="C11" s="65" t="s">
        <v>51</v>
      </c>
      <c r="D11" s="65" t="s">
        <v>42</v>
      </c>
      <c r="E11" s="30">
        <v>1</v>
      </c>
      <c r="F11" s="31">
        <v>45841</v>
      </c>
      <c r="G11" s="31">
        <v>46206</v>
      </c>
      <c r="H11" s="18">
        <v>630</v>
      </c>
      <c r="I11" s="18">
        <v>96</v>
      </c>
      <c r="J11" s="19"/>
      <c r="K11" s="18">
        <f t="shared" si="0"/>
        <v>726</v>
      </c>
      <c r="L11" s="119"/>
      <c r="M11" s="21"/>
      <c r="N11" s="21"/>
      <c r="O11" s="163">
        <f t="shared" si="1"/>
        <v>726</v>
      </c>
    </row>
    <row r="12" spans="1:15" s="4" customFormat="1" ht="30" customHeight="1" x14ac:dyDescent="0.25">
      <c r="A12" s="150">
        <v>7</v>
      </c>
      <c r="B12" s="68" t="s">
        <v>165</v>
      </c>
      <c r="C12" s="154" t="s">
        <v>51</v>
      </c>
      <c r="D12" s="68" t="s">
        <v>42</v>
      </c>
      <c r="E12" s="30">
        <v>1</v>
      </c>
      <c r="F12" s="34" t="s">
        <v>156</v>
      </c>
      <c r="G12" s="35">
        <v>45783</v>
      </c>
      <c r="H12" s="18">
        <v>630</v>
      </c>
      <c r="I12" s="18">
        <v>96</v>
      </c>
      <c r="J12" s="19"/>
      <c r="K12" s="18">
        <f t="shared" si="0"/>
        <v>726</v>
      </c>
      <c r="L12" s="119"/>
      <c r="M12" s="21"/>
      <c r="N12" s="21"/>
      <c r="O12" s="163">
        <f t="shared" si="1"/>
        <v>726</v>
      </c>
    </row>
    <row r="13" spans="1:15" s="4" customFormat="1" ht="33.75" customHeight="1" x14ac:dyDescent="0.25">
      <c r="A13" s="150">
        <v>8</v>
      </c>
      <c r="B13" s="68" t="s">
        <v>142</v>
      </c>
      <c r="C13" s="154" t="s">
        <v>49</v>
      </c>
      <c r="D13" s="68" t="s">
        <v>139</v>
      </c>
      <c r="E13" s="30">
        <v>1</v>
      </c>
      <c r="F13" s="34" t="s">
        <v>143</v>
      </c>
      <c r="G13" s="35">
        <v>46386</v>
      </c>
      <c r="H13" s="18">
        <v>630</v>
      </c>
      <c r="I13" s="18">
        <v>96</v>
      </c>
      <c r="J13" s="19"/>
      <c r="K13" s="18">
        <f t="shared" si="0"/>
        <v>726</v>
      </c>
      <c r="L13" s="119"/>
      <c r="M13" s="21"/>
      <c r="N13" s="21"/>
      <c r="O13" s="163">
        <f t="shared" si="1"/>
        <v>726</v>
      </c>
    </row>
    <row r="14" spans="1:15" s="4" customFormat="1" ht="29.25" customHeight="1" x14ac:dyDescent="0.25">
      <c r="A14" s="150">
        <v>9</v>
      </c>
      <c r="B14" s="68" t="s">
        <v>162</v>
      </c>
      <c r="C14" s="154" t="s">
        <v>51</v>
      </c>
      <c r="D14" s="68" t="s">
        <v>141</v>
      </c>
      <c r="E14" s="30">
        <v>1</v>
      </c>
      <c r="F14" s="34" t="s">
        <v>156</v>
      </c>
      <c r="G14" s="34" t="s">
        <v>170</v>
      </c>
      <c r="H14" s="18">
        <v>630</v>
      </c>
      <c r="I14" s="18">
        <v>96</v>
      </c>
      <c r="J14" s="19"/>
      <c r="K14" s="18">
        <f t="shared" si="0"/>
        <v>726</v>
      </c>
      <c r="L14" s="119"/>
      <c r="M14" s="21"/>
      <c r="N14" s="21"/>
      <c r="O14" s="163">
        <f t="shared" si="1"/>
        <v>726</v>
      </c>
    </row>
    <row r="15" spans="1:15" s="4" customFormat="1" ht="29.25" customHeight="1" x14ac:dyDescent="0.25">
      <c r="A15" s="150">
        <v>10</v>
      </c>
      <c r="B15" s="68" t="s">
        <v>160</v>
      </c>
      <c r="C15" s="154" t="s">
        <v>51</v>
      </c>
      <c r="D15" s="68" t="s">
        <v>161</v>
      </c>
      <c r="E15" s="30">
        <v>1</v>
      </c>
      <c r="F15" s="34" t="s">
        <v>156</v>
      </c>
      <c r="G15" s="34" t="s">
        <v>170</v>
      </c>
      <c r="H15" s="18">
        <v>630</v>
      </c>
      <c r="I15" s="18">
        <v>96</v>
      </c>
      <c r="J15" s="19"/>
      <c r="K15" s="18">
        <f t="shared" si="0"/>
        <v>726</v>
      </c>
      <c r="L15" s="119"/>
      <c r="M15" s="21"/>
      <c r="N15" s="21"/>
      <c r="O15" s="163">
        <f t="shared" si="1"/>
        <v>726</v>
      </c>
    </row>
    <row r="16" spans="1:15" s="4" customFormat="1" ht="29.25" customHeight="1" x14ac:dyDescent="0.25">
      <c r="A16" s="150">
        <v>11</v>
      </c>
      <c r="B16" s="68" t="s">
        <v>157</v>
      </c>
      <c r="C16" s="154" t="s">
        <v>158</v>
      </c>
      <c r="D16" s="68" t="s">
        <v>141</v>
      </c>
      <c r="E16" s="30">
        <v>1</v>
      </c>
      <c r="F16" s="34" t="s">
        <v>156</v>
      </c>
      <c r="G16" s="34" t="s">
        <v>170</v>
      </c>
      <c r="H16" s="18">
        <v>630</v>
      </c>
      <c r="I16" s="18">
        <v>96</v>
      </c>
      <c r="J16" s="19"/>
      <c r="K16" s="18">
        <f t="shared" si="0"/>
        <v>726</v>
      </c>
      <c r="L16" s="119"/>
      <c r="M16" s="21"/>
      <c r="N16" s="21"/>
      <c r="O16" s="163">
        <f>SUM(K16-M16-N16)</f>
        <v>726</v>
      </c>
    </row>
    <row r="17" spans="1:15" s="4" customFormat="1" ht="29.25" customHeight="1" x14ac:dyDescent="0.25">
      <c r="A17" s="150">
        <v>12</v>
      </c>
      <c r="B17" s="68" t="s">
        <v>144</v>
      </c>
      <c r="C17" s="154" t="s">
        <v>51</v>
      </c>
      <c r="D17" s="68" t="s">
        <v>139</v>
      </c>
      <c r="E17" s="30">
        <v>1</v>
      </c>
      <c r="F17" s="34" t="s">
        <v>143</v>
      </c>
      <c r="G17" s="35">
        <v>46386</v>
      </c>
      <c r="H17" s="18">
        <v>630</v>
      </c>
      <c r="I17" s="18">
        <v>96</v>
      </c>
      <c r="J17" s="19"/>
      <c r="K17" s="18">
        <f t="shared" si="0"/>
        <v>726</v>
      </c>
      <c r="L17" s="119"/>
      <c r="M17" s="21"/>
      <c r="N17" s="21"/>
      <c r="O17" s="163">
        <f t="shared" si="1"/>
        <v>726</v>
      </c>
    </row>
    <row r="18" spans="1:15" s="4" customFormat="1" ht="29.25" customHeight="1" x14ac:dyDescent="0.25">
      <c r="A18" s="150">
        <v>13</v>
      </c>
      <c r="B18" s="154" t="s">
        <v>108</v>
      </c>
      <c r="C18" s="68" t="s">
        <v>49</v>
      </c>
      <c r="D18" s="68" t="s">
        <v>105</v>
      </c>
      <c r="E18" s="30">
        <v>1</v>
      </c>
      <c r="F18" s="34" t="s">
        <v>106</v>
      </c>
      <c r="G18" s="34" t="s">
        <v>107</v>
      </c>
      <c r="H18" s="18">
        <v>630</v>
      </c>
      <c r="I18" s="18">
        <v>96</v>
      </c>
      <c r="J18" s="19"/>
      <c r="K18" s="18">
        <f>SUM(H18+I18)</f>
        <v>726</v>
      </c>
      <c r="L18" s="119"/>
      <c r="M18" s="21"/>
      <c r="N18" s="21"/>
      <c r="O18" s="163">
        <f>SUM(K18-M18-N18)</f>
        <v>726</v>
      </c>
    </row>
    <row r="19" spans="1:15" s="4" customFormat="1" ht="29.25" customHeight="1" x14ac:dyDescent="0.25">
      <c r="A19" s="150">
        <v>14</v>
      </c>
      <c r="B19" s="68" t="s">
        <v>214</v>
      </c>
      <c r="C19" s="154" t="s">
        <v>51</v>
      </c>
      <c r="D19" s="68" t="s">
        <v>105</v>
      </c>
      <c r="E19" s="30">
        <v>1</v>
      </c>
      <c r="F19" s="34" t="s">
        <v>203</v>
      </c>
      <c r="G19" s="35" t="s">
        <v>215</v>
      </c>
      <c r="H19" s="18">
        <v>630</v>
      </c>
      <c r="I19" s="18">
        <v>96</v>
      </c>
      <c r="J19" s="19"/>
      <c r="K19" s="18">
        <f t="shared" si="0"/>
        <v>726</v>
      </c>
      <c r="L19" s="119"/>
      <c r="M19" s="21"/>
      <c r="N19" s="21"/>
      <c r="O19" s="163">
        <f t="shared" si="1"/>
        <v>726</v>
      </c>
    </row>
    <row r="20" spans="1:15" s="4" customFormat="1" ht="29.25" customHeight="1" x14ac:dyDescent="0.25">
      <c r="A20" s="150">
        <v>15</v>
      </c>
      <c r="B20" s="68" t="s">
        <v>159</v>
      </c>
      <c r="C20" s="154" t="s">
        <v>51</v>
      </c>
      <c r="D20" s="68" t="s">
        <v>146</v>
      </c>
      <c r="E20" s="30">
        <v>1</v>
      </c>
      <c r="F20" s="34" t="s">
        <v>156</v>
      </c>
      <c r="G20" s="34" t="s">
        <v>170</v>
      </c>
      <c r="H20" s="18">
        <v>630</v>
      </c>
      <c r="I20" s="18">
        <v>96</v>
      </c>
      <c r="J20" s="19"/>
      <c r="K20" s="18">
        <f t="shared" si="0"/>
        <v>726</v>
      </c>
      <c r="L20" s="119"/>
      <c r="M20" s="21"/>
      <c r="N20" s="21"/>
      <c r="O20" s="163">
        <f t="shared" si="1"/>
        <v>726</v>
      </c>
    </row>
    <row r="21" spans="1:15" s="4" customFormat="1" ht="29.25" customHeight="1" x14ac:dyDescent="0.25">
      <c r="A21" s="150">
        <v>16</v>
      </c>
      <c r="B21" s="65" t="s">
        <v>164</v>
      </c>
      <c r="C21" s="65" t="s">
        <v>80</v>
      </c>
      <c r="D21" s="65" t="s">
        <v>146</v>
      </c>
      <c r="E21" s="30">
        <v>1</v>
      </c>
      <c r="F21" s="31">
        <v>45782</v>
      </c>
      <c r="G21" s="31">
        <v>46148</v>
      </c>
      <c r="H21" s="18">
        <v>630</v>
      </c>
      <c r="I21" s="18">
        <v>96</v>
      </c>
      <c r="J21" s="19"/>
      <c r="K21" s="18">
        <f t="shared" si="0"/>
        <v>726</v>
      </c>
      <c r="L21" s="119"/>
      <c r="M21" s="21"/>
      <c r="N21" s="21"/>
      <c r="O21" s="163">
        <f t="shared" si="1"/>
        <v>726</v>
      </c>
    </row>
    <row r="22" spans="1:15" s="4" customFormat="1" ht="29.25" customHeight="1" x14ac:dyDescent="0.25">
      <c r="A22" s="150">
        <v>17</v>
      </c>
      <c r="B22" s="68" t="s">
        <v>163</v>
      </c>
      <c r="C22" s="154" t="s">
        <v>51</v>
      </c>
      <c r="D22" s="68" t="s">
        <v>42</v>
      </c>
      <c r="E22" s="30">
        <v>1</v>
      </c>
      <c r="F22" s="34" t="s">
        <v>156</v>
      </c>
      <c r="G22" s="34" t="s">
        <v>170</v>
      </c>
      <c r="H22" s="18">
        <v>630</v>
      </c>
      <c r="I22" s="18">
        <v>96</v>
      </c>
      <c r="J22" s="19"/>
      <c r="K22" s="18">
        <f>SUM(H22+I22)</f>
        <v>726</v>
      </c>
      <c r="L22" s="119"/>
      <c r="M22" s="21"/>
      <c r="N22" s="21"/>
      <c r="O22" s="163">
        <f>SUM(K22-M22-N22)</f>
        <v>726</v>
      </c>
    </row>
    <row r="23" spans="1:15" ht="36.75" customHeight="1" x14ac:dyDescent="0.25">
      <c r="A23" s="215" t="s">
        <v>38</v>
      </c>
      <c r="B23" s="203"/>
      <c r="C23" s="203"/>
      <c r="D23" s="203"/>
      <c r="E23" s="203"/>
      <c r="F23" s="203"/>
      <c r="G23" s="203"/>
      <c r="H23" s="134">
        <f>SUM(H6:H22)</f>
        <v>10710</v>
      </c>
      <c r="I23" s="135">
        <f>SUM(I6:I22)</f>
        <v>1440</v>
      </c>
      <c r="J23" s="134">
        <f>SUM(J6:J22)</f>
        <v>0</v>
      </c>
      <c r="K23" s="136">
        <f>SUM(K6:K22)</f>
        <v>12150</v>
      </c>
      <c r="L23" s="137"/>
      <c r="M23" s="138">
        <f>SUM(M9:M22)</f>
        <v>0</v>
      </c>
      <c r="N23" s="138">
        <f>SUM(N9:N22)</f>
        <v>0</v>
      </c>
      <c r="O23" s="374">
        <f>SUM(O6:O22)</f>
        <v>12150</v>
      </c>
    </row>
    <row r="24" spans="1:15" ht="16.5" thickBot="1" x14ac:dyDescent="0.3">
      <c r="A24" s="120"/>
      <c r="B24" s="165"/>
      <c r="C24" s="165"/>
      <c r="D24" s="165"/>
      <c r="E24" s="165"/>
      <c r="F24" s="165"/>
      <c r="G24" s="165"/>
      <c r="H24" s="166"/>
      <c r="I24" s="167"/>
      <c r="J24" s="166"/>
      <c r="K24" s="168"/>
      <c r="L24" s="121"/>
      <c r="M24" s="169"/>
      <c r="N24" s="403"/>
      <c r="O24" s="122"/>
    </row>
    <row r="25" spans="1:15" ht="15.75" customHeight="1" x14ac:dyDescent="0.25">
      <c r="A25" s="395" t="s">
        <v>24</v>
      </c>
      <c r="B25" s="396"/>
      <c r="C25" s="396"/>
      <c r="D25" s="396"/>
      <c r="E25" s="396"/>
      <c r="F25" s="396"/>
      <c r="G25" s="396"/>
      <c r="H25" s="396"/>
      <c r="I25" s="396"/>
      <c r="J25" s="396"/>
      <c r="K25" s="396"/>
      <c r="L25" s="396"/>
      <c r="M25" s="396"/>
      <c r="N25" s="396"/>
      <c r="O25" s="397"/>
    </row>
    <row r="26" spans="1:15" s="7" customFormat="1" ht="45" customHeight="1" thickBot="1" x14ac:dyDescent="0.25">
      <c r="A26" s="398" t="s">
        <v>8</v>
      </c>
      <c r="B26" s="399" t="s">
        <v>9</v>
      </c>
      <c r="C26" s="399" t="s">
        <v>10</v>
      </c>
      <c r="D26" s="249" t="s">
        <v>11</v>
      </c>
      <c r="E26" s="399" t="s">
        <v>12</v>
      </c>
      <c r="F26" s="399" t="s">
        <v>25</v>
      </c>
      <c r="G26" s="399" t="s">
        <v>26</v>
      </c>
      <c r="H26" s="399" t="s">
        <v>18</v>
      </c>
      <c r="I26" s="399" t="s">
        <v>19</v>
      </c>
      <c r="J26" s="399" t="s">
        <v>27</v>
      </c>
      <c r="K26" s="399" t="s">
        <v>21</v>
      </c>
      <c r="L26" s="400" t="s">
        <v>22</v>
      </c>
      <c r="M26" s="399" t="s">
        <v>23</v>
      </c>
      <c r="N26" s="401" t="s">
        <v>28</v>
      </c>
      <c r="O26" s="402" t="s">
        <v>17</v>
      </c>
    </row>
    <row r="27" spans="1:15" ht="29.25" customHeight="1" x14ac:dyDescent="0.25">
      <c r="A27" s="296"/>
      <c r="B27" s="386"/>
      <c r="C27" s="363"/>
      <c r="D27" s="364"/>
      <c r="E27" s="297"/>
      <c r="F27" s="365"/>
      <c r="G27" s="387"/>
      <c r="H27" s="387"/>
      <c r="I27" s="388"/>
      <c r="J27" s="389"/>
      <c r="K27" s="390"/>
      <c r="L27" s="391"/>
      <c r="M27" s="392"/>
      <c r="N27" s="393"/>
      <c r="O27" s="394"/>
    </row>
    <row r="28" spans="1:15" ht="26.25" customHeight="1" x14ac:dyDescent="0.25">
      <c r="A28" s="47" t="s">
        <v>29</v>
      </c>
      <c r="B28" s="48"/>
      <c r="C28" s="48"/>
      <c r="D28" s="48"/>
      <c r="E28" s="49"/>
      <c r="F28" s="50"/>
      <c r="G28" s="51"/>
      <c r="H28" s="52"/>
      <c r="I28" s="53"/>
      <c r="J28" s="53"/>
      <c r="K28" s="53"/>
      <c r="L28" s="54" t="s">
        <v>30</v>
      </c>
      <c r="M28" s="53"/>
      <c r="N28" s="55"/>
      <c r="O28" s="321"/>
    </row>
    <row r="29" spans="1:15" ht="15.75" x14ac:dyDescent="0.25">
      <c r="A29" s="56"/>
      <c r="B29" s="284"/>
      <c r="C29" s="282"/>
      <c r="D29" s="282"/>
      <c r="E29" s="282"/>
      <c r="F29" s="284"/>
      <c r="G29" s="284"/>
      <c r="H29" s="284"/>
      <c r="I29" s="284"/>
      <c r="J29" s="284"/>
      <c r="K29" s="284"/>
      <c r="L29" s="284"/>
      <c r="M29" s="284"/>
      <c r="N29" s="375"/>
      <c r="O29" s="323"/>
    </row>
    <row r="30" spans="1:15" ht="34.5" customHeight="1" x14ac:dyDescent="0.25">
      <c r="A30" s="206" t="s">
        <v>40</v>
      </c>
      <c r="B30" s="207"/>
      <c r="C30" s="207"/>
      <c r="D30" s="207"/>
      <c r="E30" s="207"/>
      <c r="F30" s="207"/>
      <c r="G30" s="208"/>
      <c r="H30" s="114">
        <f>SUM(H23+H27)</f>
        <v>10710</v>
      </c>
      <c r="I30" s="115">
        <f>SUM(I23+I27)</f>
        <v>1440</v>
      </c>
      <c r="J30" s="114">
        <f>SUM(J23+J27)</f>
        <v>0</v>
      </c>
      <c r="K30" s="116">
        <f>SUM(K23+K27)</f>
        <v>12150</v>
      </c>
      <c r="L30" s="117"/>
      <c r="M30" s="118">
        <f>SUM(M23+M27)</f>
        <v>0</v>
      </c>
      <c r="N30" s="118">
        <f>SUM(N23+N27)</f>
        <v>0</v>
      </c>
      <c r="O30" s="376">
        <f>SUM(O23+O27)</f>
        <v>12150</v>
      </c>
    </row>
    <row r="31" spans="1:15" ht="27" customHeight="1" x14ac:dyDescent="0.25">
      <c r="A31" s="59" t="s">
        <v>56</v>
      </c>
      <c r="B31" s="60"/>
      <c r="C31" s="61"/>
      <c r="D31" s="61"/>
      <c r="E31" s="61"/>
      <c r="F31" s="62"/>
      <c r="G31" s="63"/>
      <c r="H31" s="195" t="s">
        <v>37</v>
      </c>
      <c r="I31" s="196"/>
      <c r="J31" s="196"/>
      <c r="K31" s="196"/>
      <c r="L31" s="196"/>
      <c r="M31" s="196"/>
      <c r="N31" s="196"/>
      <c r="O31" s="377">
        <v>30</v>
      </c>
    </row>
    <row r="32" spans="1:15" ht="32.25" customHeight="1" thickBot="1" x14ac:dyDescent="0.3">
      <c r="A32" s="213"/>
      <c r="B32" s="214"/>
      <c r="C32" s="214"/>
      <c r="D32" s="214"/>
      <c r="E32" s="214"/>
      <c r="F32" s="214"/>
      <c r="G32" s="214"/>
      <c r="H32" s="209" t="s">
        <v>36</v>
      </c>
      <c r="I32" s="210"/>
      <c r="J32" s="210"/>
      <c r="K32" s="210"/>
      <c r="L32" s="210"/>
      <c r="M32" s="210"/>
      <c r="N32" s="210"/>
      <c r="O32" s="378">
        <f>PRODUCT(O31*A22)</f>
        <v>510</v>
      </c>
    </row>
    <row r="33" spans="1:15" ht="36" customHeight="1" thickBot="1" x14ac:dyDescent="0.3">
      <c r="A33" s="379"/>
      <c r="B33" s="380"/>
      <c r="C33" s="380"/>
      <c r="D33" s="380"/>
      <c r="E33" s="380"/>
      <c r="F33" s="380"/>
      <c r="G33" s="380"/>
      <c r="H33" s="211" t="s">
        <v>35</v>
      </c>
      <c r="I33" s="212"/>
      <c r="J33" s="212"/>
      <c r="K33" s="212"/>
      <c r="L33" s="212"/>
      <c r="M33" s="212"/>
      <c r="N33" s="212"/>
      <c r="O33" s="381">
        <f>SUM(O30+O32)</f>
        <v>12660</v>
      </c>
    </row>
    <row r="34" spans="1:15" ht="15.75" x14ac:dyDescent="0.25">
      <c r="A34" s="11"/>
      <c r="B34" s="11"/>
      <c r="C34" s="9"/>
      <c r="D34" s="9"/>
      <c r="E34" s="9"/>
      <c r="F34" s="11"/>
      <c r="G34" s="11"/>
      <c r="H34" s="11"/>
      <c r="I34" s="11"/>
      <c r="J34" s="11"/>
      <c r="K34" s="11"/>
      <c r="L34" s="11"/>
      <c r="M34" s="11"/>
      <c r="N34" s="57"/>
      <c r="O34" s="12" t="s">
        <v>29</v>
      </c>
    </row>
    <row r="35" spans="1:15" ht="15.75" x14ac:dyDescent="0.25">
      <c r="A35" s="11"/>
      <c r="B35" s="11"/>
      <c r="C35" s="9"/>
      <c r="D35" s="9"/>
      <c r="E35" s="9"/>
      <c r="F35" s="11"/>
      <c r="G35" s="11"/>
      <c r="H35" s="11"/>
      <c r="I35" s="11"/>
      <c r="J35" s="11"/>
      <c r="K35" s="11"/>
      <c r="L35" s="11"/>
      <c r="M35" s="11"/>
      <c r="N35" s="57"/>
      <c r="O35" s="12"/>
    </row>
    <row r="36" spans="1:15" ht="15.75" x14ac:dyDescent="0.25">
      <c r="A36" s="11"/>
      <c r="B36" s="11"/>
      <c r="C36" s="9"/>
      <c r="D36" s="9"/>
      <c r="E36" s="9"/>
      <c r="F36" s="11"/>
      <c r="G36" s="11"/>
      <c r="H36" s="11"/>
      <c r="I36" s="11"/>
      <c r="J36" s="11"/>
      <c r="K36" s="11"/>
      <c r="L36" s="11"/>
      <c r="M36" s="11"/>
      <c r="N36" s="57"/>
      <c r="O36" s="12"/>
    </row>
    <row r="37" spans="1:15" ht="15.75" x14ac:dyDescent="0.25">
      <c r="A37" s="2"/>
      <c r="B37" s="2"/>
      <c r="C37" s="1"/>
      <c r="D37" s="1"/>
      <c r="E37" s="1"/>
      <c r="F37" s="2"/>
      <c r="G37" s="2"/>
      <c r="H37" s="11"/>
      <c r="I37" s="11"/>
      <c r="J37" s="11"/>
      <c r="K37" s="11"/>
      <c r="L37" s="2"/>
      <c r="M37" s="5"/>
      <c r="N37" s="15"/>
      <c r="O37" s="3"/>
    </row>
    <row r="38" spans="1:15" ht="15.75" x14ac:dyDescent="0.25">
      <c r="A38" s="2"/>
      <c r="B38" s="2"/>
      <c r="C38" s="1"/>
      <c r="D38" s="1"/>
      <c r="E38" s="1"/>
      <c r="F38" s="2"/>
      <c r="G38" s="2"/>
      <c r="H38" s="11"/>
      <c r="I38" s="11"/>
      <c r="J38" s="11"/>
      <c r="K38" s="11"/>
      <c r="L38" s="2"/>
      <c r="M38" s="5"/>
      <c r="N38" s="15"/>
      <c r="O38" s="3"/>
    </row>
    <row r="39" spans="1:15" ht="15.75" x14ac:dyDescent="0.25">
      <c r="A39" s="2"/>
      <c r="B39" s="2"/>
      <c r="C39" s="1"/>
      <c r="D39" s="1"/>
      <c r="E39" s="1"/>
      <c r="F39" s="2"/>
      <c r="G39" s="2"/>
      <c r="H39" s="11"/>
      <c r="I39" s="11"/>
      <c r="J39" s="11"/>
      <c r="K39" s="11"/>
      <c r="L39" s="2"/>
      <c r="M39" s="5"/>
      <c r="N39" s="15"/>
      <c r="O39" s="3"/>
    </row>
    <row r="40" spans="1:15" x14ac:dyDescent="0.25">
      <c r="A40" s="2"/>
      <c r="B40" s="2"/>
      <c r="C40" s="1"/>
      <c r="D40" s="1"/>
      <c r="E40" s="1"/>
      <c r="F40" s="2"/>
      <c r="G40" s="2"/>
      <c r="H40" s="2"/>
      <c r="I40" s="2"/>
      <c r="J40" s="2"/>
      <c r="K40" s="2"/>
      <c r="L40" s="2"/>
      <c r="M40" s="5"/>
      <c r="N40" s="15"/>
      <c r="O40" s="2"/>
    </row>
    <row r="41" spans="1:15" x14ac:dyDescent="0.25">
      <c r="A41" s="2"/>
      <c r="B41" s="2"/>
      <c r="C41" s="1"/>
      <c r="D41" s="1"/>
      <c r="E41" s="1"/>
      <c r="F41" s="2"/>
      <c r="G41" s="2"/>
      <c r="H41" s="2"/>
      <c r="I41" s="2"/>
      <c r="J41" s="2"/>
      <c r="K41" s="2"/>
      <c r="L41" s="2"/>
      <c r="M41" s="2"/>
      <c r="N41" s="15"/>
      <c r="O41" s="2"/>
    </row>
    <row r="42" spans="1:15" x14ac:dyDescent="0.25">
      <c r="A42" s="2"/>
      <c r="B42" s="2"/>
      <c r="C42" s="1"/>
      <c r="D42" s="1"/>
      <c r="E42" s="1"/>
      <c r="F42" s="2"/>
      <c r="G42" s="2"/>
      <c r="H42" s="2"/>
      <c r="I42" s="2"/>
      <c r="J42" s="2"/>
      <c r="K42" s="2"/>
      <c r="L42" s="2"/>
      <c r="M42" s="2"/>
      <c r="N42" s="15"/>
      <c r="O42" s="2"/>
    </row>
    <row r="43" spans="1:15" x14ac:dyDescent="0.25">
      <c r="A43" s="2"/>
      <c r="B43" s="2"/>
      <c r="C43" s="1"/>
      <c r="D43" s="1"/>
      <c r="E43" s="1"/>
      <c r="F43" s="2"/>
      <c r="G43" s="2"/>
      <c r="H43" s="2"/>
      <c r="I43" s="2"/>
      <c r="J43" s="2"/>
      <c r="K43" s="2"/>
      <c r="L43" s="2"/>
      <c r="M43" s="2"/>
      <c r="N43" s="15"/>
      <c r="O43" s="2"/>
    </row>
    <row r="44" spans="1:15" x14ac:dyDescent="0.25">
      <c r="A44" s="2"/>
      <c r="B44" s="2"/>
      <c r="C44" s="1"/>
      <c r="D44" s="1"/>
      <c r="E44" s="1"/>
      <c r="F44" s="2"/>
      <c r="G44" s="2"/>
      <c r="H44" s="2"/>
      <c r="I44" s="2"/>
      <c r="J44" s="2"/>
      <c r="K44" s="2"/>
      <c r="L44" s="2"/>
      <c r="M44" s="2"/>
      <c r="N44" s="15"/>
      <c r="O44" s="2"/>
    </row>
    <row r="45" spans="1:15" x14ac:dyDescent="0.25">
      <c r="A45" s="2"/>
      <c r="B45" s="1"/>
      <c r="C45" s="1"/>
      <c r="D45" s="1"/>
      <c r="E45" s="1"/>
      <c r="F45" s="2"/>
      <c r="G45" s="2"/>
      <c r="H45" s="2"/>
      <c r="I45" s="2"/>
      <c r="J45" s="2"/>
      <c r="K45" s="2"/>
      <c r="L45" s="2"/>
      <c r="M45" s="2"/>
      <c r="N45" s="15"/>
      <c r="O45" s="2"/>
    </row>
    <row r="46" spans="1:15" x14ac:dyDescent="0.25">
      <c r="A46" s="2"/>
      <c r="B46" s="1"/>
      <c r="C46" s="1"/>
      <c r="D46" s="1"/>
      <c r="E46" s="1"/>
      <c r="F46" s="2"/>
      <c r="G46" s="2"/>
      <c r="H46" s="2"/>
      <c r="I46" s="2"/>
      <c r="J46" s="2"/>
      <c r="K46" s="2"/>
      <c r="L46" s="2"/>
      <c r="M46" s="2"/>
      <c r="N46" s="15"/>
      <c r="O46" s="2"/>
    </row>
    <row r="47" spans="1:15" x14ac:dyDescent="0.25">
      <c r="A47" s="4"/>
      <c r="B47" s="6"/>
      <c r="C47" s="6"/>
      <c r="D47" s="6"/>
      <c r="E47" s="6"/>
      <c r="F47" s="4"/>
      <c r="G47" s="4"/>
      <c r="H47" s="4"/>
      <c r="I47" s="4"/>
      <c r="J47" s="4"/>
      <c r="K47" s="4"/>
      <c r="L47" s="4"/>
      <c r="M47" s="4"/>
      <c r="N47" s="14"/>
      <c r="O47" s="4"/>
    </row>
    <row r="48" spans="1:15" x14ac:dyDescent="0.25">
      <c r="A48" s="4"/>
      <c r="B48" s="6"/>
      <c r="C48" s="6"/>
      <c r="D48" s="6"/>
      <c r="E48" s="6"/>
      <c r="F48" s="4"/>
      <c r="G48" s="4"/>
      <c r="H48" s="4"/>
      <c r="I48" s="4"/>
      <c r="J48" s="4"/>
      <c r="K48" s="4"/>
      <c r="L48" s="4"/>
      <c r="M48" s="4"/>
      <c r="N48" s="14"/>
      <c r="O48" s="4"/>
    </row>
    <row r="49" spans="1:15" x14ac:dyDescent="0.25">
      <c r="A49" s="4"/>
      <c r="B49" s="6"/>
      <c r="C49" s="6"/>
      <c r="D49" s="6"/>
      <c r="E49" s="6"/>
      <c r="F49" s="4"/>
      <c r="G49" s="4"/>
      <c r="H49" s="4"/>
      <c r="I49" s="4"/>
      <c r="J49" s="4"/>
      <c r="K49" s="4"/>
      <c r="L49" s="4"/>
      <c r="M49" s="4"/>
      <c r="N49" s="14"/>
      <c r="O49" s="4"/>
    </row>
    <row r="50" spans="1:15" x14ac:dyDescent="0.25">
      <c r="A50" s="4"/>
      <c r="B50" s="6"/>
      <c r="C50" s="6"/>
      <c r="D50" s="6"/>
      <c r="E50" s="6"/>
      <c r="F50" s="4"/>
      <c r="G50" s="4"/>
      <c r="H50" s="4"/>
      <c r="I50" s="4"/>
      <c r="J50" s="4"/>
      <c r="K50" s="4"/>
      <c r="L50" s="4"/>
      <c r="M50" s="4"/>
      <c r="N50" s="14"/>
      <c r="O50" s="4"/>
    </row>
    <row r="51" spans="1:15" x14ac:dyDescent="0.25">
      <c r="A51" s="4"/>
      <c r="B51" s="6"/>
      <c r="C51" s="6"/>
      <c r="D51" s="6"/>
      <c r="E51" s="6"/>
      <c r="F51" s="4"/>
      <c r="G51" s="4"/>
      <c r="H51" s="4"/>
      <c r="I51" s="4"/>
      <c r="J51" s="4"/>
      <c r="K51" s="4"/>
      <c r="L51" s="4"/>
      <c r="M51" s="4"/>
      <c r="N51" s="14"/>
      <c r="O51" s="4"/>
    </row>
    <row r="52" spans="1:15" x14ac:dyDescent="0.25">
      <c r="A52" s="4"/>
      <c r="B52" s="6"/>
      <c r="C52" s="6"/>
      <c r="D52" s="6"/>
      <c r="E52" s="6"/>
      <c r="F52" s="4"/>
      <c r="G52" s="4"/>
      <c r="H52" s="4"/>
      <c r="I52" s="4"/>
      <c r="J52" s="4"/>
      <c r="K52" s="4"/>
      <c r="L52" s="4"/>
      <c r="M52" s="4"/>
      <c r="N52" s="14"/>
      <c r="O52" s="4"/>
    </row>
    <row r="85" ht="14.25" customHeight="1" x14ac:dyDescent="0.25"/>
    <row r="86" hidden="1" x14ac:dyDescent="0.25"/>
    <row r="87" hidden="1" x14ac:dyDescent="0.25"/>
  </sheetData>
  <mergeCells count="23">
    <mergeCell ref="A2:C2"/>
    <mergeCell ref="D2:E2"/>
    <mergeCell ref="J2:O2"/>
    <mergeCell ref="A3:C3"/>
    <mergeCell ref="D3:E3"/>
    <mergeCell ref="J3:O3"/>
    <mergeCell ref="O4:O5"/>
    <mergeCell ref="A23:G23"/>
    <mergeCell ref="A25:O25"/>
    <mergeCell ref="A4:A5"/>
    <mergeCell ref="B4:B5"/>
    <mergeCell ref="C4:C5"/>
    <mergeCell ref="D4:D5"/>
    <mergeCell ref="E4:E5"/>
    <mergeCell ref="F4:F5"/>
    <mergeCell ref="A30:G30"/>
    <mergeCell ref="H31:N31"/>
    <mergeCell ref="H32:N32"/>
    <mergeCell ref="H33:N33"/>
    <mergeCell ref="G4:G5"/>
    <mergeCell ref="H4:K4"/>
    <mergeCell ref="L4:N4"/>
    <mergeCell ref="A32:G33"/>
  </mergeCells>
  <phoneticPr fontId="14" type="noConversion"/>
  <pageMargins left="0.59055118110236227" right="0.43307086614173229" top="0.74803149606299213" bottom="0.15748031496062992" header="0.51181102362204722" footer="0.31496062992125984"/>
  <pageSetup paperSize="9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Filial 12-PRMB </vt:lpstr>
      <vt:lpstr>Filial 14</vt:lpstr>
      <vt:lpstr>Filial 15</vt:lpstr>
      <vt:lpstr>Filial 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ANDREATO</cp:lastModifiedBy>
  <cp:lastPrinted>2025-09-02T16:21:47Z</cp:lastPrinted>
  <dcterms:created xsi:type="dcterms:W3CDTF">2017-01-27T13:50:12Z</dcterms:created>
  <dcterms:modified xsi:type="dcterms:W3CDTF">2025-09-30T19:31:34Z</dcterms:modified>
</cp:coreProperties>
</file>