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AAB" lockStructure="1"/>
  <bookViews>
    <workbookView xWindow="0" yWindow="0" windowWidth="24000" windowHeight="9600" tabRatio="599"/>
  </bookViews>
  <sheets>
    <sheet name="FOLHA IEL" sheetId="1" r:id="rId1"/>
  </sheets>
  <definedNames>
    <definedName name="_xlnm._FilterDatabase" localSheetId="0" hidden="1">'FOLHA IEL'!$A$4:$K$86</definedName>
    <definedName name="_xlnm.Print_Area" localSheetId="0">'FOLHA IEL'!$A$1:$O$99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82" i="1" l="1"/>
  <c r="O82" i="1" s="1"/>
  <c r="K61" i="1"/>
  <c r="O61" i="1" s="1"/>
  <c r="K57" i="1"/>
  <c r="O57" i="1" s="1"/>
  <c r="K46" i="1"/>
  <c r="O46" i="1" s="1"/>
  <c r="K29" i="1"/>
  <c r="O29" i="1" s="1"/>
  <c r="K24" i="1"/>
  <c r="O24" i="1" s="1"/>
  <c r="I84" i="1"/>
  <c r="I65" i="1"/>
  <c r="I64" i="1"/>
  <c r="I39" i="1"/>
  <c r="I38" i="1"/>
  <c r="I35" i="1"/>
  <c r="I34" i="1"/>
  <c r="I11" i="1"/>
  <c r="I81" i="1" l="1"/>
  <c r="I80" i="1"/>
  <c r="I54" i="1"/>
  <c r="I43" i="1"/>
  <c r="I26" i="1"/>
  <c r="I19" i="1"/>
  <c r="K43" i="1" l="1"/>
  <c r="O43" i="1" s="1"/>
  <c r="K26" i="1"/>
  <c r="O26" i="1" s="1"/>
  <c r="K19" i="1"/>
  <c r="O19" i="1" s="1"/>
  <c r="I86" i="1"/>
  <c r="I87" i="1"/>
  <c r="I79" i="1"/>
  <c r="I76" i="1"/>
  <c r="I75" i="1"/>
  <c r="I74" i="1"/>
  <c r="I71" i="1"/>
  <c r="I69" i="1"/>
  <c r="I68" i="1"/>
  <c r="I67" i="1"/>
  <c r="I62" i="1"/>
  <c r="I59" i="1"/>
  <c r="I53" i="1"/>
  <c r="I50" i="1"/>
  <c r="I49" i="1"/>
  <c r="I47" i="1"/>
  <c r="I45" i="1"/>
  <c r="I44" i="1"/>
  <c r="I42" i="1"/>
  <c r="I37" i="1"/>
  <c r="I32" i="1"/>
  <c r="I31" i="1"/>
  <c r="I30" i="1"/>
  <c r="I25" i="1"/>
  <c r="I21" i="1"/>
  <c r="I13" i="1"/>
  <c r="I9" i="1"/>
  <c r="O98" i="1" l="1"/>
  <c r="K9" i="1"/>
  <c r="O9" i="1" s="1"/>
  <c r="K11" i="1"/>
  <c r="O11" i="1" s="1"/>
  <c r="K13" i="1"/>
  <c r="O13" i="1" s="1"/>
  <c r="K21" i="1"/>
  <c r="O21" i="1" s="1"/>
  <c r="K25" i="1"/>
  <c r="O25" i="1" s="1"/>
  <c r="K30" i="1"/>
  <c r="O30" i="1" s="1"/>
  <c r="K31" i="1"/>
  <c r="O31" i="1" s="1"/>
  <c r="K32" i="1"/>
  <c r="O32" i="1" s="1"/>
  <c r="K33" i="1"/>
  <c r="O33" i="1" s="1"/>
  <c r="K34" i="1"/>
  <c r="O34" i="1" s="1"/>
  <c r="K37" i="1"/>
  <c r="O37" i="1" s="1"/>
  <c r="K42" i="1"/>
  <c r="O42" i="1" s="1"/>
  <c r="K44" i="1"/>
  <c r="O44" i="1" s="1"/>
  <c r="K45" i="1"/>
  <c r="O45" i="1" s="1"/>
  <c r="K47" i="1"/>
  <c r="O47" i="1" s="1"/>
  <c r="K48" i="1"/>
  <c r="O48" i="1" s="1"/>
  <c r="K49" i="1"/>
  <c r="O49" i="1" s="1"/>
  <c r="K50" i="1"/>
  <c r="O50" i="1" s="1"/>
  <c r="K53" i="1"/>
  <c r="O53" i="1" s="1"/>
  <c r="K54" i="1"/>
  <c r="O54" i="1" s="1"/>
  <c r="K59" i="1"/>
  <c r="O59" i="1" s="1"/>
  <c r="K62" i="1"/>
  <c r="O62" i="1" s="1"/>
  <c r="K66" i="1"/>
  <c r="O66" i="1" s="1"/>
  <c r="K67" i="1"/>
  <c r="O67" i="1" s="1"/>
  <c r="K68" i="1"/>
  <c r="O68" i="1" s="1"/>
  <c r="K69" i="1"/>
  <c r="O69" i="1" s="1"/>
  <c r="K71" i="1"/>
  <c r="O71" i="1" s="1"/>
  <c r="K74" i="1"/>
  <c r="O74" i="1" s="1"/>
  <c r="K75" i="1"/>
  <c r="O75" i="1" s="1"/>
  <c r="K76" i="1"/>
  <c r="O76" i="1" s="1"/>
  <c r="K79" i="1"/>
  <c r="O79" i="1" s="1"/>
  <c r="K81" i="1"/>
  <c r="O81" i="1" s="1"/>
  <c r="K84" i="1"/>
  <c r="O84" i="1" s="1"/>
  <c r="K86" i="1"/>
  <c r="O86" i="1" s="1"/>
  <c r="K87" i="1"/>
  <c r="O87" i="1" s="1"/>
  <c r="H89" i="1"/>
  <c r="I78" i="1" l="1"/>
  <c r="K78" i="1" s="1"/>
  <c r="O78" i="1" s="1"/>
  <c r="I8" i="1" l="1"/>
  <c r="K8" i="1" s="1"/>
  <c r="O8" i="1" s="1"/>
  <c r="I18" i="1" l="1"/>
  <c r="K18" i="1" s="1"/>
  <c r="O18" i="1" s="1"/>
  <c r="I10" i="1"/>
  <c r="K10" i="1" s="1"/>
  <c r="O10" i="1" s="1"/>
  <c r="I6" i="1"/>
  <c r="I70" i="1" l="1"/>
  <c r="K70" i="1" s="1"/>
  <c r="O70" i="1" s="1"/>
  <c r="I16" i="1"/>
  <c r="K16" i="1" s="1"/>
  <c r="O16" i="1" s="1"/>
  <c r="K65" i="1" l="1"/>
  <c r="O65" i="1" s="1"/>
  <c r="K64" i="1"/>
  <c r="O64" i="1" s="1"/>
  <c r="I73" i="1"/>
  <c r="K73" i="1" s="1"/>
  <c r="O73" i="1" s="1"/>
  <c r="I72" i="1"/>
  <c r="K72" i="1" s="1"/>
  <c r="O72" i="1" s="1"/>
  <c r="K63" i="1"/>
  <c r="O63" i="1" s="1"/>
  <c r="I58" i="1"/>
  <c r="K58" i="1" s="1"/>
  <c r="O58" i="1" s="1"/>
  <c r="I56" i="1"/>
  <c r="K56" i="1" s="1"/>
  <c r="O56" i="1" s="1"/>
  <c r="I55" i="1"/>
  <c r="K55" i="1" s="1"/>
  <c r="O55" i="1" s="1"/>
  <c r="I52" i="1"/>
  <c r="K52" i="1" s="1"/>
  <c r="O52" i="1" s="1"/>
  <c r="I51" i="1"/>
  <c r="K51" i="1" s="1"/>
  <c r="O51" i="1" s="1"/>
  <c r="I40" i="1"/>
  <c r="K40" i="1" s="1"/>
  <c r="O40" i="1" s="1"/>
  <c r="K38" i="1"/>
  <c r="O38" i="1" s="1"/>
  <c r="K35" i="1"/>
  <c r="O35" i="1" s="1"/>
  <c r="I23" i="1"/>
  <c r="K23" i="1" s="1"/>
  <c r="O23" i="1" s="1"/>
  <c r="I20" i="1"/>
  <c r="K20" i="1" s="1"/>
  <c r="O20" i="1" s="1"/>
  <c r="I17" i="1"/>
  <c r="K17" i="1" s="1"/>
  <c r="O17" i="1" s="1"/>
  <c r="I85" i="1"/>
  <c r="K85" i="1" s="1"/>
  <c r="O85" i="1" s="1"/>
  <c r="H95" i="1" l="1"/>
  <c r="K36" i="1" l="1"/>
  <c r="O36" i="1" s="1"/>
  <c r="K22" i="1"/>
  <c r="O22" i="1" s="1"/>
  <c r="I12" i="1"/>
  <c r="K12" i="1" s="1"/>
  <c r="O12" i="1" s="1"/>
  <c r="K80" i="1" l="1"/>
  <c r="O80" i="1" s="1"/>
  <c r="I83" i="1" l="1"/>
  <c r="K83" i="1" s="1"/>
  <c r="O83" i="1" s="1"/>
  <c r="I77" i="1"/>
  <c r="K77" i="1" s="1"/>
  <c r="O77" i="1" s="1"/>
  <c r="I60" i="1" l="1"/>
  <c r="K60" i="1" s="1"/>
  <c r="O60" i="1" s="1"/>
  <c r="I41" i="1"/>
  <c r="K41" i="1" s="1"/>
  <c r="O41" i="1" s="1"/>
  <c r="I27" i="1"/>
  <c r="K27" i="1" s="1"/>
  <c r="O27" i="1" s="1"/>
  <c r="I15" i="1"/>
  <c r="K15" i="1" s="1"/>
  <c r="O15" i="1" s="1"/>
  <c r="I7" i="1"/>
  <c r="K7" i="1" s="1"/>
  <c r="O7" i="1" s="1"/>
  <c r="K39" i="1" l="1"/>
  <c r="O39" i="1" s="1"/>
  <c r="I28" i="1"/>
  <c r="K28" i="1" s="1"/>
  <c r="O28" i="1" s="1"/>
  <c r="I14" i="1"/>
  <c r="K14" i="1" s="1"/>
  <c r="O14" i="1" s="1"/>
  <c r="K6" i="1"/>
  <c r="O6" i="1" l="1"/>
  <c r="I89" i="1" l="1"/>
  <c r="I95" i="1" s="1"/>
  <c r="K95" i="1" s="1"/>
  <c r="J89" i="1" l="1"/>
  <c r="O93" i="1" l="1"/>
  <c r="O89" i="1" l="1"/>
  <c r="M89" i="1" l="1"/>
  <c r="K93" i="1"/>
  <c r="M93" i="1"/>
  <c r="N93" i="1"/>
  <c r="O95" i="1" l="1"/>
  <c r="O99" i="1" s="1"/>
  <c r="K89" i="1"/>
  <c r="N89" i="1" l="1"/>
  <c r="J95" i="1" l="1"/>
  <c r="N95" i="1" l="1"/>
  <c r="M95" i="1"/>
</calcChain>
</file>

<file path=xl/sharedStrings.xml><?xml version="1.0" encoding="utf-8"?>
<sst xmlns="http://schemas.openxmlformats.org/spreadsheetml/2006/main" count="297" uniqueCount="163">
  <si>
    <t>NOME</t>
  </si>
  <si>
    <t>SEMSA</t>
  </si>
  <si>
    <t>SEMEIA</t>
  </si>
  <si>
    <t>INÍCIO</t>
  </si>
  <si>
    <t>TÉRMINO</t>
  </si>
  <si>
    <t>Dias úteis</t>
  </si>
  <si>
    <t xml:space="preserve"> </t>
  </si>
  <si>
    <t>FOLHA ANALÍTICA ORDINÁRIA</t>
  </si>
  <si>
    <t>V. TRANSP</t>
  </si>
  <si>
    <t>ANO</t>
  </si>
  <si>
    <t>TIPO DE DOCUMENTO</t>
  </si>
  <si>
    <t>FALTAS</t>
  </si>
  <si>
    <t>AUXÍLIO TRANSP</t>
  </si>
  <si>
    <t>SEQ</t>
  </si>
  <si>
    <t>TOTAL GERAL DA FOLHA.......................................R$</t>
  </si>
  <si>
    <t>TOTAL   BRUTO</t>
  </si>
  <si>
    <t>VALOR BOLSA</t>
  </si>
  <si>
    <t>DESCONTOS  - R$</t>
  </si>
  <si>
    <t>DO   AUXÍLIO TRANSP</t>
  </si>
  <si>
    <t>DA    BOLSA</t>
  </si>
  <si>
    <t>RECESSO REMUN / DIFERENÇAS</t>
  </si>
  <si>
    <t>VALOR LÍQUIDO (PAGO)</t>
  </si>
  <si>
    <t>CURSO</t>
  </si>
  <si>
    <t>RBTRANS</t>
  </si>
  <si>
    <t>ARQUITETURA</t>
  </si>
  <si>
    <t>ADMINISTRAÇÃO</t>
  </si>
  <si>
    <t>PEDAGOGIA</t>
  </si>
  <si>
    <t>SERVIÇO SOCIAL</t>
  </si>
  <si>
    <t>FISIOTERAPIA</t>
  </si>
  <si>
    <t>ENFERMAGEM</t>
  </si>
  <si>
    <t>ODONTOLOGIA</t>
  </si>
  <si>
    <t>FILOSOFIA</t>
  </si>
  <si>
    <t>REFERÊNCIA</t>
  </si>
  <si>
    <t>DT-CONTR</t>
  </si>
  <si>
    <t>TOTAL DA FOLHA DO MÊS................................R$</t>
  </si>
  <si>
    <t>TOTAL DA DESPESA - PROGRAMA BOLSA-ESTÁGIO...........R$</t>
  </si>
  <si>
    <t>TOTAL DOS SERVIÇOS MENSAIS A FATURAR......................R$</t>
  </si>
  <si>
    <t>TAXA DE AGENCIAMENTO  - Valor Unitário....................... R$</t>
  </si>
  <si>
    <t>LOTAÇÃO</t>
  </si>
  <si>
    <t>RECESSO REMUNERADO</t>
  </si>
  <si>
    <t>FOLHA MENSAL DE PAGAMENTO DE ESTAGIÁRIOS</t>
  </si>
  <si>
    <t>DATA PROCESS</t>
  </si>
  <si>
    <t>MÊS REF</t>
  </si>
  <si>
    <t>ST</t>
  </si>
  <si>
    <t>ENSINO MÉDIO</t>
  </si>
  <si>
    <t>FARMÁCIA</t>
  </si>
  <si>
    <t>DIREITO</t>
  </si>
  <si>
    <t>PSICOLOGIA</t>
  </si>
  <si>
    <t>EDUCAÇÃO FÍSICA</t>
  </si>
  <si>
    <t>GESTÃO PÚBLICA</t>
  </si>
  <si>
    <t>ENGENHARIA CIVIL</t>
  </si>
  <si>
    <t>NUTRIÇÃO</t>
  </si>
  <si>
    <t>EDUARDO SOUZA GOMES</t>
  </si>
  <si>
    <t>PAULO OTAVIO SILVA BRAGA</t>
  </si>
  <si>
    <t>FONOAUDIOLOGIA</t>
  </si>
  <si>
    <t>REMILSON QUEIROZ JULIO</t>
  </si>
  <si>
    <t>LETRAS INGLES</t>
  </si>
  <si>
    <t>ELIAS DA CRUZ ALVES</t>
  </si>
  <si>
    <t>JOSE LUIZ HUERT BACELLAR</t>
  </si>
  <si>
    <t>LEONARDO EZEQUIEL DE LIMA PASSAMANI</t>
  </si>
  <si>
    <t>VITORIA LETICIA SILVA DE SOUZA</t>
  </si>
  <si>
    <t>JESSICA EMILY LIMA MESQUITA</t>
  </si>
  <si>
    <t>THIAGO KLAYVER DE SOUZA VIANA</t>
  </si>
  <si>
    <t>ALEXANDRE AGUIAR RIOS</t>
  </si>
  <si>
    <t>ANA VITORIA SOMBRA QUEIROZ</t>
  </si>
  <si>
    <t>ANTONIO ALAN ALVES DA COSTA</t>
  </si>
  <si>
    <t>BRUNO MATEUS LIMA SOUZA</t>
  </si>
  <si>
    <t>JAMILIANE RODRIGUES LEITE</t>
  </si>
  <si>
    <t>JOHNATHAN ANDREW DA SILVA MACHADO</t>
  </si>
  <si>
    <t>KAROLLINE COSTA FERREIRA</t>
  </si>
  <si>
    <t>KATRINE LANA DA SILVA ARAUJO</t>
  </si>
  <si>
    <t>KATRINY DA SILVA</t>
  </si>
  <si>
    <t>CIENCIAS BIOLOGICAS</t>
  </si>
  <si>
    <t>CIENCIAS CONTABEIS</t>
  </si>
  <si>
    <t>BRUNA VIEIRA DOS SANTOS</t>
  </si>
  <si>
    <t>EDUARDO EZEQUIEL PASSAMANI</t>
  </si>
  <si>
    <t>LIRIAN DA CONCEIÇÃO LUCIANO GOMES</t>
  </si>
  <si>
    <t>ENGENHARIA ELETRICA</t>
  </si>
  <si>
    <t>RHAVILLA REVANNE MAIA NEVES</t>
  </si>
  <si>
    <t>SARAH KALINY DA SILVA SOUZA</t>
  </si>
  <si>
    <t>TAINA JAMILE MELO DE FRANÇA</t>
  </si>
  <si>
    <t>VIVIANE LIMA BURITI</t>
  </si>
  <si>
    <t>WILLI JOSE FERREIRA ROCHA</t>
  </si>
  <si>
    <t xml:space="preserve">AMALIA COSTA DA SILVA </t>
  </si>
  <si>
    <t>SEME</t>
  </si>
  <si>
    <t>MAURO JOSE DE DEUS M. JUNIOR</t>
  </si>
  <si>
    <t>THAIS DE SOUZA LOPES</t>
  </si>
  <si>
    <t>VICTORIA CASTRO DA SILVA</t>
  </si>
  <si>
    <t xml:space="preserve">CIENCIAS CONTABEIS </t>
  </si>
  <si>
    <t>ANNA MARINA PAES MOTYSUMA</t>
  </si>
  <si>
    <t>CLAUDIA EVELIN CAFÉ CRUZ</t>
  </si>
  <si>
    <t>GEOVANE MATOS DE OLIVIERA</t>
  </si>
  <si>
    <t>VICTORIA DE OLIVEIRA LIMA</t>
  </si>
  <si>
    <t>HISTORIA</t>
  </si>
  <si>
    <t>FGB</t>
  </si>
  <si>
    <t>PGM</t>
  </si>
  <si>
    <t>CIÊNCIAS CONTABEIS</t>
  </si>
  <si>
    <t>CASSIA CECILIA OLIVEIRA DE FREITAS</t>
  </si>
  <si>
    <t>CLICIANY DE ALMEIDA CORREIA</t>
  </si>
  <si>
    <t>SISTEMA DE INFORMAÇÃO</t>
  </si>
  <si>
    <t>GABRIELLY DA SILVA CORREIA</t>
  </si>
  <si>
    <t>JENNIFER CAROLINE VALERIO DE OLIVEIRA</t>
  </si>
  <si>
    <t>KESELEY SANTOS DE SOUZA</t>
  </si>
  <si>
    <t>LAURA RAIANE NOGUEIRA VINHORQUIS</t>
  </si>
  <si>
    <t>MARCEL BATALHA MOURÃO</t>
  </si>
  <si>
    <t>MARLI FERNANDES DE SOUZA</t>
  </si>
  <si>
    <t>MATHEUS DE SALES NABI</t>
  </si>
  <si>
    <t>MICHAEL DOUGLAS SOUSA FERNANDES</t>
  </si>
  <si>
    <t>NAGILA ALVES DA ROCHA</t>
  </si>
  <si>
    <t>ROBSON MATOS AGUIAR</t>
  </si>
  <si>
    <t>RODRIGO DE OLIVEIRA VIANA</t>
  </si>
  <si>
    <t>SUANE THAIS NERI TELES</t>
  </si>
  <si>
    <t>SUEINNY PETTRY JERONIMO DO VALE</t>
  </si>
  <si>
    <t xml:space="preserve">BRUNO GUSTAVO DOS SANTOS SANTANA </t>
  </si>
  <si>
    <t>IRIS CRISTINA  SOUZA ARAUJO</t>
  </si>
  <si>
    <t>WALISSON SILVA DE ARAÚJO</t>
  </si>
  <si>
    <t xml:space="preserve">PEDRO NOBREGA GOMES </t>
  </si>
  <si>
    <t xml:space="preserve">ROMERITO DE OLIVEIRA LIMA </t>
  </si>
  <si>
    <t>BEATRIZ MOURA LEITE</t>
  </si>
  <si>
    <t>DEBORAH DE SOUZA SENA</t>
  </si>
  <si>
    <t>2019</t>
  </si>
  <si>
    <t>AMANDA MARIA LINS CRAVEIRO</t>
  </si>
  <si>
    <t>JOÃO PAULO FARIAS DE JESUS</t>
  </si>
  <si>
    <t>MATHEUS WOLLACY DE LIMA BARBOZA</t>
  </si>
  <si>
    <t>TALISSON VIEIRA DA SILVA</t>
  </si>
  <si>
    <t>SASDH</t>
  </si>
  <si>
    <r>
      <rPr>
        <b/>
        <sz val="9"/>
        <rFont val="Arial"/>
        <family val="2"/>
      </rPr>
      <t>ST</t>
    </r>
    <r>
      <rPr>
        <sz val="9"/>
        <rFont val="Arial"/>
        <family val="2"/>
      </rPr>
      <t>=SITUAÇÃO NO MÊS = {</t>
    </r>
    <r>
      <rPr>
        <b/>
        <sz val="9"/>
        <rFont val="Arial"/>
        <family val="2"/>
      </rPr>
      <t xml:space="preserve"> 1</t>
    </r>
    <r>
      <rPr>
        <sz val="9"/>
        <rFont val="Arial"/>
        <family val="2"/>
      </rPr>
      <t xml:space="preserve">- Ativo regular  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-Contrato novo  </t>
    </r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-Recesso remunerado  </t>
    </r>
    <r>
      <rPr>
        <b/>
        <sz val="9"/>
        <rFont val="Arial"/>
        <family val="2"/>
      </rPr>
      <t>4</t>
    </r>
    <r>
      <rPr>
        <sz val="9"/>
        <rFont val="Arial"/>
        <family val="2"/>
      </rPr>
      <t>-Contrato encerrado}</t>
    </r>
  </si>
  <si>
    <t>FRANCISCO CHAGA L. DA C. ZIMMERMANN</t>
  </si>
  <si>
    <t>SIST. DE INFORMAÇÃO</t>
  </si>
  <si>
    <t>ENG. FLORESTAL</t>
  </si>
  <si>
    <t>ARQ. E URBANISMO</t>
  </si>
  <si>
    <t>TEC.  EM ENFERMAGEM</t>
  </si>
  <si>
    <t>VICTORHUGO DE SOUZA LIMA</t>
  </si>
  <si>
    <t>ANA CLARA REIS DA SILVA</t>
  </si>
  <si>
    <t>ANDRESSA CRISTINI MATIAS DE SOUZA</t>
  </si>
  <si>
    <t>ANTONIA DAIANE BEZERRA DE OLIVEIRA</t>
  </si>
  <si>
    <t xml:space="preserve">CARLOS ALBERTO ELIAS DA SILVA JÚNIOR </t>
  </si>
  <si>
    <t>EMILY DE ARAÚJO LIMA</t>
  </si>
  <si>
    <t>FILIPE NÉO DA SILVEIRA</t>
  </si>
  <si>
    <t xml:space="preserve">IAN VITORINO DA SILVA </t>
  </si>
  <si>
    <t>JÚLIO CESAR DA SILVA RODRIGUES</t>
  </si>
  <si>
    <t>TACIA NÍVEA DE SOUZA CAVALCANTE</t>
  </si>
  <si>
    <t>WLADIMIR MACHADO DE BARROS</t>
  </si>
  <si>
    <t>SEINFRA</t>
  </si>
  <si>
    <t>SEGATI</t>
  </si>
  <si>
    <t>LETRAS FRANCES</t>
  </si>
  <si>
    <t>CAIO MESSIAS ALVES</t>
  </si>
  <si>
    <t>DEYWER BEZERRA DA SILVA</t>
  </si>
  <si>
    <t>JOÃO VICTOR MESSIAS MATOS</t>
  </si>
  <si>
    <t xml:space="preserve">EDUCAÇÃO FÍSICA </t>
  </si>
  <si>
    <t>JULHO</t>
  </si>
  <si>
    <t>06/08/2019</t>
  </si>
  <si>
    <t>DANDARA CAROLINE TEIXEIRA</t>
  </si>
  <si>
    <t>ELEN REGINA PINHEIRO BARROS</t>
  </si>
  <si>
    <t>JUCELIR MARQUES LIMA</t>
  </si>
  <si>
    <t>MATHEUS DE OLIVEIRA DOS SANTOS</t>
  </si>
  <si>
    <t>MAXSUEL DE SOUZA AGUIAR</t>
  </si>
  <si>
    <t>VITOR HUGO CARVALHO CALIXTO</t>
  </si>
  <si>
    <t xml:space="preserve">FILOSOFIA - LICENCIATURA </t>
  </si>
  <si>
    <t>JORNALISMO</t>
  </si>
  <si>
    <t>GABRIEL THIBERIO CARRILHO V. ROSSI</t>
  </si>
  <si>
    <t>SEPLAN</t>
  </si>
  <si>
    <t>Contrato Nº 042/2014   -   PREFEITURA DE RIO BRANCO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</si>
</sst>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;&quot;(R$ &quot;#,##0.00\)"/>
    <numFmt numFmtId="168" formatCode="[$R$-416]\ #,##0.00;[Red]\-[$R$-416]\ 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9"/>
      </patternFill>
    </fill>
    <fill>
      <patternFill patternType="solid">
        <fgColor theme="2"/>
        <bgColor indexed="3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8" fillId="0" borderId="0"/>
    <xf numFmtId="43" fontId="6" fillId="0" borderId="0" applyFont="0" applyFill="0" applyBorder="0" applyAlignment="0" applyProtection="0"/>
  </cellStyleXfs>
  <cellXfs count="127">
    <xf numFmtId="0" fontId="0" fillId="0" borderId="0" xfId="0"/>
    <xf numFmtId="0" fontId="4" fillId="2" borderId="1" xfId="2" applyFont="1" applyFill="1" applyBorder="1" applyAlignment="1">
      <alignment horizontal="left" vertical="center"/>
    </xf>
    <xf numFmtId="166" fontId="4" fillId="2" borderId="1" xfId="5" applyNumberFormat="1" applyFont="1" applyFill="1" applyBorder="1" applyAlignment="1">
      <alignment horizontal="center" vertical="center"/>
    </xf>
    <xf numFmtId="167" fontId="2" fillId="2" borderId="1" xfId="5" applyNumberFormat="1" applyFont="1" applyFill="1" applyBorder="1" applyAlignment="1">
      <alignment horizontal="right" vertical="center"/>
    </xf>
    <xf numFmtId="166" fontId="1" fillId="3" borderId="1" xfId="0" applyNumberFormat="1" applyFont="1" applyFill="1" applyBorder="1" applyAlignment="1">
      <alignment vertical="center"/>
    </xf>
    <xf numFmtId="164" fontId="2" fillId="2" borderId="1" xfId="6" applyNumberFormat="1" applyFont="1" applyFill="1" applyBorder="1" applyAlignment="1">
      <alignment horizontal="center" vertical="center"/>
    </xf>
    <xf numFmtId="44" fontId="4" fillId="2" borderId="1" xfId="7" applyFont="1" applyFill="1" applyBorder="1" applyAlignment="1">
      <alignment horizontal="center" vertical="center"/>
    </xf>
    <xf numFmtId="44" fontId="1" fillId="3" borderId="1" xfId="7" applyFont="1" applyFill="1" applyBorder="1" applyAlignment="1">
      <alignment vertical="center"/>
    </xf>
    <xf numFmtId="168" fontId="2" fillId="2" borderId="1" xfId="4" applyNumberFormat="1" applyFont="1" applyFill="1" applyBorder="1" applyAlignment="1">
      <alignment horizontal="right" vertical="center"/>
    </xf>
    <xf numFmtId="44" fontId="5" fillId="3" borderId="1" xfId="7" applyFont="1" applyFill="1" applyBorder="1" applyAlignment="1">
      <alignment vertical="center"/>
    </xf>
    <xf numFmtId="168" fontId="5" fillId="3" borderId="1" xfId="7" applyNumberFormat="1" applyFont="1" applyFill="1" applyBorder="1" applyAlignment="1">
      <alignment horizontal="right" vertical="center"/>
    </xf>
    <xf numFmtId="14" fontId="4" fillId="2" borderId="1" xfId="0" applyNumberFormat="1" applyFont="1" applyFill="1" applyBorder="1" applyAlignment="1">
      <alignment horizontal="center"/>
    </xf>
    <xf numFmtId="44" fontId="4" fillId="2" borderId="1" xfId="7" applyFont="1" applyFill="1" applyBorder="1" applyAlignment="1">
      <alignment horizontal="center"/>
    </xf>
    <xf numFmtId="44" fontId="4" fillId="3" borderId="1" xfId="7" applyFont="1" applyFill="1" applyBorder="1" applyAlignment="1">
      <alignment horizontal="center" vertical="center"/>
    </xf>
    <xf numFmtId="0" fontId="4" fillId="2" borderId="0" xfId="0" applyFont="1" applyFill="1"/>
    <xf numFmtId="0" fontId="9" fillId="2" borderId="10" xfId="0" applyFont="1" applyFill="1" applyBorder="1" applyAlignment="1">
      <alignment horizontal="center" vertical="center"/>
    </xf>
    <xf numFmtId="0" fontId="2" fillId="2" borderId="1" xfId="5" applyFont="1" applyFill="1" applyBorder="1" applyAlignment="1">
      <alignment horizontal="center"/>
    </xf>
    <xf numFmtId="0" fontId="9" fillId="2" borderId="0" xfId="0" applyFont="1" applyFill="1"/>
    <xf numFmtId="0" fontId="2" fillId="7" borderId="1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vertical="center" wrapText="1"/>
    </xf>
    <xf numFmtId="0" fontId="5" fillId="8" borderId="14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44" fontId="1" fillId="8" borderId="1" xfId="7" applyFont="1" applyFill="1" applyBorder="1" applyAlignment="1">
      <alignment vertical="center"/>
    </xf>
    <xf numFmtId="44" fontId="5" fillId="8" borderId="1" xfId="7" applyFont="1" applyFill="1" applyBorder="1" applyAlignment="1">
      <alignment vertical="center"/>
    </xf>
    <xf numFmtId="166" fontId="1" fillId="8" borderId="1" xfId="0" applyNumberFormat="1" applyFont="1" applyFill="1" applyBorder="1" applyAlignment="1">
      <alignment vertical="center"/>
    </xf>
    <xf numFmtId="168" fontId="10" fillId="8" borderId="1" xfId="7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11" fillId="0" borderId="1" xfId="5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44" fontId="9" fillId="0" borderId="1" xfId="7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 wrapText="1"/>
    </xf>
    <xf numFmtId="44" fontId="9" fillId="0" borderId="1" xfId="7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167" fontId="9" fillId="0" borderId="1" xfId="5" applyNumberFormat="1" applyFont="1" applyFill="1" applyBorder="1" applyAlignment="1">
      <alignment horizontal="right"/>
    </xf>
    <xf numFmtId="164" fontId="11" fillId="0" borderId="1" xfId="6" applyNumberFormat="1" applyFont="1" applyFill="1" applyBorder="1" applyAlignment="1">
      <alignment horizontal="center"/>
    </xf>
    <xf numFmtId="166" fontId="9" fillId="0" borderId="1" xfId="5" applyNumberFormat="1" applyFont="1" applyFill="1" applyBorder="1" applyAlignment="1">
      <alignment horizontal="center"/>
    </xf>
    <xf numFmtId="168" fontId="11" fillId="0" borderId="1" xfId="4" applyNumberFormat="1" applyFont="1" applyFill="1" applyBorder="1" applyAlignment="1">
      <alignment horizontal="right"/>
    </xf>
    <xf numFmtId="0" fontId="9" fillId="0" borderId="0" xfId="0" applyFont="1" applyFill="1" applyAlignment="1"/>
    <xf numFmtId="0" fontId="9" fillId="0" borderId="1" xfId="2" applyFont="1" applyFill="1" applyBorder="1" applyAlignment="1">
      <alignment horizontal="left"/>
    </xf>
    <xf numFmtId="44" fontId="9" fillId="0" borderId="1" xfId="7" applyFont="1" applyFill="1" applyBorder="1" applyAlignment="1">
      <alignment vertical="center"/>
    </xf>
    <xf numFmtId="44" fontId="11" fillId="8" borderId="1" xfId="0" applyNumberFormat="1" applyFont="1" applyFill="1" applyBorder="1" applyAlignment="1">
      <alignment vertical="center"/>
    </xf>
    <xf numFmtId="0" fontId="12" fillId="6" borderId="8" xfId="0" applyFont="1" applyFill="1" applyBorder="1" applyAlignment="1">
      <alignment horizontal="center"/>
    </xf>
    <xf numFmtId="44" fontId="12" fillId="8" borderId="1" xfId="7" applyFont="1" applyFill="1" applyBorder="1" applyAlignment="1">
      <alignment vertical="center"/>
    </xf>
    <xf numFmtId="44" fontId="10" fillId="8" borderId="1" xfId="0" applyNumberFormat="1" applyFont="1" applyFill="1" applyBorder="1" applyAlignment="1">
      <alignment vertical="center"/>
    </xf>
    <xf numFmtId="164" fontId="10" fillId="6" borderId="1" xfId="6" applyNumberFormat="1" applyFont="1" applyFill="1" applyBorder="1" applyAlignment="1">
      <alignment horizontal="center" vertical="center"/>
    </xf>
    <xf numFmtId="168" fontId="13" fillId="10" borderId="7" xfId="6" applyNumberFormat="1" applyFont="1" applyFill="1" applyBorder="1" applyAlignment="1">
      <alignment horizontal="right" vertical="center" wrapText="1"/>
    </xf>
    <xf numFmtId="43" fontId="13" fillId="4" borderId="13" xfId="6" applyFont="1" applyFill="1" applyBorder="1" applyAlignment="1">
      <alignment horizontal="right" vertical="center"/>
    </xf>
    <xf numFmtId="168" fontId="13" fillId="8" borderId="1" xfId="0" applyNumberFormat="1" applyFont="1" applyFill="1" applyBorder="1" applyAlignment="1">
      <alignment vertical="center"/>
    </xf>
    <xf numFmtId="0" fontId="10" fillId="8" borderId="14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wrapText="1"/>
    </xf>
    <xf numFmtId="0" fontId="9" fillId="6" borderId="8" xfId="0" applyFont="1" applyFill="1" applyBorder="1"/>
    <xf numFmtId="0" fontId="14" fillId="6" borderId="14" xfId="0" applyFont="1" applyFill="1" applyBorder="1" applyAlignment="1">
      <alignment vertical="center" wrapText="1"/>
    </xf>
    <xf numFmtId="0" fontId="14" fillId="6" borderId="9" xfId="0" applyFont="1" applyFill="1" applyBorder="1" applyAlignment="1">
      <alignment vertical="center" wrapText="1"/>
    </xf>
    <xf numFmtId="0" fontId="9" fillId="0" borderId="0" xfId="0" applyFont="1"/>
    <xf numFmtId="0" fontId="11" fillId="0" borderId="0" xfId="0" applyFont="1"/>
    <xf numFmtId="14" fontId="9" fillId="0" borderId="1" xfId="9" applyNumberFormat="1" applyFont="1" applyFill="1" applyBorder="1" applyAlignment="1">
      <alignment horizontal="center"/>
    </xf>
    <xf numFmtId="14" fontId="9" fillId="0" borderId="1" xfId="8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/>
    <xf numFmtId="16" fontId="9" fillId="0" borderId="0" xfId="0" applyNumberFormat="1" applyFont="1" applyFill="1" applyAlignment="1"/>
    <xf numFmtId="0" fontId="11" fillId="5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textRotation="90" wrapText="1"/>
    </xf>
    <xf numFmtId="0" fontId="9" fillId="2" borderId="8" xfId="0" applyFont="1" applyFill="1" applyBorder="1" applyAlignment="1">
      <alignment horizontal="center"/>
    </xf>
    <xf numFmtId="4" fontId="5" fillId="3" borderId="1" xfId="7" applyNumberFormat="1" applyFont="1" applyFill="1" applyBorder="1" applyAlignment="1">
      <alignment vertical="center"/>
    </xf>
    <xf numFmtId="0" fontId="9" fillId="2" borderId="12" xfId="0" applyFont="1" applyFill="1" applyBorder="1"/>
    <xf numFmtId="0" fontId="9" fillId="2" borderId="13" xfId="0" applyFont="1" applyFill="1" applyBorder="1"/>
    <xf numFmtId="0" fontId="1" fillId="6" borderId="11" xfId="0" applyFont="1" applyFill="1" applyBorder="1" applyAlignment="1">
      <alignment horizontal="center"/>
    </xf>
    <xf numFmtId="4" fontId="5" fillId="8" borderId="1" xfId="7" applyNumberFormat="1" applyFont="1" applyFill="1" applyBorder="1" applyAlignment="1">
      <alignment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43" fontId="12" fillId="2" borderId="4" xfId="6" applyFont="1" applyFill="1" applyBorder="1" applyAlignment="1">
      <alignment horizontal="righ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9" fillId="2" borderId="5" xfId="0" applyFont="1" applyFill="1" applyBorder="1"/>
    <xf numFmtId="0" fontId="9" fillId="2" borderId="6" xfId="0" applyFont="1" applyFill="1" applyBorder="1"/>
    <xf numFmtId="0" fontId="13" fillId="9" borderId="5" xfId="0" applyFont="1" applyFill="1" applyBorder="1" applyAlignment="1">
      <alignment horizontal="left" vertical="center"/>
    </xf>
    <xf numFmtId="0" fontId="13" fillId="9" borderId="6" xfId="0" applyFont="1" applyFill="1" applyBorder="1" applyAlignment="1">
      <alignment horizontal="left" vertical="center"/>
    </xf>
    <xf numFmtId="4" fontId="9" fillId="0" borderId="0" xfId="0" applyNumberFormat="1" applyFont="1"/>
    <xf numFmtId="0" fontId="14" fillId="6" borderId="14" xfId="0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8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2" fillId="7" borderId="10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5" fillId="8" borderId="1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/>
    </xf>
    <xf numFmtId="0" fontId="9" fillId="2" borderId="6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wrapText="1"/>
    </xf>
    <xf numFmtId="0" fontId="11" fillId="11" borderId="9" xfId="0" applyFont="1" applyFill="1" applyBorder="1" applyAlignment="1">
      <alignment horizontal="center" wrapText="1"/>
    </xf>
    <xf numFmtId="0" fontId="11" fillId="11" borderId="7" xfId="0" applyFont="1" applyFill="1" applyBorder="1" applyAlignment="1">
      <alignment horizontal="center" wrapText="1"/>
    </xf>
    <xf numFmtId="0" fontId="11" fillId="11" borderId="10" xfId="0" applyFont="1" applyFill="1" applyBorder="1" applyAlignment="1">
      <alignment horizontal="center" wrapText="1"/>
    </xf>
    <xf numFmtId="0" fontId="11" fillId="11" borderId="10" xfId="0" applyFont="1" applyFill="1" applyBorder="1" applyAlignment="1">
      <alignment horizontal="center" wrapText="1"/>
    </xf>
    <xf numFmtId="0" fontId="11" fillId="11" borderId="5" xfId="0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49" fontId="11" fillId="11" borderId="11" xfId="0" applyNumberFormat="1" applyFont="1" applyFill="1" applyBorder="1" applyAlignment="1">
      <alignment horizontal="center" vertical="center" wrapText="1"/>
    </xf>
    <xf numFmtId="49" fontId="11" fillId="11" borderId="9" xfId="0" applyNumberFormat="1" applyFont="1" applyFill="1" applyBorder="1" applyAlignment="1">
      <alignment horizontal="center" vertical="center" wrapText="1"/>
    </xf>
    <xf numFmtId="49" fontId="11" fillId="12" borderId="9" xfId="0" applyNumberFormat="1" applyFont="1" applyFill="1" applyBorder="1" applyAlignment="1">
      <alignment horizontal="center" wrapText="1"/>
    </xf>
    <xf numFmtId="49" fontId="11" fillId="12" borderId="1" xfId="0" applyNumberFormat="1" applyFont="1" applyFill="1" applyBorder="1" applyAlignment="1">
      <alignment horizontal="center" wrapText="1"/>
    </xf>
    <xf numFmtId="37" fontId="11" fillId="12" borderId="1" xfId="0" applyNumberFormat="1" applyFont="1" applyFill="1" applyBorder="1" applyAlignment="1">
      <alignment horizontal="center" wrapText="1"/>
    </xf>
    <xf numFmtId="0" fontId="11" fillId="12" borderId="1" xfId="0" applyFont="1" applyFill="1" applyBorder="1" applyAlignment="1">
      <alignment horizontal="center" wrapText="1"/>
    </xf>
    <xf numFmtId="165" fontId="11" fillId="12" borderId="1" xfId="0" applyNumberFormat="1" applyFont="1" applyFill="1" applyBorder="1" applyAlignment="1">
      <alignment horizontal="center" wrapText="1"/>
    </xf>
    <xf numFmtId="0" fontId="5" fillId="12" borderId="2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 textRotation="90" wrapText="1"/>
    </xf>
    <xf numFmtId="0" fontId="5" fillId="13" borderId="1" xfId="0" applyFont="1" applyFill="1" applyBorder="1" applyAlignment="1">
      <alignment horizontal="center" vertical="center" wrapText="1"/>
    </xf>
  </cellXfs>
  <cellStyles count="11">
    <cellStyle name="Moeda" xfId="7" builtinId="4"/>
    <cellStyle name="Normal" xfId="0" builtinId="0"/>
    <cellStyle name="Normal 2" xfId="1"/>
    <cellStyle name="Normal 2 2 2" xfId="2"/>
    <cellStyle name="Normal 4" xfId="3"/>
    <cellStyle name="Normal_Plan1" xfId="4"/>
    <cellStyle name="Normal_Plan3" xfId="5"/>
    <cellStyle name="Normal_Planilha1" xfId="8"/>
    <cellStyle name="Normal_Planilha1 2" xfId="9"/>
    <cellStyle name="Vírgula" xfId="6" builtinId="3"/>
    <cellStyle name="Vírgula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38098</xdr:rowOff>
    </xdr:from>
    <xdr:to>
      <xdr:col>9</xdr:col>
      <xdr:colOff>485775</xdr:colOff>
      <xdr:row>0</xdr:row>
      <xdr:rowOff>685799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098"/>
          <a:ext cx="10448925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tabSelected="1" zoomScaleNormal="100" workbookViewId="0">
      <selection activeCell="N5" sqref="N5"/>
    </sheetView>
  </sheetViews>
  <sheetFormatPr defaultRowHeight="14.25" x14ac:dyDescent="0.2"/>
  <cols>
    <col min="1" max="1" width="6.42578125" style="61" customWidth="1"/>
    <col min="2" max="2" width="45.7109375" style="97" customWidth="1"/>
    <col min="3" max="3" width="26" style="97" customWidth="1"/>
    <col min="4" max="4" width="11.28515625" style="97" bestFit="1" customWidth="1"/>
    <col min="5" max="5" width="4.7109375" style="61" customWidth="1"/>
    <col min="6" max="7" width="11.28515625" style="61" bestFit="1" customWidth="1"/>
    <col min="8" max="8" width="16.42578125" style="61" bestFit="1" customWidth="1"/>
    <col min="9" max="9" width="16.85546875" style="61" bestFit="1" customWidth="1"/>
    <col min="10" max="10" width="15.140625" style="61" customWidth="1"/>
    <col min="11" max="11" width="15.42578125" style="61" bestFit="1" customWidth="1"/>
    <col min="12" max="12" width="4.7109375" style="61" customWidth="1"/>
    <col min="13" max="13" width="11.85546875" style="61" customWidth="1"/>
    <col min="14" max="14" width="12.28515625" style="61" customWidth="1"/>
    <col min="15" max="15" width="23.28515625" style="61" bestFit="1" customWidth="1"/>
    <col min="16" max="16384" width="9.140625" style="61"/>
  </cols>
  <sheetData>
    <row r="1" spans="1:15" ht="58.5" customHeight="1" x14ac:dyDescent="0.2">
      <c r="A1" s="58" t="s">
        <v>6</v>
      </c>
      <c r="B1" s="85"/>
      <c r="C1" s="85"/>
      <c r="D1" s="85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5" s="62" customFormat="1" ht="15" x14ac:dyDescent="0.25">
      <c r="A2" s="98" t="s">
        <v>40</v>
      </c>
      <c r="B2" s="99"/>
      <c r="C2" s="100"/>
      <c r="D2" s="101" t="s">
        <v>41</v>
      </c>
      <c r="E2" s="102"/>
      <c r="F2" s="103" t="s">
        <v>9</v>
      </c>
      <c r="G2" s="104" t="s">
        <v>42</v>
      </c>
      <c r="H2" s="104" t="s">
        <v>5</v>
      </c>
      <c r="I2" s="104" t="s">
        <v>8</v>
      </c>
      <c r="J2" s="105" t="s">
        <v>10</v>
      </c>
      <c r="K2" s="105"/>
      <c r="L2" s="105"/>
      <c r="M2" s="105"/>
      <c r="N2" s="105"/>
      <c r="O2" s="105"/>
    </row>
    <row r="3" spans="1:15" s="62" customFormat="1" ht="15" x14ac:dyDescent="0.25">
      <c r="A3" s="106" t="s">
        <v>162</v>
      </c>
      <c r="B3" s="107"/>
      <c r="C3" s="108"/>
      <c r="D3" s="109" t="s">
        <v>151</v>
      </c>
      <c r="E3" s="110"/>
      <c r="F3" s="111" t="s">
        <v>120</v>
      </c>
      <c r="G3" s="112" t="s">
        <v>150</v>
      </c>
      <c r="H3" s="113">
        <v>23</v>
      </c>
      <c r="I3" s="115">
        <v>4.8</v>
      </c>
      <c r="J3" s="114" t="s">
        <v>7</v>
      </c>
      <c r="K3" s="114"/>
      <c r="L3" s="114"/>
      <c r="M3" s="114"/>
      <c r="N3" s="114"/>
      <c r="O3" s="114"/>
    </row>
    <row r="4" spans="1:15" s="62" customFormat="1" ht="15" x14ac:dyDescent="0.25">
      <c r="A4" s="116" t="s">
        <v>13</v>
      </c>
      <c r="B4" s="117" t="s">
        <v>0</v>
      </c>
      <c r="C4" s="117" t="s">
        <v>22</v>
      </c>
      <c r="D4" s="117" t="s">
        <v>38</v>
      </c>
      <c r="E4" s="117" t="s">
        <v>43</v>
      </c>
      <c r="F4" s="117" t="s">
        <v>3</v>
      </c>
      <c r="G4" s="118" t="s">
        <v>4</v>
      </c>
      <c r="H4" s="119"/>
      <c r="I4" s="117" t="s">
        <v>12</v>
      </c>
      <c r="J4" s="117" t="s">
        <v>39</v>
      </c>
      <c r="K4" s="117" t="s">
        <v>15</v>
      </c>
      <c r="L4" s="57" t="s">
        <v>17</v>
      </c>
      <c r="M4" s="57"/>
      <c r="N4" s="57"/>
      <c r="O4" s="120" t="s">
        <v>21</v>
      </c>
    </row>
    <row r="5" spans="1:15" s="62" customFormat="1" ht="43.5" x14ac:dyDescent="0.25">
      <c r="A5" s="121"/>
      <c r="B5" s="122"/>
      <c r="C5" s="122"/>
      <c r="D5" s="122"/>
      <c r="E5" s="122"/>
      <c r="F5" s="122"/>
      <c r="G5" s="123"/>
      <c r="H5" s="124"/>
      <c r="I5" s="122"/>
      <c r="J5" s="122"/>
      <c r="K5" s="122"/>
      <c r="L5" s="125" t="s">
        <v>11</v>
      </c>
      <c r="M5" s="126" t="s">
        <v>19</v>
      </c>
      <c r="N5" s="126" t="s">
        <v>18</v>
      </c>
      <c r="O5" s="120"/>
    </row>
    <row r="6" spans="1:15" s="39" customFormat="1" ht="15" x14ac:dyDescent="0.25">
      <c r="A6" s="34">
        <v>1</v>
      </c>
      <c r="B6" s="27" t="s">
        <v>63</v>
      </c>
      <c r="C6" s="27" t="s">
        <v>25</v>
      </c>
      <c r="D6" s="86" t="s">
        <v>144</v>
      </c>
      <c r="E6" s="29">
        <v>1</v>
      </c>
      <c r="F6" s="30">
        <v>43164</v>
      </c>
      <c r="G6" s="30">
        <v>43528</v>
      </c>
      <c r="H6" s="41">
        <v>630</v>
      </c>
      <c r="I6" s="41">
        <f>H3*I3</f>
        <v>110.39999999999999</v>
      </c>
      <c r="J6" s="31"/>
      <c r="K6" s="35">
        <f t="shared" ref="K6:K69" si="0">SUM(H6:J6)</f>
        <v>740.4</v>
      </c>
      <c r="L6" s="36">
        <v>0</v>
      </c>
      <c r="M6" s="37">
        <v>0</v>
      </c>
      <c r="N6" s="37">
        <v>0</v>
      </c>
      <c r="O6" s="38">
        <f t="shared" ref="O6:O69" si="1">K6-SUM(M6:N6)</f>
        <v>740.4</v>
      </c>
    </row>
    <row r="7" spans="1:15" s="39" customFormat="1" ht="15" x14ac:dyDescent="0.25">
      <c r="A7" s="34">
        <v>2</v>
      </c>
      <c r="B7" s="27" t="s">
        <v>83</v>
      </c>
      <c r="C7" s="27" t="s">
        <v>27</v>
      </c>
      <c r="D7" s="86" t="s">
        <v>84</v>
      </c>
      <c r="E7" s="29">
        <v>1</v>
      </c>
      <c r="F7" s="30">
        <v>43192</v>
      </c>
      <c r="G7" s="30">
        <v>43556</v>
      </c>
      <c r="H7" s="41">
        <v>630</v>
      </c>
      <c r="I7" s="41">
        <f>H3*I3</f>
        <v>110.39999999999999</v>
      </c>
      <c r="J7" s="31"/>
      <c r="K7" s="35">
        <f t="shared" si="0"/>
        <v>740.4</v>
      </c>
      <c r="L7" s="36">
        <v>0</v>
      </c>
      <c r="M7" s="37">
        <v>0</v>
      </c>
      <c r="N7" s="37"/>
      <c r="O7" s="38">
        <f t="shared" si="1"/>
        <v>740.4</v>
      </c>
    </row>
    <row r="8" spans="1:15" s="39" customFormat="1" ht="15" x14ac:dyDescent="0.25">
      <c r="A8" s="34">
        <v>3</v>
      </c>
      <c r="B8" s="27" t="s">
        <v>121</v>
      </c>
      <c r="C8" s="27" t="s">
        <v>46</v>
      </c>
      <c r="D8" s="87" t="s">
        <v>125</v>
      </c>
      <c r="E8" s="29">
        <v>1</v>
      </c>
      <c r="F8" s="30">
        <v>43525</v>
      </c>
      <c r="G8" s="30">
        <v>43890</v>
      </c>
      <c r="H8" s="41">
        <v>630</v>
      </c>
      <c r="I8" s="41">
        <f>H3*I3</f>
        <v>110.39999999999999</v>
      </c>
      <c r="J8" s="31"/>
      <c r="K8" s="35">
        <f t="shared" si="0"/>
        <v>740.4</v>
      </c>
      <c r="L8" s="36"/>
      <c r="M8" s="37"/>
      <c r="N8" s="37"/>
      <c r="O8" s="38">
        <f t="shared" si="1"/>
        <v>740.4</v>
      </c>
    </row>
    <row r="9" spans="1:15" s="39" customFormat="1" ht="15" x14ac:dyDescent="0.25">
      <c r="A9" s="34">
        <v>4</v>
      </c>
      <c r="B9" s="27" t="s">
        <v>133</v>
      </c>
      <c r="C9" s="27" t="s">
        <v>46</v>
      </c>
      <c r="D9" s="87" t="s">
        <v>95</v>
      </c>
      <c r="E9" s="29">
        <v>1</v>
      </c>
      <c r="F9" s="30">
        <v>43556</v>
      </c>
      <c r="G9" s="30">
        <v>43921</v>
      </c>
      <c r="H9" s="41">
        <v>630</v>
      </c>
      <c r="I9" s="41">
        <f>H3*I3</f>
        <v>110.39999999999999</v>
      </c>
      <c r="J9" s="31"/>
      <c r="K9" s="35">
        <f t="shared" si="0"/>
        <v>740.4</v>
      </c>
      <c r="L9" s="36"/>
      <c r="M9" s="37"/>
      <c r="N9" s="37"/>
      <c r="O9" s="38">
        <f t="shared" si="1"/>
        <v>740.4</v>
      </c>
    </row>
    <row r="10" spans="1:15" s="39" customFormat="1" ht="15" x14ac:dyDescent="0.25">
      <c r="A10" s="34">
        <v>5</v>
      </c>
      <c r="B10" s="27" t="s">
        <v>64</v>
      </c>
      <c r="C10" s="27" t="s">
        <v>26</v>
      </c>
      <c r="D10" s="86" t="s">
        <v>125</v>
      </c>
      <c r="E10" s="29">
        <v>1</v>
      </c>
      <c r="F10" s="30">
        <v>43164</v>
      </c>
      <c r="G10" s="30">
        <v>43163</v>
      </c>
      <c r="H10" s="41">
        <v>630</v>
      </c>
      <c r="I10" s="41">
        <f>H3*I3</f>
        <v>110.39999999999999</v>
      </c>
      <c r="J10" s="31"/>
      <c r="K10" s="35">
        <f t="shared" si="0"/>
        <v>740.4</v>
      </c>
      <c r="L10" s="36"/>
      <c r="M10" s="37"/>
      <c r="N10" s="37"/>
      <c r="O10" s="38">
        <f t="shared" si="1"/>
        <v>740.4</v>
      </c>
    </row>
    <row r="11" spans="1:15" s="39" customFormat="1" ht="15" x14ac:dyDescent="0.25">
      <c r="A11" s="34">
        <v>6</v>
      </c>
      <c r="B11" s="27" t="s">
        <v>134</v>
      </c>
      <c r="C11" s="27" t="s">
        <v>51</v>
      </c>
      <c r="D11" s="86" t="s">
        <v>84</v>
      </c>
      <c r="E11" s="29">
        <v>1</v>
      </c>
      <c r="F11" s="30">
        <v>43556</v>
      </c>
      <c r="G11" s="30">
        <v>43921</v>
      </c>
      <c r="H11" s="41">
        <v>630</v>
      </c>
      <c r="I11" s="41">
        <f>I3*H3</f>
        <v>110.39999999999999</v>
      </c>
      <c r="J11" s="31"/>
      <c r="K11" s="35">
        <f t="shared" si="0"/>
        <v>740.4</v>
      </c>
      <c r="L11" s="36"/>
      <c r="M11" s="37"/>
      <c r="N11" s="37"/>
      <c r="O11" s="38">
        <f t="shared" si="1"/>
        <v>740.4</v>
      </c>
    </row>
    <row r="12" spans="1:15" s="39" customFormat="1" ht="15" x14ac:dyDescent="0.25">
      <c r="A12" s="34">
        <v>7</v>
      </c>
      <c r="B12" s="27" t="s">
        <v>89</v>
      </c>
      <c r="C12" s="27" t="s">
        <v>31</v>
      </c>
      <c r="D12" s="87" t="s">
        <v>125</v>
      </c>
      <c r="E12" s="29">
        <v>1</v>
      </c>
      <c r="F12" s="63">
        <v>43297</v>
      </c>
      <c r="G12" s="63">
        <v>43661</v>
      </c>
      <c r="H12" s="41">
        <v>630</v>
      </c>
      <c r="I12" s="41">
        <f>H3*I3</f>
        <v>110.39999999999999</v>
      </c>
      <c r="J12" s="31"/>
      <c r="K12" s="35">
        <f t="shared" si="0"/>
        <v>740.4</v>
      </c>
      <c r="L12" s="36"/>
      <c r="M12" s="37"/>
      <c r="N12" s="37"/>
      <c r="O12" s="38">
        <f t="shared" si="1"/>
        <v>740.4</v>
      </c>
    </row>
    <row r="13" spans="1:15" s="39" customFormat="1" ht="15" x14ac:dyDescent="0.25">
      <c r="A13" s="34">
        <v>8</v>
      </c>
      <c r="B13" s="27" t="s">
        <v>135</v>
      </c>
      <c r="C13" s="27" t="s">
        <v>30</v>
      </c>
      <c r="D13" s="87" t="s">
        <v>1</v>
      </c>
      <c r="E13" s="29">
        <v>1</v>
      </c>
      <c r="F13" s="30">
        <v>43556</v>
      </c>
      <c r="G13" s="30">
        <v>43921</v>
      </c>
      <c r="H13" s="41">
        <v>630</v>
      </c>
      <c r="I13" s="41">
        <f>H3*I3</f>
        <v>110.39999999999999</v>
      </c>
      <c r="J13" s="31"/>
      <c r="K13" s="35">
        <f t="shared" si="0"/>
        <v>740.4</v>
      </c>
      <c r="L13" s="36"/>
      <c r="M13" s="37"/>
      <c r="N13" s="37"/>
      <c r="O13" s="38">
        <f t="shared" si="1"/>
        <v>740.4</v>
      </c>
    </row>
    <row r="14" spans="1:15" s="39" customFormat="1" ht="15" x14ac:dyDescent="0.25">
      <c r="A14" s="34">
        <v>9</v>
      </c>
      <c r="B14" s="27" t="s">
        <v>65</v>
      </c>
      <c r="C14" s="27" t="s">
        <v>72</v>
      </c>
      <c r="D14" s="86" t="s">
        <v>84</v>
      </c>
      <c r="E14" s="29">
        <v>1</v>
      </c>
      <c r="F14" s="30">
        <v>43160</v>
      </c>
      <c r="G14" s="30">
        <v>43524</v>
      </c>
      <c r="H14" s="41">
        <v>630</v>
      </c>
      <c r="I14" s="41">
        <f>H3*I3</f>
        <v>110.39999999999999</v>
      </c>
      <c r="J14" s="31"/>
      <c r="K14" s="35">
        <f t="shared" si="0"/>
        <v>740.4</v>
      </c>
      <c r="L14" s="36">
        <v>0</v>
      </c>
      <c r="M14" s="37">
        <v>0</v>
      </c>
      <c r="N14" s="37">
        <v>0</v>
      </c>
      <c r="O14" s="38">
        <f t="shared" si="1"/>
        <v>740.4</v>
      </c>
    </row>
    <row r="15" spans="1:15" s="39" customFormat="1" ht="15" x14ac:dyDescent="0.25">
      <c r="A15" s="34">
        <v>10</v>
      </c>
      <c r="B15" s="40" t="s">
        <v>74</v>
      </c>
      <c r="C15" s="40" t="s">
        <v>30</v>
      </c>
      <c r="D15" s="86" t="s">
        <v>1</v>
      </c>
      <c r="E15" s="29">
        <v>1</v>
      </c>
      <c r="F15" s="30">
        <v>43192</v>
      </c>
      <c r="G15" s="30">
        <v>43556</v>
      </c>
      <c r="H15" s="41">
        <v>630</v>
      </c>
      <c r="I15" s="41">
        <f>H3*I3</f>
        <v>110.39999999999999</v>
      </c>
      <c r="J15" s="31"/>
      <c r="K15" s="35">
        <f t="shared" si="0"/>
        <v>740.4</v>
      </c>
      <c r="L15" s="36">
        <v>0</v>
      </c>
      <c r="M15" s="37">
        <v>0</v>
      </c>
      <c r="N15" s="37"/>
      <c r="O15" s="38">
        <f t="shared" si="1"/>
        <v>740.4</v>
      </c>
    </row>
    <row r="16" spans="1:15" s="39" customFormat="1" ht="15" x14ac:dyDescent="0.25">
      <c r="A16" s="34">
        <v>11</v>
      </c>
      <c r="B16" s="40" t="s">
        <v>118</v>
      </c>
      <c r="C16" s="40" t="s">
        <v>45</v>
      </c>
      <c r="D16" s="86" t="s">
        <v>1</v>
      </c>
      <c r="E16" s="29">
        <v>1</v>
      </c>
      <c r="F16" s="30">
        <v>43430</v>
      </c>
      <c r="G16" s="30">
        <v>43794</v>
      </c>
      <c r="H16" s="41">
        <v>630</v>
      </c>
      <c r="I16" s="41">
        <f>H3*I3</f>
        <v>110.39999999999999</v>
      </c>
      <c r="J16" s="31"/>
      <c r="K16" s="35">
        <f t="shared" si="0"/>
        <v>740.4</v>
      </c>
      <c r="L16" s="36"/>
      <c r="M16" s="37"/>
      <c r="N16" s="37"/>
      <c r="O16" s="38">
        <f t="shared" si="1"/>
        <v>740.4</v>
      </c>
    </row>
    <row r="17" spans="1:15" s="39" customFormat="1" ht="15" x14ac:dyDescent="0.25">
      <c r="A17" s="34">
        <v>12</v>
      </c>
      <c r="B17" s="40" t="s">
        <v>113</v>
      </c>
      <c r="C17" s="40" t="s">
        <v>48</v>
      </c>
      <c r="D17" s="86" t="s">
        <v>125</v>
      </c>
      <c r="E17" s="29">
        <v>1</v>
      </c>
      <c r="F17" s="64">
        <v>43344</v>
      </c>
      <c r="G17" s="64">
        <v>43343</v>
      </c>
      <c r="H17" s="41">
        <v>630</v>
      </c>
      <c r="I17" s="41">
        <f>H3*I3</f>
        <v>110.39999999999999</v>
      </c>
      <c r="J17" s="31"/>
      <c r="K17" s="35">
        <f t="shared" si="0"/>
        <v>740.4</v>
      </c>
      <c r="L17" s="36"/>
      <c r="M17" s="37"/>
      <c r="N17" s="37"/>
      <c r="O17" s="38">
        <f t="shared" si="1"/>
        <v>740.4</v>
      </c>
    </row>
    <row r="18" spans="1:15" s="39" customFormat="1" ht="15" x14ac:dyDescent="0.25">
      <c r="A18" s="34">
        <v>13</v>
      </c>
      <c r="B18" s="27" t="s">
        <v>66</v>
      </c>
      <c r="C18" s="27" t="s">
        <v>44</v>
      </c>
      <c r="D18" s="86" t="s">
        <v>125</v>
      </c>
      <c r="E18" s="29">
        <v>1</v>
      </c>
      <c r="F18" s="30">
        <v>43160</v>
      </c>
      <c r="G18" s="30">
        <v>43524</v>
      </c>
      <c r="H18" s="41">
        <v>418</v>
      </c>
      <c r="I18" s="41">
        <f>H3*I3</f>
        <v>110.39999999999999</v>
      </c>
      <c r="J18" s="31"/>
      <c r="K18" s="35">
        <f>SUM(H18:J18)</f>
        <v>528.4</v>
      </c>
      <c r="L18" s="36">
        <v>0</v>
      </c>
      <c r="M18" s="37">
        <v>0</v>
      </c>
      <c r="N18" s="37">
        <v>0</v>
      </c>
      <c r="O18" s="38">
        <f>K18-SUM(M18:N18)</f>
        <v>528.4</v>
      </c>
    </row>
    <row r="19" spans="1:15" s="39" customFormat="1" ht="15" x14ac:dyDescent="0.25">
      <c r="A19" s="34">
        <v>14</v>
      </c>
      <c r="B19" s="40" t="s">
        <v>146</v>
      </c>
      <c r="C19" s="40" t="s">
        <v>50</v>
      </c>
      <c r="D19" s="86" t="s">
        <v>23</v>
      </c>
      <c r="E19" s="29">
        <v>1</v>
      </c>
      <c r="F19" s="30">
        <v>43612</v>
      </c>
      <c r="G19" s="30">
        <v>43977</v>
      </c>
      <c r="H19" s="41">
        <v>630</v>
      </c>
      <c r="I19" s="41">
        <f>H3*I3</f>
        <v>110.39999999999999</v>
      </c>
      <c r="J19" s="31"/>
      <c r="K19" s="35">
        <f t="shared" si="0"/>
        <v>740.4</v>
      </c>
      <c r="L19" s="36"/>
      <c r="M19" s="37"/>
      <c r="N19" s="37"/>
      <c r="O19" s="38">
        <f t="shared" si="1"/>
        <v>740.4</v>
      </c>
    </row>
    <row r="20" spans="1:15" s="39" customFormat="1" ht="15" x14ac:dyDescent="0.25">
      <c r="A20" s="34">
        <v>15</v>
      </c>
      <c r="B20" s="27" t="s">
        <v>97</v>
      </c>
      <c r="C20" s="27" t="s">
        <v>30</v>
      </c>
      <c r="D20" s="86" t="s">
        <v>1</v>
      </c>
      <c r="E20" s="29">
        <v>1</v>
      </c>
      <c r="F20" s="30">
        <v>43325</v>
      </c>
      <c r="G20" s="30">
        <v>43689</v>
      </c>
      <c r="H20" s="41">
        <v>630</v>
      </c>
      <c r="I20" s="41">
        <f>H3*I3</f>
        <v>110.39999999999999</v>
      </c>
      <c r="J20" s="31"/>
      <c r="K20" s="35">
        <f t="shared" si="0"/>
        <v>740.4</v>
      </c>
      <c r="L20" s="36"/>
      <c r="M20" s="37">
        <v>0</v>
      </c>
      <c r="N20" s="37">
        <v>0</v>
      </c>
      <c r="O20" s="38">
        <f t="shared" si="1"/>
        <v>740.4</v>
      </c>
    </row>
    <row r="21" spans="1:15" s="39" customFormat="1" ht="15" x14ac:dyDescent="0.25">
      <c r="A21" s="34">
        <v>16</v>
      </c>
      <c r="B21" s="40" t="s">
        <v>136</v>
      </c>
      <c r="C21" s="40" t="s">
        <v>46</v>
      </c>
      <c r="D21" s="86" t="s">
        <v>95</v>
      </c>
      <c r="E21" s="29">
        <v>1</v>
      </c>
      <c r="F21" s="30">
        <v>43556</v>
      </c>
      <c r="G21" s="30">
        <v>43921</v>
      </c>
      <c r="H21" s="41">
        <v>630</v>
      </c>
      <c r="I21" s="41">
        <f>H3*I3</f>
        <v>110.39999999999999</v>
      </c>
      <c r="J21" s="31"/>
      <c r="K21" s="35">
        <f t="shared" si="0"/>
        <v>740.4</v>
      </c>
      <c r="L21" s="36"/>
      <c r="M21" s="37"/>
      <c r="N21" s="37"/>
      <c r="O21" s="38">
        <f t="shared" si="1"/>
        <v>740.4</v>
      </c>
    </row>
    <row r="22" spans="1:15" s="39" customFormat="1" ht="15" x14ac:dyDescent="0.25">
      <c r="A22" s="34">
        <v>17</v>
      </c>
      <c r="B22" s="40" t="s">
        <v>90</v>
      </c>
      <c r="C22" s="40" t="s">
        <v>46</v>
      </c>
      <c r="D22" s="86" t="s">
        <v>23</v>
      </c>
      <c r="E22" s="29">
        <v>3</v>
      </c>
      <c r="F22" s="30">
        <v>43297</v>
      </c>
      <c r="G22" s="30">
        <v>43631</v>
      </c>
      <c r="H22" s="41">
        <v>609</v>
      </c>
      <c r="I22" s="41">
        <v>105.6</v>
      </c>
      <c r="J22" s="31">
        <v>21</v>
      </c>
      <c r="K22" s="35">
        <f t="shared" si="0"/>
        <v>735.6</v>
      </c>
      <c r="L22" s="36"/>
      <c r="M22" s="37"/>
      <c r="N22" s="37"/>
      <c r="O22" s="38">
        <f t="shared" si="1"/>
        <v>735.6</v>
      </c>
    </row>
    <row r="23" spans="1:15" s="39" customFormat="1" ht="15" x14ac:dyDescent="0.25">
      <c r="A23" s="34">
        <v>18</v>
      </c>
      <c r="B23" s="40" t="s">
        <v>98</v>
      </c>
      <c r="C23" s="40" t="s">
        <v>27</v>
      </c>
      <c r="D23" s="86" t="s">
        <v>84</v>
      </c>
      <c r="E23" s="29">
        <v>1</v>
      </c>
      <c r="F23" s="30">
        <v>43325</v>
      </c>
      <c r="G23" s="30">
        <v>43689</v>
      </c>
      <c r="H23" s="41">
        <v>630</v>
      </c>
      <c r="I23" s="41">
        <f>H3*I3</f>
        <v>110.39999999999999</v>
      </c>
      <c r="J23" s="31"/>
      <c r="K23" s="35">
        <f t="shared" si="0"/>
        <v>740.4</v>
      </c>
      <c r="L23" s="36"/>
      <c r="M23" s="37">
        <v>0</v>
      </c>
      <c r="N23" s="37">
        <v>0</v>
      </c>
      <c r="O23" s="38">
        <f t="shared" si="1"/>
        <v>740.4</v>
      </c>
    </row>
    <row r="24" spans="1:15" s="39" customFormat="1" ht="15" x14ac:dyDescent="0.25">
      <c r="A24" s="34">
        <v>19</v>
      </c>
      <c r="B24" s="40" t="s">
        <v>152</v>
      </c>
      <c r="C24" s="27" t="s">
        <v>46</v>
      </c>
      <c r="D24" s="87" t="s">
        <v>95</v>
      </c>
      <c r="E24" s="29">
        <v>2</v>
      </c>
      <c r="F24" s="30">
        <v>43663</v>
      </c>
      <c r="G24" s="30">
        <v>44028</v>
      </c>
      <c r="H24" s="41">
        <v>315</v>
      </c>
      <c r="I24" s="41">
        <v>52.8</v>
      </c>
      <c r="J24" s="31"/>
      <c r="K24" s="35">
        <f t="shared" si="0"/>
        <v>367.8</v>
      </c>
      <c r="L24" s="36"/>
      <c r="M24" s="37"/>
      <c r="N24" s="37"/>
      <c r="O24" s="38">
        <f t="shared" si="1"/>
        <v>367.8</v>
      </c>
    </row>
    <row r="25" spans="1:15" s="39" customFormat="1" ht="15" x14ac:dyDescent="0.25">
      <c r="A25" s="34">
        <v>20</v>
      </c>
      <c r="B25" s="40" t="s">
        <v>119</v>
      </c>
      <c r="C25" s="40" t="s">
        <v>130</v>
      </c>
      <c r="D25" s="86" t="s">
        <v>143</v>
      </c>
      <c r="E25" s="29">
        <v>1</v>
      </c>
      <c r="F25" s="30">
        <v>43444</v>
      </c>
      <c r="G25" s="30">
        <v>43808</v>
      </c>
      <c r="H25" s="41">
        <v>630</v>
      </c>
      <c r="I25" s="41">
        <f>H3*I3</f>
        <v>110.39999999999999</v>
      </c>
      <c r="J25" s="31"/>
      <c r="K25" s="35">
        <f t="shared" si="0"/>
        <v>740.4</v>
      </c>
      <c r="L25" s="36"/>
      <c r="M25" s="37"/>
      <c r="N25" s="37"/>
      <c r="O25" s="38">
        <f t="shared" si="1"/>
        <v>740.4</v>
      </c>
    </row>
    <row r="26" spans="1:15" s="39" customFormat="1" ht="15" x14ac:dyDescent="0.25">
      <c r="A26" s="34">
        <v>21</v>
      </c>
      <c r="B26" s="40" t="s">
        <v>147</v>
      </c>
      <c r="C26" s="40" t="s">
        <v>149</v>
      </c>
      <c r="D26" s="86" t="s">
        <v>94</v>
      </c>
      <c r="E26" s="29">
        <v>1</v>
      </c>
      <c r="F26" s="30">
        <v>43600</v>
      </c>
      <c r="G26" s="30">
        <v>43813</v>
      </c>
      <c r="H26" s="41">
        <v>630</v>
      </c>
      <c r="I26" s="41">
        <f>H3*I3</f>
        <v>110.39999999999999</v>
      </c>
      <c r="J26" s="31"/>
      <c r="K26" s="35">
        <f t="shared" si="0"/>
        <v>740.4</v>
      </c>
      <c r="L26" s="36"/>
      <c r="M26" s="37"/>
      <c r="N26" s="37"/>
      <c r="O26" s="38">
        <f t="shared" si="1"/>
        <v>740.4</v>
      </c>
    </row>
    <row r="27" spans="1:15" s="39" customFormat="1" ht="15" x14ac:dyDescent="0.25">
      <c r="A27" s="34">
        <v>22</v>
      </c>
      <c r="B27" s="27" t="s">
        <v>75</v>
      </c>
      <c r="C27" s="27" t="s">
        <v>50</v>
      </c>
      <c r="D27" s="87" t="s">
        <v>143</v>
      </c>
      <c r="E27" s="29">
        <v>1</v>
      </c>
      <c r="F27" s="30">
        <v>43192</v>
      </c>
      <c r="G27" s="30">
        <v>43556</v>
      </c>
      <c r="H27" s="41">
        <v>630</v>
      </c>
      <c r="I27" s="41">
        <f>H3*I3</f>
        <v>110.39999999999999</v>
      </c>
      <c r="J27" s="31"/>
      <c r="K27" s="35">
        <f t="shared" si="0"/>
        <v>740.4</v>
      </c>
      <c r="L27" s="36">
        <v>0</v>
      </c>
      <c r="M27" s="37">
        <v>0</v>
      </c>
      <c r="N27" s="37"/>
      <c r="O27" s="38">
        <f t="shared" si="1"/>
        <v>740.4</v>
      </c>
    </row>
    <row r="28" spans="1:15" s="39" customFormat="1" ht="15" x14ac:dyDescent="0.25">
      <c r="A28" s="34">
        <v>23</v>
      </c>
      <c r="B28" s="40" t="s">
        <v>52</v>
      </c>
      <c r="C28" s="40" t="s">
        <v>54</v>
      </c>
      <c r="D28" s="86" t="s">
        <v>1</v>
      </c>
      <c r="E28" s="29">
        <v>1</v>
      </c>
      <c r="F28" s="32">
        <v>42979</v>
      </c>
      <c r="G28" s="30">
        <v>42977</v>
      </c>
      <c r="H28" s="41">
        <v>630</v>
      </c>
      <c r="I28" s="41">
        <f>H3*I3</f>
        <v>110.39999999999999</v>
      </c>
      <c r="J28" s="31"/>
      <c r="K28" s="35">
        <f t="shared" si="0"/>
        <v>740.4</v>
      </c>
      <c r="L28" s="36"/>
      <c r="M28" s="37"/>
      <c r="N28" s="37"/>
      <c r="O28" s="38">
        <f t="shared" si="1"/>
        <v>740.4</v>
      </c>
    </row>
    <row r="29" spans="1:15" s="39" customFormat="1" ht="15" x14ac:dyDescent="0.25">
      <c r="A29" s="34">
        <v>24</v>
      </c>
      <c r="B29" s="40" t="s">
        <v>153</v>
      </c>
      <c r="C29" s="27" t="s">
        <v>73</v>
      </c>
      <c r="D29" s="87" t="s">
        <v>125</v>
      </c>
      <c r="E29" s="29">
        <v>2</v>
      </c>
      <c r="F29" s="65">
        <v>43663</v>
      </c>
      <c r="G29" s="65">
        <v>44028</v>
      </c>
      <c r="H29" s="41">
        <v>315</v>
      </c>
      <c r="I29" s="41">
        <v>52.8</v>
      </c>
      <c r="J29" s="31"/>
      <c r="K29" s="35">
        <f t="shared" si="0"/>
        <v>367.8</v>
      </c>
      <c r="L29" s="36"/>
      <c r="M29" s="37"/>
      <c r="N29" s="37"/>
      <c r="O29" s="38">
        <f t="shared" si="1"/>
        <v>367.8</v>
      </c>
    </row>
    <row r="30" spans="1:15" s="39" customFormat="1" ht="15" x14ac:dyDescent="0.25">
      <c r="A30" s="34">
        <v>25</v>
      </c>
      <c r="B30" s="40" t="s">
        <v>57</v>
      </c>
      <c r="C30" s="40" t="s">
        <v>129</v>
      </c>
      <c r="D30" s="86" t="s">
        <v>2</v>
      </c>
      <c r="E30" s="29">
        <v>1</v>
      </c>
      <c r="F30" s="32">
        <v>43132</v>
      </c>
      <c r="G30" s="30">
        <v>43497</v>
      </c>
      <c r="H30" s="41">
        <v>630</v>
      </c>
      <c r="I30" s="41">
        <f>H3*I3</f>
        <v>110.39999999999999</v>
      </c>
      <c r="J30" s="31"/>
      <c r="K30" s="35">
        <f t="shared" si="0"/>
        <v>740.4</v>
      </c>
      <c r="L30" s="36">
        <v>0</v>
      </c>
      <c r="M30" s="37">
        <v>0</v>
      </c>
      <c r="N30" s="37"/>
      <c r="O30" s="38">
        <f t="shared" si="1"/>
        <v>740.4</v>
      </c>
    </row>
    <row r="31" spans="1:15" s="39" customFormat="1" ht="15" x14ac:dyDescent="0.25">
      <c r="A31" s="34">
        <v>26</v>
      </c>
      <c r="B31" s="40" t="s">
        <v>137</v>
      </c>
      <c r="C31" s="40" t="s">
        <v>50</v>
      </c>
      <c r="D31" s="86" t="s">
        <v>143</v>
      </c>
      <c r="E31" s="29">
        <v>1</v>
      </c>
      <c r="F31" s="30">
        <v>43556</v>
      </c>
      <c r="G31" s="30">
        <v>43921</v>
      </c>
      <c r="H31" s="41">
        <v>630</v>
      </c>
      <c r="I31" s="41">
        <f>H3*I3</f>
        <v>110.39999999999999</v>
      </c>
      <c r="J31" s="31"/>
      <c r="K31" s="35">
        <f t="shared" si="0"/>
        <v>740.4</v>
      </c>
      <c r="L31" s="36"/>
      <c r="M31" s="37"/>
      <c r="N31" s="37"/>
      <c r="O31" s="38">
        <f t="shared" si="1"/>
        <v>740.4</v>
      </c>
    </row>
    <row r="32" spans="1:15" s="39" customFormat="1" ht="15" x14ac:dyDescent="0.25">
      <c r="A32" s="34">
        <v>27</v>
      </c>
      <c r="B32" s="40" t="s">
        <v>138</v>
      </c>
      <c r="C32" s="40" t="s">
        <v>46</v>
      </c>
      <c r="D32" s="86" t="s">
        <v>144</v>
      </c>
      <c r="E32" s="29">
        <v>1</v>
      </c>
      <c r="F32" s="30">
        <v>43556</v>
      </c>
      <c r="G32" s="30">
        <v>43921</v>
      </c>
      <c r="H32" s="41">
        <v>630</v>
      </c>
      <c r="I32" s="41">
        <f>H3*I3</f>
        <v>110.39999999999999</v>
      </c>
      <c r="J32" s="31"/>
      <c r="K32" s="35">
        <f t="shared" si="0"/>
        <v>740.4</v>
      </c>
      <c r="L32" s="36"/>
      <c r="M32" s="37"/>
      <c r="N32" s="37"/>
      <c r="O32" s="38">
        <f t="shared" si="1"/>
        <v>740.4</v>
      </c>
    </row>
    <row r="33" spans="1:15" s="39" customFormat="1" ht="15" x14ac:dyDescent="0.25">
      <c r="A33" s="34">
        <v>28</v>
      </c>
      <c r="B33" s="27" t="s">
        <v>127</v>
      </c>
      <c r="C33" s="27" t="s">
        <v>128</v>
      </c>
      <c r="D33" s="87" t="s">
        <v>125</v>
      </c>
      <c r="E33" s="29">
        <v>3</v>
      </c>
      <c r="F33" s="30">
        <v>43297</v>
      </c>
      <c r="G33" s="30">
        <v>43661</v>
      </c>
      <c r="H33" s="41">
        <v>189</v>
      </c>
      <c r="I33" s="41">
        <v>33.6</v>
      </c>
      <c r="J33" s="31">
        <v>441</v>
      </c>
      <c r="K33" s="35">
        <f t="shared" si="0"/>
        <v>663.6</v>
      </c>
      <c r="L33" s="36"/>
      <c r="M33" s="37"/>
      <c r="N33" s="37"/>
      <c r="O33" s="38">
        <f t="shared" si="1"/>
        <v>663.6</v>
      </c>
    </row>
    <row r="34" spans="1:15" s="39" customFormat="1" ht="15" x14ac:dyDescent="0.25">
      <c r="A34" s="34">
        <v>29</v>
      </c>
      <c r="B34" s="28" t="s">
        <v>160</v>
      </c>
      <c r="C34" s="28" t="s">
        <v>46</v>
      </c>
      <c r="D34" s="87" t="s">
        <v>95</v>
      </c>
      <c r="E34" s="29">
        <v>1</v>
      </c>
      <c r="F34" s="30">
        <v>43192</v>
      </c>
      <c r="G34" s="30">
        <v>43556</v>
      </c>
      <c r="H34" s="41">
        <v>630</v>
      </c>
      <c r="I34" s="41">
        <f>H3*I3</f>
        <v>110.39999999999999</v>
      </c>
      <c r="J34" s="31"/>
      <c r="K34" s="35">
        <f t="shared" si="0"/>
        <v>740.4</v>
      </c>
      <c r="L34" s="36">
        <v>0</v>
      </c>
      <c r="M34" s="37">
        <v>0</v>
      </c>
      <c r="N34" s="37">
        <v>0</v>
      </c>
      <c r="O34" s="38">
        <f t="shared" si="1"/>
        <v>740.4</v>
      </c>
    </row>
    <row r="35" spans="1:15" s="39" customFormat="1" ht="15" x14ac:dyDescent="0.25">
      <c r="A35" s="34">
        <v>30</v>
      </c>
      <c r="B35" s="28" t="s">
        <v>100</v>
      </c>
      <c r="C35" s="28" t="s">
        <v>96</v>
      </c>
      <c r="D35" s="87" t="s">
        <v>125</v>
      </c>
      <c r="E35" s="29">
        <v>1</v>
      </c>
      <c r="F35" s="30">
        <v>43332</v>
      </c>
      <c r="G35" s="30">
        <v>43696</v>
      </c>
      <c r="H35" s="41">
        <v>630</v>
      </c>
      <c r="I35" s="41">
        <f>H3*I3</f>
        <v>110.39999999999999</v>
      </c>
      <c r="J35" s="31"/>
      <c r="K35" s="35">
        <f t="shared" si="0"/>
        <v>740.4</v>
      </c>
      <c r="L35" s="36"/>
      <c r="M35" s="37">
        <v>0</v>
      </c>
      <c r="N35" s="37"/>
      <c r="O35" s="38">
        <f t="shared" si="1"/>
        <v>740.4</v>
      </c>
    </row>
    <row r="36" spans="1:15" s="39" customFormat="1" ht="15" x14ac:dyDescent="0.25">
      <c r="A36" s="34">
        <v>31</v>
      </c>
      <c r="B36" s="28" t="s">
        <v>91</v>
      </c>
      <c r="C36" s="28" t="s">
        <v>93</v>
      </c>
      <c r="D36" s="87" t="s">
        <v>94</v>
      </c>
      <c r="E36" s="29">
        <v>3</v>
      </c>
      <c r="F36" s="30">
        <v>43297</v>
      </c>
      <c r="G36" s="30">
        <v>43661</v>
      </c>
      <c r="H36" s="41">
        <v>315</v>
      </c>
      <c r="I36" s="41">
        <v>52.8</v>
      </c>
      <c r="J36" s="31">
        <v>315</v>
      </c>
      <c r="K36" s="35">
        <f t="shared" si="0"/>
        <v>682.8</v>
      </c>
      <c r="L36" s="36"/>
      <c r="M36" s="37"/>
      <c r="N36" s="37"/>
      <c r="O36" s="38">
        <f t="shared" si="1"/>
        <v>682.8</v>
      </c>
    </row>
    <row r="37" spans="1:15" s="39" customFormat="1" ht="15" x14ac:dyDescent="0.25">
      <c r="A37" s="34">
        <v>32</v>
      </c>
      <c r="B37" s="28" t="s">
        <v>139</v>
      </c>
      <c r="C37" s="27" t="s">
        <v>44</v>
      </c>
      <c r="D37" s="87" t="s">
        <v>144</v>
      </c>
      <c r="E37" s="29">
        <v>1</v>
      </c>
      <c r="F37" s="30">
        <v>43556</v>
      </c>
      <c r="G37" s="30">
        <v>43921</v>
      </c>
      <c r="H37" s="41">
        <v>418</v>
      </c>
      <c r="I37" s="41">
        <f>H3*I3</f>
        <v>110.39999999999999</v>
      </c>
      <c r="J37" s="31"/>
      <c r="K37" s="35">
        <f t="shared" si="0"/>
        <v>528.4</v>
      </c>
      <c r="L37" s="36"/>
      <c r="M37" s="37"/>
      <c r="N37" s="37"/>
      <c r="O37" s="38">
        <f t="shared" si="1"/>
        <v>528.4</v>
      </c>
    </row>
    <row r="38" spans="1:15" s="39" customFormat="1" ht="15" x14ac:dyDescent="0.25">
      <c r="A38" s="34">
        <v>33</v>
      </c>
      <c r="B38" s="28" t="s">
        <v>114</v>
      </c>
      <c r="C38" s="27" t="s">
        <v>48</v>
      </c>
      <c r="D38" s="87" t="s">
        <v>125</v>
      </c>
      <c r="E38" s="29">
        <v>1</v>
      </c>
      <c r="F38" s="64">
        <v>43344</v>
      </c>
      <c r="G38" s="64">
        <v>43708</v>
      </c>
      <c r="H38" s="41">
        <v>630</v>
      </c>
      <c r="I38" s="41">
        <f>H3*I3</f>
        <v>110.39999999999999</v>
      </c>
      <c r="J38" s="31"/>
      <c r="K38" s="35">
        <f t="shared" si="0"/>
        <v>740.4</v>
      </c>
      <c r="L38" s="36"/>
      <c r="M38" s="37"/>
      <c r="N38" s="37"/>
      <c r="O38" s="38">
        <f t="shared" si="1"/>
        <v>740.4</v>
      </c>
    </row>
    <row r="39" spans="1:15" s="39" customFormat="1" ht="15" x14ac:dyDescent="0.25">
      <c r="A39" s="34">
        <v>34</v>
      </c>
      <c r="B39" s="27" t="s">
        <v>67</v>
      </c>
      <c r="C39" s="27" t="s">
        <v>31</v>
      </c>
      <c r="D39" s="86" t="s">
        <v>23</v>
      </c>
      <c r="E39" s="29">
        <v>1</v>
      </c>
      <c r="F39" s="30">
        <v>43160</v>
      </c>
      <c r="G39" s="30">
        <v>43524</v>
      </c>
      <c r="H39" s="41">
        <v>630</v>
      </c>
      <c r="I39" s="41">
        <f>H3*I3</f>
        <v>110.39999999999999</v>
      </c>
      <c r="J39" s="31"/>
      <c r="K39" s="35">
        <f t="shared" si="0"/>
        <v>740.4</v>
      </c>
      <c r="L39" s="36">
        <v>0</v>
      </c>
      <c r="M39" s="37">
        <v>0</v>
      </c>
      <c r="N39" s="37"/>
      <c r="O39" s="38">
        <f t="shared" si="1"/>
        <v>740.4</v>
      </c>
    </row>
    <row r="40" spans="1:15" s="39" customFormat="1" ht="15" x14ac:dyDescent="0.25">
      <c r="A40" s="34">
        <v>35</v>
      </c>
      <c r="B40" s="27" t="s">
        <v>101</v>
      </c>
      <c r="C40" s="27" t="s">
        <v>131</v>
      </c>
      <c r="D40" s="86" t="s">
        <v>1</v>
      </c>
      <c r="E40" s="29">
        <v>1</v>
      </c>
      <c r="F40" s="30">
        <v>43322</v>
      </c>
      <c r="G40" s="30">
        <v>43686</v>
      </c>
      <c r="H40" s="41">
        <v>630</v>
      </c>
      <c r="I40" s="41">
        <f>H3*I3</f>
        <v>110.39999999999999</v>
      </c>
      <c r="J40" s="31"/>
      <c r="K40" s="35">
        <f t="shared" si="0"/>
        <v>740.4</v>
      </c>
      <c r="L40" s="36"/>
      <c r="M40" s="37">
        <v>0</v>
      </c>
      <c r="N40" s="37"/>
      <c r="O40" s="38">
        <f t="shared" si="1"/>
        <v>740.4</v>
      </c>
    </row>
    <row r="41" spans="1:15" s="39" customFormat="1" ht="15" x14ac:dyDescent="0.25">
      <c r="A41" s="34">
        <v>36</v>
      </c>
      <c r="B41" s="40" t="s">
        <v>61</v>
      </c>
      <c r="C41" s="40" t="s">
        <v>29</v>
      </c>
      <c r="D41" s="86" t="s">
        <v>1</v>
      </c>
      <c r="E41" s="29">
        <v>1</v>
      </c>
      <c r="F41" s="30">
        <v>43173</v>
      </c>
      <c r="G41" s="30">
        <v>43538</v>
      </c>
      <c r="H41" s="41">
        <v>630</v>
      </c>
      <c r="I41" s="41">
        <f>H3*I3</f>
        <v>110.39999999999999</v>
      </c>
      <c r="J41" s="31"/>
      <c r="K41" s="35">
        <f t="shared" si="0"/>
        <v>740.4</v>
      </c>
      <c r="L41" s="36"/>
      <c r="M41" s="37"/>
      <c r="N41" s="37"/>
      <c r="O41" s="38">
        <f t="shared" si="1"/>
        <v>740.4</v>
      </c>
    </row>
    <row r="42" spans="1:15" s="39" customFormat="1" ht="15" x14ac:dyDescent="0.25">
      <c r="A42" s="34">
        <v>37</v>
      </c>
      <c r="B42" s="40" t="s">
        <v>122</v>
      </c>
      <c r="C42" s="40" t="s">
        <v>44</v>
      </c>
      <c r="D42" s="86" t="s">
        <v>2</v>
      </c>
      <c r="E42" s="29">
        <v>1</v>
      </c>
      <c r="F42" s="30">
        <v>43539</v>
      </c>
      <c r="G42" s="30">
        <v>43904</v>
      </c>
      <c r="H42" s="41">
        <v>418</v>
      </c>
      <c r="I42" s="41">
        <f>H3*I3</f>
        <v>110.39999999999999</v>
      </c>
      <c r="J42" s="31"/>
      <c r="K42" s="35">
        <f t="shared" si="0"/>
        <v>528.4</v>
      </c>
      <c r="L42" s="36"/>
      <c r="M42" s="37">
        <v>0</v>
      </c>
      <c r="N42" s="37">
        <v>0</v>
      </c>
      <c r="O42" s="38">
        <f t="shared" si="1"/>
        <v>528.4</v>
      </c>
    </row>
    <row r="43" spans="1:15" s="39" customFormat="1" ht="15" x14ac:dyDescent="0.25">
      <c r="A43" s="34">
        <v>38</v>
      </c>
      <c r="B43" s="40" t="s">
        <v>148</v>
      </c>
      <c r="C43" s="40" t="s">
        <v>30</v>
      </c>
      <c r="D43" s="86" t="s">
        <v>1</v>
      </c>
      <c r="E43" s="29">
        <v>1</v>
      </c>
      <c r="F43" s="30">
        <v>43612</v>
      </c>
      <c r="G43" s="30">
        <v>43977</v>
      </c>
      <c r="H43" s="41">
        <v>630</v>
      </c>
      <c r="I43" s="41">
        <f>H3*I3</f>
        <v>110.39999999999999</v>
      </c>
      <c r="J43" s="31"/>
      <c r="K43" s="35">
        <f t="shared" si="0"/>
        <v>740.4</v>
      </c>
      <c r="L43" s="36"/>
      <c r="M43" s="37"/>
      <c r="N43" s="37"/>
      <c r="O43" s="38">
        <f t="shared" si="1"/>
        <v>740.4</v>
      </c>
    </row>
    <row r="44" spans="1:15" s="39" customFormat="1" ht="15" x14ac:dyDescent="0.25">
      <c r="A44" s="34">
        <v>39</v>
      </c>
      <c r="B44" s="27" t="s">
        <v>68</v>
      </c>
      <c r="C44" s="27" t="s">
        <v>73</v>
      </c>
      <c r="D44" s="86" t="s">
        <v>125</v>
      </c>
      <c r="E44" s="29">
        <v>1</v>
      </c>
      <c r="F44" s="30">
        <v>43164</v>
      </c>
      <c r="G44" s="30">
        <v>43528</v>
      </c>
      <c r="H44" s="41">
        <v>630</v>
      </c>
      <c r="I44" s="41">
        <f>H3*I3</f>
        <v>110.39999999999999</v>
      </c>
      <c r="J44" s="31"/>
      <c r="K44" s="35">
        <f t="shared" si="0"/>
        <v>740.4</v>
      </c>
      <c r="L44" s="36">
        <v>0</v>
      </c>
      <c r="M44" s="37">
        <v>0</v>
      </c>
      <c r="N44" s="37"/>
      <c r="O44" s="38">
        <f t="shared" si="1"/>
        <v>740.4</v>
      </c>
    </row>
    <row r="45" spans="1:15" s="39" customFormat="1" ht="15" x14ac:dyDescent="0.25">
      <c r="A45" s="34">
        <v>40</v>
      </c>
      <c r="B45" s="40" t="s">
        <v>58</v>
      </c>
      <c r="C45" s="40" t="s">
        <v>50</v>
      </c>
      <c r="D45" s="86" t="s">
        <v>143</v>
      </c>
      <c r="E45" s="29">
        <v>1</v>
      </c>
      <c r="F45" s="30">
        <v>43132</v>
      </c>
      <c r="G45" s="30">
        <v>43132</v>
      </c>
      <c r="H45" s="41">
        <v>630</v>
      </c>
      <c r="I45" s="41">
        <f>H3*I3</f>
        <v>110.39999999999999</v>
      </c>
      <c r="J45" s="31"/>
      <c r="K45" s="35">
        <f t="shared" si="0"/>
        <v>740.4</v>
      </c>
      <c r="L45" s="36">
        <v>0</v>
      </c>
      <c r="M45" s="37">
        <v>0</v>
      </c>
      <c r="N45" s="37"/>
      <c r="O45" s="38">
        <f t="shared" si="1"/>
        <v>740.4</v>
      </c>
    </row>
    <row r="46" spans="1:15" s="39" customFormat="1" ht="15" x14ac:dyDescent="0.25">
      <c r="A46" s="34">
        <v>41</v>
      </c>
      <c r="B46" s="40" t="s">
        <v>154</v>
      </c>
      <c r="C46" s="40" t="s">
        <v>45</v>
      </c>
      <c r="D46" s="86" t="s">
        <v>1</v>
      </c>
      <c r="E46" s="29">
        <v>2</v>
      </c>
      <c r="F46" s="65">
        <v>43663</v>
      </c>
      <c r="G46" s="65">
        <v>44026</v>
      </c>
      <c r="H46" s="41">
        <v>315</v>
      </c>
      <c r="I46" s="41">
        <v>52.8</v>
      </c>
      <c r="J46" s="31"/>
      <c r="K46" s="35">
        <f t="shared" si="0"/>
        <v>367.8</v>
      </c>
      <c r="L46" s="36"/>
      <c r="M46" s="37"/>
      <c r="N46" s="37"/>
      <c r="O46" s="38">
        <f t="shared" si="1"/>
        <v>367.8</v>
      </c>
    </row>
    <row r="47" spans="1:15" s="39" customFormat="1" ht="15" x14ac:dyDescent="0.25">
      <c r="A47" s="34">
        <v>42</v>
      </c>
      <c r="B47" s="40" t="s">
        <v>140</v>
      </c>
      <c r="C47" s="40" t="s">
        <v>44</v>
      </c>
      <c r="D47" s="86" t="s">
        <v>144</v>
      </c>
      <c r="E47" s="29">
        <v>1</v>
      </c>
      <c r="F47" s="30">
        <v>43556</v>
      </c>
      <c r="G47" s="30">
        <v>43921</v>
      </c>
      <c r="H47" s="41">
        <v>418</v>
      </c>
      <c r="I47" s="41">
        <f>H3*I3</f>
        <v>110.39999999999999</v>
      </c>
      <c r="J47" s="31"/>
      <c r="K47" s="35">
        <f t="shared" si="0"/>
        <v>528.4</v>
      </c>
      <c r="L47" s="36"/>
      <c r="M47" s="37"/>
      <c r="N47" s="37"/>
      <c r="O47" s="38">
        <f t="shared" si="1"/>
        <v>528.4</v>
      </c>
    </row>
    <row r="48" spans="1:15" s="39" customFormat="1" ht="15" x14ac:dyDescent="0.25">
      <c r="A48" s="34">
        <v>43</v>
      </c>
      <c r="B48" s="27" t="s">
        <v>69</v>
      </c>
      <c r="C48" s="27" t="s">
        <v>73</v>
      </c>
      <c r="D48" s="86" t="s">
        <v>125</v>
      </c>
      <c r="E48" s="29">
        <v>3</v>
      </c>
      <c r="F48" s="30">
        <v>43160</v>
      </c>
      <c r="G48" s="30">
        <v>43524</v>
      </c>
      <c r="H48" s="41">
        <v>294</v>
      </c>
      <c r="I48" s="41">
        <v>57.6</v>
      </c>
      <c r="J48" s="31">
        <v>336</v>
      </c>
      <c r="K48" s="35">
        <f t="shared" si="0"/>
        <v>687.6</v>
      </c>
      <c r="L48" s="36"/>
      <c r="M48" s="37">
        <v>0</v>
      </c>
      <c r="N48" s="37"/>
      <c r="O48" s="38">
        <f t="shared" si="1"/>
        <v>687.6</v>
      </c>
    </row>
    <row r="49" spans="1:17" s="39" customFormat="1" ht="15" x14ac:dyDescent="0.25">
      <c r="A49" s="34">
        <v>44</v>
      </c>
      <c r="B49" s="27" t="s">
        <v>70</v>
      </c>
      <c r="C49" s="27" t="s">
        <v>26</v>
      </c>
      <c r="D49" s="86" t="s">
        <v>125</v>
      </c>
      <c r="E49" s="29">
        <v>1</v>
      </c>
      <c r="F49" s="30">
        <v>43164</v>
      </c>
      <c r="G49" s="30">
        <v>43528</v>
      </c>
      <c r="H49" s="41">
        <v>630</v>
      </c>
      <c r="I49" s="41">
        <f>H3*I3</f>
        <v>110.39999999999999</v>
      </c>
      <c r="J49" s="31"/>
      <c r="K49" s="35">
        <f t="shared" si="0"/>
        <v>740.4</v>
      </c>
      <c r="L49" s="36"/>
      <c r="M49" s="37">
        <v>0</v>
      </c>
      <c r="N49" s="37"/>
      <c r="O49" s="38">
        <f t="shared" si="1"/>
        <v>740.4</v>
      </c>
    </row>
    <row r="50" spans="1:17" s="39" customFormat="1" ht="15" x14ac:dyDescent="0.25">
      <c r="A50" s="34">
        <v>45</v>
      </c>
      <c r="B50" s="27" t="s">
        <v>71</v>
      </c>
      <c r="C50" s="27" t="s">
        <v>26</v>
      </c>
      <c r="D50" s="86" t="s">
        <v>125</v>
      </c>
      <c r="E50" s="29">
        <v>1</v>
      </c>
      <c r="F50" s="30">
        <v>43166</v>
      </c>
      <c r="G50" s="30">
        <v>43530</v>
      </c>
      <c r="H50" s="41">
        <v>630</v>
      </c>
      <c r="I50" s="41">
        <f>H3*I3</f>
        <v>110.39999999999999</v>
      </c>
      <c r="J50" s="31"/>
      <c r="K50" s="35">
        <f t="shared" si="0"/>
        <v>740.4</v>
      </c>
      <c r="L50" s="36">
        <v>0</v>
      </c>
      <c r="M50" s="37">
        <v>0</v>
      </c>
      <c r="N50" s="37"/>
      <c r="O50" s="38">
        <f t="shared" si="1"/>
        <v>740.4</v>
      </c>
    </row>
    <row r="51" spans="1:17" s="39" customFormat="1" ht="15" x14ac:dyDescent="0.25">
      <c r="A51" s="34">
        <v>46</v>
      </c>
      <c r="B51" s="88" t="s">
        <v>102</v>
      </c>
      <c r="C51" s="88" t="s">
        <v>26</v>
      </c>
      <c r="D51" s="86" t="s">
        <v>125</v>
      </c>
      <c r="E51" s="29">
        <v>1</v>
      </c>
      <c r="F51" s="30">
        <v>43318</v>
      </c>
      <c r="G51" s="30">
        <v>43682</v>
      </c>
      <c r="H51" s="41">
        <v>630</v>
      </c>
      <c r="I51" s="41">
        <f>H3*I3</f>
        <v>110.39999999999999</v>
      </c>
      <c r="J51" s="31"/>
      <c r="K51" s="35">
        <f t="shared" si="0"/>
        <v>740.4</v>
      </c>
      <c r="L51" s="36"/>
      <c r="M51" s="37">
        <v>0</v>
      </c>
      <c r="N51" s="37"/>
      <c r="O51" s="38">
        <f t="shared" si="1"/>
        <v>740.4</v>
      </c>
    </row>
    <row r="52" spans="1:17" s="39" customFormat="1" ht="15" x14ac:dyDescent="0.25">
      <c r="A52" s="34">
        <v>47</v>
      </c>
      <c r="B52" s="88" t="s">
        <v>103</v>
      </c>
      <c r="C52" s="88" t="s">
        <v>45</v>
      </c>
      <c r="D52" s="86" t="s">
        <v>1</v>
      </c>
      <c r="E52" s="29">
        <v>1</v>
      </c>
      <c r="F52" s="30">
        <v>43318</v>
      </c>
      <c r="G52" s="30">
        <v>43682</v>
      </c>
      <c r="H52" s="41">
        <v>630</v>
      </c>
      <c r="I52" s="41">
        <f>H3*I3</f>
        <v>110.39999999999999</v>
      </c>
      <c r="J52" s="31"/>
      <c r="K52" s="35">
        <f t="shared" si="0"/>
        <v>740.4</v>
      </c>
      <c r="L52" s="36"/>
      <c r="M52" s="37">
        <v>0</v>
      </c>
      <c r="N52" s="37"/>
      <c r="O52" s="38">
        <f t="shared" si="1"/>
        <v>740.4</v>
      </c>
    </row>
    <row r="53" spans="1:17" s="39" customFormat="1" ht="15" x14ac:dyDescent="0.25">
      <c r="A53" s="34">
        <v>48</v>
      </c>
      <c r="B53" s="88" t="s">
        <v>59</v>
      </c>
      <c r="C53" s="88" t="s">
        <v>129</v>
      </c>
      <c r="D53" s="87" t="s">
        <v>143</v>
      </c>
      <c r="E53" s="29">
        <v>1</v>
      </c>
      <c r="F53" s="30">
        <v>43136</v>
      </c>
      <c r="G53" s="30">
        <v>43501</v>
      </c>
      <c r="H53" s="41">
        <v>630</v>
      </c>
      <c r="I53" s="41">
        <f>H3*I3</f>
        <v>110.39999999999999</v>
      </c>
      <c r="J53" s="31"/>
      <c r="K53" s="35">
        <f t="shared" si="0"/>
        <v>740.4</v>
      </c>
      <c r="L53" s="36"/>
      <c r="M53" s="37"/>
      <c r="N53" s="37"/>
      <c r="O53" s="38">
        <f t="shared" si="1"/>
        <v>740.4</v>
      </c>
    </row>
    <row r="54" spans="1:17" s="39" customFormat="1" ht="15" x14ac:dyDescent="0.25">
      <c r="A54" s="34">
        <v>49</v>
      </c>
      <c r="B54" s="88" t="s">
        <v>76</v>
      </c>
      <c r="C54" s="88" t="s">
        <v>77</v>
      </c>
      <c r="D54" s="87" t="s">
        <v>143</v>
      </c>
      <c r="E54" s="29">
        <v>1</v>
      </c>
      <c r="F54" s="30">
        <v>43192</v>
      </c>
      <c r="G54" s="30">
        <v>43556</v>
      </c>
      <c r="H54" s="41">
        <v>630</v>
      </c>
      <c r="I54" s="41">
        <f>H3*I3</f>
        <v>110.39999999999999</v>
      </c>
      <c r="J54" s="31"/>
      <c r="K54" s="35">
        <f t="shared" si="0"/>
        <v>740.4</v>
      </c>
      <c r="L54" s="36">
        <v>0</v>
      </c>
      <c r="M54" s="37">
        <v>0</v>
      </c>
      <c r="N54" s="37"/>
      <c r="O54" s="38">
        <f t="shared" si="1"/>
        <v>740.4</v>
      </c>
    </row>
    <row r="55" spans="1:17" s="39" customFormat="1" ht="15" x14ac:dyDescent="0.25">
      <c r="A55" s="34">
        <v>50</v>
      </c>
      <c r="B55" s="88" t="s">
        <v>104</v>
      </c>
      <c r="C55" s="88" t="s">
        <v>29</v>
      </c>
      <c r="D55" s="87" t="s">
        <v>1</v>
      </c>
      <c r="E55" s="29">
        <v>1</v>
      </c>
      <c r="F55" s="30">
        <v>43313</v>
      </c>
      <c r="G55" s="30">
        <v>43677</v>
      </c>
      <c r="H55" s="41">
        <v>630</v>
      </c>
      <c r="I55" s="41">
        <f>H3*I3</f>
        <v>110.39999999999999</v>
      </c>
      <c r="J55" s="31"/>
      <c r="K55" s="35">
        <f t="shared" si="0"/>
        <v>740.4</v>
      </c>
      <c r="L55" s="36"/>
      <c r="M55" s="37"/>
      <c r="N55" s="37"/>
      <c r="O55" s="38">
        <f t="shared" si="1"/>
        <v>740.4</v>
      </c>
    </row>
    <row r="56" spans="1:17" s="39" customFormat="1" ht="15" x14ac:dyDescent="0.25">
      <c r="A56" s="34">
        <v>51</v>
      </c>
      <c r="B56" s="88" t="s">
        <v>105</v>
      </c>
      <c r="C56" s="88" t="s">
        <v>25</v>
      </c>
      <c r="D56" s="87" t="s">
        <v>144</v>
      </c>
      <c r="E56" s="29">
        <v>1</v>
      </c>
      <c r="F56" s="30">
        <v>43315</v>
      </c>
      <c r="G56" s="30">
        <v>43465</v>
      </c>
      <c r="H56" s="41">
        <v>630</v>
      </c>
      <c r="I56" s="41">
        <f>H3*I3</f>
        <v>110.39999999999999</v>
      </c>
      <c r="J56" s="31"/>
      <c r="K56" s="35">
        <f t="shared" si="0"/>
        <v>740.4</v>
      </c>
      <c r="L56" s="36"/>
      <c r="M56" s="37">
        <v>0</v>
      </c>
      <c r="N56" s="37"/>
      <c r="O56" s="38">
        <f t="shared" si="1"/>
        <v>740.4</v>
      </c>
    </row>
    <row r="57" spans="1:17" s="39" customFormat="1" ht="15" x14ac:dyDescent="0.25">
      <c r="A57" s="34">
        <v>52</v>
      </c>
      <c r="B57" s="88" t="s">
        <v>155</v>
      </c>
      <c r="C57" s="27" t="s">
        <v>158</v>
      </c>
      <c r="D57" s="87" t="s">
        <v>125</v>
      </c>
      <c r="E57" s="29">
        <v>2</v>
      </c>
      <c r="F57" s="30">
        <v>43661</v>
      </c>
      <c r="G57" s="30">
        <v>44026</v>
      </c>
      <c r="H57" s="41">
        <v>357</v>
      </c>
      <c r="I57" s="41">
        <v>62.4</v>
      </c>
      <c r="J57" s="31"/>
      <c r="K57" s="35">
        <f t="shared" si="0"/>
        <v>419.4</v>
      </c>
      <c r="L57" s="36"/>
      <c r="M57" s="37"/>
      <c r="N57" s="37"/>
      <c r="O57" s="38">
        <f t="shared" si="1"/>
        <v>419.4</v>
      </c>
    </row>
    <row r="58" spans="1:17" s="39" customFormat="1" ht="15" x14ac:dyDescent="0.25">
      <c r="A58" s="34">
        <v>53</v>
      </c>
      <c r="B58" s="88" t="s">
        <v>106</v>
      </c>
      <c r="C58" s="88" t="s">
        <v>48</v>
      </c>
      <c r="D58" s="87" t="s">
        <v>94</v>
      </c>
      <c r="E58" s="29">
        <v>1</v>
      </c>
      <c r="F58" s="30">
        <v>43332</v>
      </c>
      <c r="G58" s="30">
        <v>43331</v>
      </c>
      <c r="H58" s="41">
        <v>630</v>
      </c>
      <c r="I58" s="41">
        <f>H3*I3</f>
        <v>110.39999999999999</v>
      </c>
      <c r="J58" s="31"/>
      <c r="K58" s="35">
        <f t="shared" si="0"/>
        <v>740.4</v>
      </c>
      <c r="L58" s="36"/>
      <c r="M58" s="37">
        <v>0</v>
      </c>
      <c r="N58" s="37"/>
      <c r="O58" s="38">
        <f t="shared" si="1"/>
        <v>740.4</v>
      </c>
    </row>
    <row r="59" spans="1:17" s="39" customFormat="1" ht="15" x14ac:dyDescent="0.25">
      <c r="A59" s="34">
        <v>54</v>
      </c>
      <c r="B59" s="88" t="s">
        <v>123</v>
      </c>
      <c r="C59" s="88" t="s">
        <v>44</v>
      </c>
      <c r="D59" s="87" t="s">
        <v>2</v>
      </c>
      <c r="E59" s="29">
        <v>1</v>
      </c>
      <c r="F59" s="30">
        <v>43539</v>
      </c>
      <c r="G59" s="30">
        <v>43904</v>
      </c>
      <c r="H59" s="41">
        <v>418</v>
      </c>
      <c r="I59" s="41">
        <f>H3*I3</f>
        <v>110.39999999999999</v>
      </c>
      <c r="J59" s="31"/>
      <c r="K59" s="35">
        <f t="shared" si="0"/>
        <v>528.4</v>
      </c>
      <c r="L59" s="36"/>
      <c r="M59" s="37">
        <v>0</v>
      </c>
      <c r="N59" s="37">
        <v>0</v>
      </c>
      <c r="O59" s="38">
        <f t="shared" si="1"/>
        <v>528.4</v>
      </c>
    </row>
    <row r="60" spans="1:17" s="39" customFormat="1" ht="15" x14ac:dyDescent="0.25">
      <c r="A60" s="34">
        <v>55</v>
      </c>
      <c r="B60" s="40" t="s">
        <v>85</v>
      </c>
      <c r="C60" s="40" t="s">
        <v>77</v>
      </c>
      <c r="D60" s="87" t="s">
        <v>143</v>
      </c>
      <c r="E60" s="29">
        <v>1</v>
      </c>
      <c r="F60" s="30">
        <v>43192</v>
      </c>
      <c r="G60" s="30">
        <v>43556</v>
      </c>
      <c r="H60" s="41">
        <v>630</v>
      </c>
      <c r="I60" s="41">
        <f>H3*I3</f>
        <v>110.39999999999999</v>
      </c>
      <c r="J60" s="31"/>
      <c r="K60" s="35">
        <f t="shared" si="0"/>
        <v>740.4</v>
      </c>
      <c r="L60" s="36">
        <v>0</v>
      </c>
      <c r="M60" s="37">
        <v>0</v>
      </c>
      <c r="N60" s="37"/>
      <c r="O60" s="38">
        <f t="shared" si="1"/>
        <v>740.4</v>
      </c>
    </row>
    <row r="61" spans="1:17" s="39" customFormat="1" ht="15" x14ac:dyDescent="0.25">
      <c r="A61" s="34">
        <v>56</v>
      </c>
      <c r="B61" s="40" t="s">
        <v>156</v>
      </c>
      <c r="C61" s="40" t="s">
        <v>46</v>
      </c>
      <c r="D61" s="87" t="s">
        <v>95</v>
      </c>
      <c r="E61" s="29">
        <v>2</v>
      </c>
      <c r="F61" s="30">
        <v>43663</v>
      </c>
      <c r="G61" s="30">
        <v>44028</v>
      </c>
      <c r="H61" s="41">
        <v>315</v>
      </c>
      <c r="I61" s="41">
        <v>52.8</v>
      </c>
      <c r="J61" s="31"/>
      <c r="K61" s="35">
        <f t="shared" si="0"/>
        <v>367.8</v>
      </c>
      <c r="L61" s="36"/>
      <c r="M61" s="37"/>
      <c r="N61" s="37"/>
      <c r="O61" s="38">
        <f t="shared" si="1"/>
        <v>367.8</v>
      </c>
    </row>
    <row r="62" spans="1:17" s="39" customFormat="1" ht="15" x14ac:dyDescent="0.25">
      <c r="A62" s="34">
        <v>57</v>
      </c>
      <c r="B62" s="40" t="s">
        <v>107</v>
      </c>
      <c r="C62" s="40" t="s">
        <v>50</v>
      </c>
      <c r="D62" s="87" t="s">
        <v>143</v>
      </c>
      <c r="E62" s="29">
        <v>1</v>
      </c>
      <c r="F62" s="30">
        <v>43332</v>
      </c>
      <c r="G62" s="30">
        <v>43696</v>
      </c>
      <c r="H62" s="41">
        <v>630</v>
      </c>
      <c r="I62" s="41">
        <f>H3*I3</f>
        <v>110.39999999999999</v>
      </c>
      <c r="J62" s="31"/>
      <c r="K62" s="35">
        <f t="shared" si="0"/>
        <v>740.4</v>
      </c>
      <c r="L62" s="36"/>
      <c r="M62" s="37"/>
      <c r="N62" s="37"/>
      <c r="O62" s="38">
        <f t="shared" si="1"/>
        <v>740.4</v>
      </c>
    </row>
    <row r="63" spans="1:17" s="39" customFormat="1" ht="15" x14ac:dyDescent="0.25">
      <c r="A63" s="34">
        <v>58</v>
      </c>
      <c r="B63" s="40" t="s">
        <v>108</v>
      </c>
      <c r="C63" s="40" t="s">
        <v>26</v>
      </c>
      <c r="D63" s="89" t="s">
        <v>84</v>
      </c>
      <c r="E63" s="29">
        <v>4</v>
      </c>
      <c r="F63" s="30">
        <v>43306</v>
      </c>
      <c r="G63" s="30">
        <v>43670</v>
      </c>
      <c r="H63" s="41">
        <v>315</v>
      </c>
      <c r="I63" s="41">
        <v>48</v>
      </c>
      <c r="J63" s="33">
        <v>630</v>
      </c>
      <c r="K63" s="35">
        <f t="shared" si="0"/>
        <v>993</v>
      </c>
      <c r="L63" s="36"/>
      <c r="M63" s="37">
        <v>0</v>
      </c>
      <c r="N63" s="37"/>
      <c r="O63" s="38">
        <f t="shared" si="1"/>
        <v>993</v>
      </c>
    </row>
    <row r="64" spans="1:17" s="39" customFormat="1" ht="15" x14ac:dyDescent="0.25">
      <c r="A64" s="34">
        <v>59</v>
      </c>
      <c r="B64" s="27" t="s">
        <v>53</v>
      </c>
      <c r="C64" s="27" t="s">
        <v>24</v>
      </c>
      <c r="D64" s="87" t="s">
        <v>143</v>
      </c>
      <c r="E64" s="29">
        <v>1</v>
      </c>
      <c r="F64" s="30">
        <v>42979</v>
      </c>
      <c r="G64" s="30">
        <v>43343</v>
      </c>
      <c r="H64" s="41">
        <v>630</v>
      </c>
      <c r="I64" s="41">
        <f>H3*I3</f>
        <v>110.39999999999999</v>
      </c>
      <c r="J64" s="31"/>
      <c r="K64" s="35">
        <f t="shared" si="0"/>
        <v>740.4</v>
      </c>
      <c r="L64" s="36"/>
      <c r="M64" s="37"/>
      <c r="N64" s="37"/>
      <c r="O64" s="38">
        <f t="shared" si="1"/>
        <v>740.4</v>
      </c>
      <c r="Q64" s="66"/>
    </row>
    <row r="65" spans="1:17" s="39" customFormat="1" ht="15" x14ac:dyDescent="0.25">
      <c r="A65" s="34">
        <v>60</v>
      </c>
      <c r="B65" s="90" t="s">
        <v>116</v>
      </c>
      <c r="C65" s="27" t="s">
        <v>49</v>
      </c>
      <c r="D65" s="87" t="s">
        <v>125</v>
      </c>
      <c r="E65" s="29">
        <v>1</v>
      </c>
      <c r="F65" s="64">
        <v>43374</v>
      </c>
      <c r="G65" s="64">
        <v>43738</v>
      </c>
      <c r="H65" s="41">
        <v>630</v>
      </c>
      <c r="I65" s="41">
        <f>H3*I3</f>
        <v>110.39999999999999</v>
      </c>
      <c r="J65" s="31"/>
      <c r="K65" s="35">
        <f t="shared" si="0"/>
        <v>740.4</v>
      </c>
      <c r="L65" s="36"/>
      <c r="M65" s="37"/>
      <c r="N65" s="37"/>
      <c r="O65" s="38">
        <f t="shared" si="1"/>
        <v>740.4</v>
      </c>
      <c r="Q65" s="66"/>
    </row>
    <row r="66" spans="1:17" s="39" customFormat="1" ht="15" x14ac:dyDescent="0.25">
      <c r="A66" s="34">
        <v>61</v>
      </c>
      <c r="B66" s="40" t="s">
        <v>78</v>
      </c>
      <c r="C66" s="40" t="s">
        <v>28</v>
      </c>
      <c r="D66" s="86" t="s">
        <v>1</v>
      </c>
      <c r="E66" s="29">
        <v>4</v>
      </c>
      <c r="F66" s="30">
        <v>43192</v>
      </c>
      <c r="G66" s="30">
        <v>43556</v>
      </c>
      <c r="H66" s="41">
        <v>294</v>
      </c>
      <c r="I66" s="41">
        <v>48</v>
      </c>
      <c r="J66" s="31">
        <v>168</v>
      </c>
      <c r="K66" s="35">
        <f t="shared" si="0"/>
        <v>510</v>
      </c>
      <c r="L66" s="36">
        <v>0</v>
      </c>
      <c r="M66" s="37">
        <v>0</v>
      </c>
      <c r="N66" s="37"/>
      <c r="O66" s="38">
        <f t="shared" si="1"/>
        <v>510</v>
      </c>
    </row>
    <row r="67" spans="1:17" s="39" customFormat="1" ht="15" x14ac:dyDescent="0.25">
      <c r="A67" s="34">
        <v>62</v>
      </c>
      <c r="B67" s="40" t="s">
        <v>55</v>
      </c>
      <c r="C67" s="40" t="s">
        <v>56</v>
      </c>
      <c r="D67" s="86" t="s">
        <v>94</v>
      </c>
      <c r="E67" s="29">
        <v>1</v>
      </c>
      <c r="F67" s="30">
        <v>43102</v>
      </c>
      <c r="G67" s="30">
        <v>43831</v>
      </c>
      <c r="H67" s="41">
        <v>630</v>
      </c>
      <c r="I67" s="41">
        <f>H3*I3</f>
        <v>110.39999999999999</v>
      </c>
      <c r="J67" s="31"/>
      <c r="K67" s="35">
        <f t="shared" si="0"/>
        <v>740.4</v>
      </c>
      <c r="L67" s="36">
        <v>0</v>
      </c>
      <c r="M67" s="37">
        <v>0</v>
      </c>
      <c r="N67" s="37">
        <v>0</v>
      </c>
      <c r="O67" s="38">
        <f t="shared" si="1"/>
        <v>740.4</v>
      </c>
    </row>
    <row r="68" spans="1:17" s="39" customFormat="1" ht="15" x14ac:dyDescent="0.25">
      <c r="A68" s="34">
        <v>63</v>
      </c>
      <c r="B68" s="40" t="s">
        <v>109</v>
      </c>
      <c r="C68" s="40" t="s">
        <v>45</v>
      </c>
      <c r="D68" s="86" t="s">
        <v>1</v>
      </c>
      <c r="E68" s="29">
        <v>1</v>
      </c>
      <c r="F68" s="30">
        <v>43313</v>
      </c>
      <c r="G68" s="30">
        <v>43677</v>
      </c>
      <c r="H68" s="41">
        <v>630</v>
      </c>
      <c r="I68" s="41">
        <f>H3*I3</f>
        <v>110.39999999999999</v>
      </c>
      <c r="J68" s="31"/>
      <c r="K68" s="35">
        <f t="shared" si="0"/>
        <v>740.4</v>
      </c>
      <c r="L68" s="36"/>
      <c r="M68" s="37"/>
      <c r="N68" s="37"/>
      <c r="O68" s="38">
        <f t="shared" si="1"/>
        <v>740.4</v>
      </c>
    </row>
    <row r="69" spans="1:17" s="39" customFormat="1" ht="15" x14ac:dyDescent="0.25">
      <c r="A69" s="34">
        <v>64</v>
      </c>
      <c r="B69" s="40" t="s">
        <v>110</v>
      </c>
      <c r="C69" s="40" t="s">
        <v>99</v>
      </c>
      <c r="D69" s="86" t="s">
        <v>144</v>
      </c>
      <c r="E69" s="29">
        <v>1</v>
      </c>
      <c r="F69" s="30">
        <v>43313</v>
      </c>
      <c r="G69" s="30">
        <v>43677</v>
      </c>
      <c r="H69" s="41">
        <v>630</v>
      </c>
      <c r="I69" s="41">
        <f>H3*I3</f>
        <v>110.39999999999999</v>
      </c>
      <c r="J69" s="31"/>
      <c r="K69" s="35">
        <f t="shared" si="0"/>
        <v>740.4</v>
      </c>
      <c r="L69" s="36"/>
      <c r="M69" s="37"/>
      <c r="N69" s="37"/>
      <c r="O69" s="38">
        <f t="shared" si="1"/>
        <v>740.4</v>
      </c>
    </row>
    <row r="70" spans="1:17" s="39" customFormat="1" ht="15" x14ac:dyDescent="0.25">
      <c r="A70" s="34">
        <v>65</v>
      </c>
      <c r="B70" s="40" t="s">
        <v>117</v>
      </c>
      <c r="C70" s="40" t="s">
        <v>49</v>
      </c>
      <c r="D70" s="86" t="s">
        <v>125</v>
      </c>
      <c r="E70" s="29">
        <v>1</v>
      </c>
      <c r="F70" s="64">
        <v>43374</v>
      </c>
      <c r="G70" s="64">
        <v>43738</v>
      </c>
      <c r="H70" s="41">
        <v>630</v>
      </c>
      <c r="I70" s="41">
        <f>H3*I3</f>
        <v>110.39999999999999</v>
      </c>
      <c r="J70" s="31"/>
      <c r="K70" s="35">
        <f t="shared" ref="K70:K87" si="2">SUM(H70:J70)</f>
        <v>740.4</v>
      </c>
      <c r="L70" s="36"/>
      <c r="M70" s="37"/>
      <c r="N70" s="37"/>
      <c r="O70" s="38">
        <f t="shared" ref="O70:O87" si="3">K70-SUM(M70:N70)</f>
        <v>740.4</v>
      </c>
    </row>
    <row r="71" spans="1:17" s="39" customFormat="1" ht="15" x14ac:dyDescent="0.25">
      <c r="A71" s="34">
        <v>66</v>
      </c>
      <c r="B71" s="40" t="s">
        <v>79</v>
      </c>
      <c r="C71" s="40" t="s">
        <v>51</v>
      </c>
      <c r="D71" s="86" t="s">
        <v>1</v>
      </c>
      <c r="E71" s="29">
        <v>1</v>
      </c>
      <c r="F71" s="30">
        <v>43192</v>
      </c>
      <c r="G71" s="30">
        <v>43191</v>
      </c>
      <c r="H71" s="41">
        <v>630</v>
      </c>
      <c r="I71" s="41">
        <f>H3*I3</f>
        <v>110.39999999999999</v>
      </c>
      <c r="J71" s="31"/>
      <c r="K71" s="35">
        <f t="shared" si="2"/>
        <v>740.4</v>
      </c>
      <c r="L71" s="36">
        <v>0</v>
      </c>
      <c r="M71" s="37">
        <v>0</v>
      </c>
      <c r="N71" s="37"/>
      <c r="O71" s="38">
        <f t="shared" si="3"/>
        <v>740.4</v>
      </c>
    </row>
    <row r="72" spans="1:17" s="39" customFormat="1" ht="15" x14ac:dyDescent="0.25">
      <c r="A72" s="34">
        <v>67</v>
      </c>
      <c r="B72" s="27" t="s">
        <v>111</v>
      </c>
      <c r="C72" s="40" t="s">
        <v>47</v>
      </c>
      <c r="D72" s="86" t="s">
        <v>84</v>
      </c>
      <c r="E72" s="29">
        <v>1</v>
      </c>
      <c r="F72" s="30">
        <v>43332</v>
      </c>
      <c r="G72" s="30">
        <v>43696</v>
      </c>
      <c r="H72" s="41">
        <v>630</v>
      </c>
      <c r="I72" s="41">
        <f>H3*I3</f>
        <v>110.39999999999999</v>
      </c>
      <c r="J72" s="31"/>
      <c r="K72" s="35">
        <f t="shared" si="2"/>
        <v>740.4</v>
      </c>
      <c r="L72" s="36"/>
      <c r="M72" s="37"/>
      <c r="N72" s="37"/>
      <c r="O72" s="38">
        <f t="shared" si="3"/>
        <v>740.4</v>
      </c>
    </row>
    <row r="73" spans="1:17" s="39" customFormat="1" ht="15" x14ac:dyDescent="0.25">
      <c r="A73" s="34">
        <v>68</v>
      </c>
      <c r="B73" s="27" t="s">
        <v>112</v>
      </c>
      <c r="C73" s="40" t="s">
        <v>47</v>
      </c>
      <c r="D73" s="86" t="s">
        <v>84</v>
      </c>
      <c r="E73" s="29">
        <v>1</v>
      </c>
      <c r="F73" s="30">
        <v>43332</v>
      </c>
      <c r="G73" s="30">
        <v>43696</v>
      </c>
      <c r="H73" s="41">
        <v>630</v>
      </c>
      <c r="I73" s="41">
        <f>H3*I3</f>
        <v>110.39999999999999</v>
      </c>
      <c r="J73" s="31"/>
      <c r="K73" s="35">
        <f t="shared" si="2"/>
        <v>740.4</v>
      </c>
      <c r="L73" s="36"/>
      <c r="M73" s="37"/>
      <c r="N73" s="37"/>
      <c r="O73" s="38">
        <f t="shared" si="3"/>
        <v>740.4</v>
      </c>
    </row>
    <row r="74" spans="1:17" s="39" customFormat="1" ht="15" x14ac:dyDescent="0.25">
      <c r="A74" s="34">
        <v>69</v>
      </c>
      <c r="B74" s="27" t="s">
        <v>141</v>
      </c>
      <c r="C74" s="40" t="s">
        <v>26</v>
      </c>
      <c r="D74" s="86" t="s">
        <v>84</v>
      </c>
      <c r="E74" s="29">
        <v>1</v>
      </c>
      <c r="F74" s="30">
        <v>43556</v>
      </c>
      <c r="G74" s="30">
        <v>43921</v>
      </c>
      <c r="H74" s="41">
        <v>630</v>
      </c>
      <c r="I74" s="41">
        <f>H3*I3</f>
        <v>110.39999999999999</v>
      </c>
      <c r="J74" s="31"/>
      <c r="K74" s="35">
        <f t="shared" si="2"/>
        <v>740.4</v>
      </c>
      <c r="L74" s="36"/>
      <c r="M74" s="37"/>
      <c r="N74" s="37"/>
      <c r="O74" s="38">
        <f t="shared" si="3"/>
        <v>740.4</v>
      </c>
    </row>
    <row r="75" spans="1:17" s="39" customFormat="1" ht="15" x14ac:dyDescent="0.25">
      <c r="A75" s="34">
        <v>70</v>
      </c>
      <c r="B75" s="27" t="s">
        <v>80</v>
      </c>
      <c r="C75" s="40" t="s">
        <v>26</v>
      </c>
      <c r="D75" s="86" t="s">
        <v>125</v>
      </c>
      <c r="E75" s="29">
        <v>1</v>
      </c>
      <c r="F75" s="30">
        <v>43192</v>
      </c>
      <c r="G75" s="30">
        <v>43556</v>
      </c>
      <c r="H75" s="41">
        <v>630</v>
      </c>
      <c r="I75" s="41">
        <f>H3*I3</f>
        <v>110.39999999999999</v>
      </c>
      <c r="J75" s="31"/>
      <c r="K75" s="35">
        <f t="shared" si="2"/>
        <v>740.4</v>
      </c>
      <c r="L75" s="36">
        <v>0</v>
      </c>
      <c r="M75" s="37">
        <v>0</v>
      </c>
      <c r="N75" s="37"/>
      <c r="O75" s="38">
        <f t="shared" si="3"/>
        <v>740.4</v>
      </c>
    </row>
    <row r="76" spans="1:17" s="39" customFormat="1" ht="15" x14ac:dyDescent="0.25">
      <c r="A76" s="34">
        <v>71</v>
      </c>
      <c r="B76" s="27" t="s">
        <v>124</v>
      </c>
      <c r="C76" s="40" t="s">
        <v>50</v>
      </c>
      <c r="D76" s="86" t="s">
        <v>161</v>
      </c>
      <c r="E76" s="29">
        <v>1</v>
      </c>
      <c r="F76" s="30">
        <v>43539</v>
      </c>
      <c r="G76" s="30">
        <v>43904</v>
      </c>
      <c r="H76" s="41">
        <v>630</v>
      </c>
      <c r="I76" s="41">
        <f>H3*I3</f>
        <v>110.39999999999999</v>
      </c>
      <c r="J76" s="31"/>
      <c r="K76" s="35">
        <f t="shared" si="2"/>
        <v>740.4</v>
      </c>
      <c r="L76" s="36"/>
      <c r="M76" s="37">
        <v>0</v>
      </c>
      <c r="N76" s="37">
        <v>0</v>
      </c>
      <c r="O76" s="38">
        <f t="shared" si="3"/>
        <v>740.4</v>
      </c>
    </row>
    <row r="77" spans="1:17" s="39" customFormat="1" ht="15" x14ac:dyDescent="0.25">
      <c r="A77" s="34">
        <v>72</v>
      </c>
      <c r="B77" s="27" t="s">
        <v>86</v>
      </c>
      <c r="C77" s="40" t="s">
        <v>28</v>
      </c>
      <c r="D77" s="86" t="s">
        <v>1</v>
      </c>
      <c r="E77" s="29">
        <v>1</v>
      </c>
      <c r="F77" s="30">
        <v>43192</v>
      </c>
      <c r="G77" s="30">
        <v>43191</v>
      </c>
      <c r="H77" s="41">
        <v>630</v>
      </c>
      <c r="I77" s="41">
        <f>H3*I3</f>
        <v>110.39999999999999</v>
      </c>
      <c r="J77" s="31"/>
      <c r="K77" s="35">
        <f t="shared" si="2"/>
        <v>740.4</v>
      </c>
      <c r="L77" s="36">
        <v>0</v>
      </c>
      <c r="M77" s="37">
        <v>0</v>
      </c>
      <c r="N77" s="37"/>
      <c r="O77" s="38">
        <f t="shared" si="3"/>
        <v>740.4</v>
      </c>
    </row>
    <row r="78" spans="1:17" s="39" customFormat="1" ht="15" x14ac:dyDescent="0.25">
      <c r="A78" s="34">
        <v>73</v>
      </c>
      <c r="B78" s="27" t="s">
        <v>62</v>
      </c>
      <c r="C78" s="40" t="s">
        <v>44</v>
      </c>
      <c r="D78" s="86" t="s">
        <v>1</v>
      </c>
      <c r="E78" s="29">
        <v>1</v>
      </c>
      <c r="F78" s="30">
        <v>43160</v>
      </c>
      <c r="G78" s="30">
        <v>43525</v>
      </c>
      <c r="H78" s="41">
        <v>630</v>
      </c>
      <c r="I78" s="41">
        <f>H3*I3</f>
        <v>110.39999999999999</v>
      </c>
      <c r="J78" s="31"/>
      <c r="K78" s="35">
        <f t="shared" si="2"/>
        <v>740.4</v>
      </c>
      <c r="L78" s="36"/>
      <c r="M78" s="37"/>
      <c r="N78" s="37">
        <v>0</v>
      </c>
      <c r="O78" s="38">
        <f t="shared" si="3"/>
        <v>740.4</v>
      </c>
    </row>
    <row r="79" spans="1:17" s="39" customFormat="1" ht="15" x14ac:dyDescent="0.25">
      <c r="A79" s="34">
        <v>74</v>
      </c>
      <c r="B79" s="27" t="s">
        <v>132</v>
      </c>
      <c r="C79" s="40" t="s">
        <v>50</v>
      </c>
      <c r="D79" s="86" t="s">
        <v>143</v>
      </c>
      <c r="E79" s="29">
        <v>1</v>
      </c>
      <c r="F79" s="30">
        <v>43132</v>
      </c>
      <c r="G79" s="30">
        <v>43497</v>
      </c>
      <c r="H79" s="41">
        <v>630</v>
      </c>
      <c r="I79" s="41">
        <f>H3*I3</f>
        <v>110.39999999999999</v>
      </c>
      <c r="J79" s="31"/>
      <c r="K79" s="35">
        <f t="shared" si="2"/>
        <v>740.4</v>
      </c>
      <c r="L79" s="36"/>
      <c r="M79" s="37"/>
      <c r="N79" s="37"/>
      <c r="O79" s="38">
        <f t="shared" si="3"/>
        <v>740.4</v>
      </c>
    </row>
    <row r="80" spans="1:17" s="39" customFormat="1" ht="15" x14ac:dyDescent="0.25">
      <c r="A80" s="34">
        <v>75</v>
      </c>
      <c r="B80" s="27" t="s">
        <v>87</v>
      </c>
      <c r="C80" s="40" t="s">
        <v>88</v>
      </c>
      <c r="D80" s="86" t="s">
        <v>23</v>
      </c>
      <c r="E80" s="29">
        <v>1</v>
      </c>
      <c r="F80" s="64">
        <v>43220</v>
      </c>
      <c r="G80" s="64">
        <v>43615</v>
      </c>
      <c r="H80" s="41">
        <v>630</v>
      </c>
      <c r="I80" s="41">
        <f>H3*I3</f>
        <v>110.39999999999999</v>
      </c>
      <c r="J80" s="31"/>
      <c r="K80" s="35">
        <f t="shared" si="2"/>
        <v>740.4</v>
      </c>
      <c r="L80" s="36"/>
      <c r="M80" s="37"/>
      <c r="N80" s="37"/>
      <c r="O80" s="38">
        <f t="shared" si="3"/>
        <v>740.4</v>
      </c>
    </row>
    <row r="81" spans="1:15" s="39" customFormat="1" ht="15" x14ac:dyDescent="0.25">
      <c r="A81" s="34">
        <v>76</v>
      </c>
      <c r="B81" s="27" t="s">
        <v>92</v>
      </c>
      <c r="C81" s="40" t="s">
        <v>46</v>
      </c>
      <c r="D81" s="86" t="s">
        <v>95</v>
      </c>
      <c r="E81" s="29">
        <v>1</v>
      </c>
      <c r="F81" s="64">
        <v>43297</v>
      </c>
      <c r="G81" s="64">
        <v>43661</v>
      </c>
      <c r="H81" s="41">
        <v>630</v>
      </c>
      <c r="I81" s="41">
        <f>H3*I3</f>
        <v>110.39999999999999</v>
      </c>
      <c r="J81" s="31"/>
      <c r="K81" s="35">
        <f t="shared" si="2"/>
        <v>740.4</v>
      </c>
      <c r="L81" s="36"/>
      <c r="M81" s="37"/>
      <c r="N81" s="37"/>
      <c r="O81" s="38">
        <f t="shared" si="3"/>
        <v>740.4</v>
      </c>
    </row>
    <row r="82" spans="1:15" s="39" customFormat="1" ht="15" x14ac:dyDescent="0.25">
      <c r="A82" s="34">
        <v>77</v>
      </c>
      <c r="B82" s="27" t="s">
        <v>157</v>
      </c>
      <c r="C82" s="40" t="s">
        <v>159</v>
      </c>
      <c r="D82" s="86" t="s">
        <v>1</v>
      </c>
      <c r="E82" s="29">
        <v>2</v>
      </c>
      <c r="F82" s="30">
        <v>43663</v>
      </c>
      <c r="G82" s="30">
        <v>44028</v>
      </c>
      <c r="H82" s="41">
        <v>315</v>
      </c>
      <c r="I82" s="41">
        <v>52.8</v>
      </c>
      <c r="J82" s="31"/>
      <c r="K82" s="35">
        <f t="shared" si="2"/>
        <v>367.8</v>
      </c>
      <c r="L82" s="36"/>
      <c r="M82" s="37"/>
      <c r="N82" s="37"/>
      <c r="O82" s="38">
        <f t="shared" si="3"/>
        <v>367.8</v>
      </c>
    </row>
    <row r="83" spans="1:15" s="39" customFormat="1" ht="15" x14ac:dyDescent="0.25">
      <c r="A83" s="34">
        <v>78</v>
      </c>
      <c r="B83" s="27" t="s">
        <v>60</v>
      </c>
      <c r="C83" s="40" t="s">
        <v>47</v>
      </c>
      <c r="D83" s="86" t="s">
        <v>144</v>
      </c>
      <c r="E83" s="29">
        <v>1</v>
      </c>
      <c r="F83" s="30">
        <v>43136</v>
      </c>
      <c r="G83" s="30">
        <v>43501</v>
      </c>
      <c r="H83" s="41">
        <v>630</v>
      </c>
      <c r="I83" s="41">
        <f>H3*I3</f>
        <v>110.39999999999999</v>
      </c>
      <c r="J83" s="31"/>
      <c r="K83" s="35">
        <f t="shared" si="2"/>
        <v>740.4</v>
      </c>
      <c r="L83" s="36"/>
      <c r="M83" s="37"/>
      <c r="N83" s="37"/>
      <c r="O83" s="38">
        <f t="shared" si="3"/>
        <v>740.4</v>
      </c>
    </row>
    <row r="84" spans="1:15" s="39" customFormat="1" ht="15" x14ac:dyDescent="0.25">
      <c r="A84" s="34">
        <v>79</v>
      </c>
      <c r="B84" s="27" t="s">
        <v>81</v>
      </c>
      <c r="C84" s="40" t="s">
        <v>46</v>
      </c>
      <c r="D84" s="86" t="s">
        <v>95</v>
      </c>
      <c r="E84" s="29">
        <v>1</v>
      </c>
      <c r="F84" s="30">
        <v>43192</v>
      </c>
      <c r="G84" s="30">
        <v>43556</v>
      </c>
      <c r="H84" s="41">
        <v>630</v>
      </c>
      <c r="I84" s="41">
        <f>H3*I3</f>
        <v>110.39999999999999</v>
      </c>
      <c r="J84" s="31"/>
      <c r="K84" s="35">
        <f t="shared" si="2"/>
        <v>740.4</v>
      </c>
      <c r="L84" s="36">
        <v>0</v>
      </c>
      <c r="M84" s="37">
        <v>0</v>
      </c>
      <c r="N84" s="37"/>
      <c r="O84" s="38">
        <f t="shared" si="3"/>
        <v>740.4</v>
      </c>
    </row>
    <row r="85" spans="1:15" s="39" customFormat="1" ht="15" x14ac:dyDescent="0.25">
      <c r="A85" s="34">
        <v>80</v>
      </c>
      <c r="B85" s="27" t="s">
        <v>115</v>
      </c>
      <c r="C85" s="40" t="s">
        <v>48</v>
      </c>
      <c r="D85" s="86" t="s">
        <v>125</v>
      </c>
      <c r="E85" s="29">
        <v>1</v>
      </c>
      <c r="F85" s="30">
        <v>43344</v>
      </c>
      <c r="G85" s="30">
        <v>43708</v>
      </c>
      <c r="H85" s="41">
        <v>630</v>
      </c>
      <c r="I85" s="41">
        <f>H3*I3</f>
        <v>110.39999999999999</v>
      </c>
      <c r="J85" s="31"/>
      <c r="K85" s="35">
        <f t="shared" si="2"/>
        <v>740.4</v>
      </c>
      <c r="L85" s="36"/>
      <c r="M85" s="37"/>
      <c r="N85" s="37"/>
      <c r="O85" s="38">
        <f t="shared" si="3"/>
        <v>740.4</v>
      </c>
    </row>
    <row r="86" spans="1:15" s="39" customFormat="1" ht="15" x14ac:dyDescent="0.25">
      <c r="A86" s="34">
        <v>81</v>
      </c>
      <c r="B86" s="27" t="s">
        <v>82</v>
      </c>
      <c r="C86" s="40" t="s">
        <v>25</v>
      </c>
      <c r="D86" s="86" t="s">
        <v>94</v>
      </c>
      <c r="E86" s="29">
        <v>1</v>
      </c>
      <c r="F86" s="30">
        <v>43192</v>
      </c>
      <c r="G86" s="30">
        <v>43556</v>
      </c>
      <c r="H86" s="41">
        <v>630</v>
      </c>
      <c r="I86" s="41">
        <f>H3*I3</f>
        <v>110.39999999999999</v>
      </c>
      <c r="J86" s="31"/>
      <c r="K86" s="35">
        <f t="shared" si="2"/>
        <v>740.4</v>
      </c>
      <c r="L86" s="36">
        <v>0</v>
      </c>
      <c r="M86" s="37">
        <v>0</v>
      </c>
      <c r="N86" s="37"/>
      <c r="O86" s="38">
        <f t="shared" si="3"/>
        <v>740.4</v>
      </c>
    </row>
    <row r="87" spans="1:15" s="39" customFormat="1" ht="15" x14ac:dyDescent="0.25">
      <c r="A87" s="34">
        <v>82</v>
      </c>
      <c r="B87" s="27" t="s">
        <v>142</v>
      </c>
      <c r="C87" s="40" t="s">
        <v>145</v>
      </c>
      <c r="D87" s="86" t="s">
        <v>125</v>
      </c>
      <c r="E87" s="29">
        <v>1</v>
      </c>
      <c r="F87" s="30">
        <v>43556</v>
      </c>
      <c r="G87" s="30">
        <v>43921</v>
      </c>
      <c r="H87" s="41">
        <v>630</v>
      </c>
      <c r="I87" s="41">
        <f>H3*I3</f>
        <v>110.39999999999999</v>
      </c>
      <c r="J87" s="31"/>
      <c r="K87" s="35">
        <f t="shared" si="2"/>
        <v>740.4</v>
      </c>
      <c r="L87" s="36"/>
      <c r="M87" s="37"/>
      <c r="N87" s="37"/>
      <c r="O87" s="38">
        <f t="shared" si="3"/>
        <v>740.4</v>
      </c>
    </row>
    <row r="88" spans="1:15" s="17" customFormat="1" x14ac:dyDescent="0.2">
      <c r="A88" s="15"/>
      <c r="B88" s="91"/>
      <c r="C88" s="91"/>
      <c r="D88" s="91"/>
    </row>
    <row r="89" spans="1:15" ht="18" x14ac:dyDescent="0.2">
      <c r="A89" s="43"/>
      <c r="B89" s="50" t="s">
        <v>34</v>
      </c>
      <c r="C89" s="50"/>
      <c r="D89" s="50"/>
      <c r="E89" s="50"/>
      <c r="F89" s="50"/>
      <c r="G89" s="51"/>
      <c r="H89" s="44">
        <f>SUM(H6:H87)</f>
        <v>46988</v>
      </c>
      <c r="I89" s="44">
        <f>SUM(I6:I86)</f>
        <v>8289.5999999999913</v>
      </c>
      <c r="J89" s="44">
        <f>SUM(J6:J86)</f>
        <v>1911</v>
      </c>
      <c r="K89" s="42">
        <f>SUM(K6:K86)</f>
        <v>56558.600000000064</v>
      </c>
      <c r="L89" s="46">
        <v>0</v>
      </c>
      <c r="M89" s="45">
        <f>SUM(M6:M86)</f>
        <v>0</v>
      </c>
      <c r="N89" s="45">
        <f>SUM(N6:N86)</f>
        <v>0</v>
      </c>
      <c r="O89" s="49">
        <f>SUM(O6:O87)</f>
        <v>57299.000000000065</v>
      </c>
    </row>
    <row r="90" spans="1:15" ht="15.75" x14ac:dyDescent="0.25">
      <c r="A90" s="52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  <row r="91" spans="1:15" ht="38.25" x14ac:dyDescent="0.2">
      <c r="A91" s="67" t="s">
        <v>13</v>
      </c>
      <c r="B91" s="92" t="s">
        <v>0</v>
      </c>
      <c r="C91" s="92" t="s">
        <v>22</v>
      </c>
      <c r="D91" s="93" t="s">
        <v>38</v>
      </c>
      <c r="E91" s="19" t="s">
        <v>43</v>
      </c>
      <c r="F91" s="20" t="s">
        <v>33</v>
      </c>
      <c r="G91" s="20" t="s">
        <v>32</v>
      </c>
      <c r="H91" s="18" t="s">
        <v>16</v>
      </c>
      <c r="I91" s="18" t="s">
        <v>12</v>
      </c>
      <c r="J91" s="18" t="s">
        <v>20</v>
      </c>
      <c r="K91" s="18" t="s">
        <v>15</v>
      </c>
      <c r="L91" s="68" t="s">
        <v>11</v>
      </c>
      <c r="M91" s="18" t="s">
        <v>19</v>
      </c>
      <c r="N91" s="18" t="s">
        <v>18</v>
      </c>
      <c r="O91" s="19" t="s">
        <v>21</v>
      </c>
    </row>
    <row r="92" spans="1:15" x14ac:dyDescent="0.2">
      <c r="A92" s="15"/>
      <c r="B92" s="1"/>
      <c r="C92" s="1"/>
      <c r="D92" s="1"/>
      <c r="E92" s="16"/>
      <c r="F92" s="11"/>
      <c r="G92" s="11"/>
      <c r="H92" s="12"/>
      <c r="I92" s="6"/>
      <c r="J92" s="6">
        <v>0</v>
      </c>
      <c r="K92" s="3"/>
      <c r="L92" s="5"/>
      <c r="M92" s="2"/>
      <c r="N92" s="2"/>
      <c r="O92" s="8"/>
    </row>
    <row r="93" spans="1:15" x14ac:dyDescent="0.2">
      <c r="A93" s="69" t="s">
        <v>6</v>
      </c>
      <c r="B93" s="55"/>
      <c r="C93" s="55"/>
      <c r="D93" s="55"/>
      <c r="E93" s="55"/>
      <c r="F93" s="55"/>
      <c r="G93" s="56"/>
      <c r="H93" s="13">
        <v>0</v>
      </c>
      <c r="I93" s="13">
        <v>0</v>
      </c>
      <c r="J93" s="7"/>
      <c r="K93" s="9">
        <f>SUM(K92:K92)</f>
        <v>0</v>
      </c>
      <c r="L93" s="4"/>
      <c r="M93" s="70">
        <f>SUM(M92:M92)</f>
        <v>0</v>
      </c>
      <c r="N93" s="70">
        <f>SUM(N92:N92)</f>
        <v>0</v>
      </c>
      <c r="O93" s="10">
        <f>SUM(O92:O92)</f>
        <v>0</v>
      </c>
    </row>
    <row r="94" spans="1:15" x14ac:dyDescent="0.2">
      <c r="A94" s="71"/>
      <c r="B94" s="91"/>
      <c r="C94" s="91"/>
      <c r="D94" s="91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72"/>
    </row>
    <row r="95" spans="1:15" ht="15.75" x14ac:dyDescent="0.2">
      <c r="A95" s="73" t="s">
        <v>6</v>
      </c>
      <c r="B95" s="94" t="s">
        <v>14</v>
      </c>
      <c r="C95" s="94"/>
      <c r="D95" s="94"/>
      <c r="E95" s="21"/>
      <c r="F95" s="21"/>
      <c r="G95" s="22"/>
      <c r="H95" s="23">
        <f>H93+H89</f>
        <v>46988</v>
      </c>
      <c r="I95" s="23">
        <f>I93+I89</f>
        <v>8289.5999999999913</v>
      </c>
      <c r="J95" s="23">
        <f>J89</f>
        <v>1911</v>
      </c>
      <c r="K95" s="24">
        <f>H95+I95</f>
        <v>55277.599999999991</v>
      </c>
      <c r="L95" s="25"/>
      <c r="M95" s="74">
        <f>M89</f>
        <v>0</v>
      </c>
      <c r="N95" s="74">
        <f>N89</f>
        <v>0</v>
      </c>
      <c r="O95" s="26">
        <f>O89+O93</f>
        <v>57299.000000000065</v>
      </c>
    </row>
    <row r="96" spans="1:15" x14ac:dyDescent="0.2">
      <c r="A96" s="14" t="s">
        <v>126</v>
      </c>
      <c r="B96" s="95"/>
      <c r="C96" s="91"/>
      <c r="D96" s="91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72"/>
    </row>
    <row r="97" spans="1:15" ht="15" x14ac:dyDescent="0.2">
      <c r="A97" s="71"/>
      <c r="B97" s="91"/>
      <c r="C97" s="91"/>
      <c r="D97" s="91"/>
      <c r="E97" s="17"/>
      <c r="F97" s="17"/>
      <c r="G97" s="17"/>
      <c r="H97" s="17"/>
      <c r="I97" s="75" t="s">
        <v>37</v>
      </c>
      <c r="J97" s="76"/>
      <c r="K97" s="76"/>
      <c r="L97" s="76"/>
      <c r="M97" s="76"/>
      <c r="N97" s="76"/>
      <c r="O97" s="77">
        <v>20</v>
      </c>
    </row>
    <row r="98" spans="1:15" ht="18" x14ac:dyDescent="0.2">
      <c r="A98" s="71"/>
      <c r="B98" s="91"/>
      <c r="C98" s="91"/>
      <c r="D98" s="91"/>
      <c r="E98" s="17"/>
      <c r="F98" s="17"/>
      <c r="G98" s="17"/>
      <c r="H98" s="17"/>
      <c r="I98" s="78" t="s">
        <v>36</v>
      </c>
      <c r="J98" s="79"/>
      <c r="K98" s="79"/>
      <c r="L98" s="79"/>
      <c r="M98" s="79"/>
      <c r="N98" s="79"/>
      <c r="O98" s="48">
        <f>A87*20</f>
        <v>1640</v>
      </c>
    </row>
    <row r="99" spans="1:15" ht="18" x14ac:dyDescent="0.2">
      <c r="A99" s="80"/>
      <c r="B99" s="96"/>
      <c r="C99" s="96"/>
      <c r="D99" s="96"/>
      <c r="E99" s="81"/>
      <c r="F99" s="81"/>
      <c r="G99" s="81"/>
      <c r="H99" s="81"/>
      <c r="I99" s="82" t="s">
        <v>35</v>
      </c>
      <c r="J99" s="83"/>
      <c r="K99" s="83"/>
      <c r="L99" s="83"/>
      <c r="M99" s="83"/>
      <c r="N99" s="83"/>
      <c r="O99" s="47">
        <f>O95+O98</f>
        <v>58939.000000000065</v>
      </c>
    </row>
    <row r="107" spans="1:15" x14ac:dyDescent="0.2">
      <c r="G107" s="84"/>
      <c r="O107" s="84"/>
    </row>
    <row r="108" spans="1:15" x14ac:dyDescent="0.2">
      <c r="G108" s="84"/>
      <c r="O108" s="84"/>
    </row>
    <row r="109" spans="1:15" x14ac:dyDescent="0.2">
      <c r="G109" s="84"/>
      <c r="O109" s="84"/>
    </row>
    <row r="110" spans="1:15" x14ac:dyDescent="0.2">
      <c r="G110" s="84"/>
      <c r="O110" s="84"/>
    </row>
    <row r="111" spans="1:15" x14ac:dyDescent="0.2">
      <c r="G111" s="84"/>
      <c r="O111" s="84"/>
    </row>
    <row r="112" spans="1:15" x14ac:dyDescent="0.2">
      <c r="G112" s="84"/>
    </row>
  </sheetData>
  <sheetProtection selectLockedCells="1"/>
  <sortState ref="B7:O89">
    <sortCondition ref="B7:B122"/>
  </sortState>
  <mergeCells count="25">
    <mergeCell ref="I98:N98"/>
    <mergeCell ref="B89:G89"/>
    <mergeCell ref="A2:C2"/>
    <mergeCell ref="A3:C3"/>
    <mergeCell ref="A4:A5"/>
    <mergeCell ref="D3:E3"/>
    <mergeCell ref="I99:N99"/>
    <mergeCell ref="A90:O90"/>
    <mergeCell ref="B93:G93"/>
    <mergeCell ref="I97:N97"/>
    <mergeCell ref="D4:D5"/>
    <mergeCell ref="C4:C5"/>
    <mergeCell ref="K4:K5"/>
    <mergeCell ref="J4:J5"/>
    <mergeCell ref="I4:I5"/>
    <mergeCell ref="H4:H5"/>
    <mergeCell ref="B4:B5"/>
    <mergeCell ref="O4:O5"/>
    <mergeCell ref="J2:O2"/>
    <mergeCell ref="J3:O3"/>
    <mergeCell ref="L4:N4"/>
    <mergeCell ref="D2:E2"/>
    <mergeCell ref="G4:G5"/>
    <mergeCell ref="F4:F5"/>
    <mergeCell ref="E4:E5"/>
  </mergeCells>
  <pageMargins left="0.19685039370078741" right="0.19685039370078741" top="0.39370078740157483" bottom="0.39370078740157483" header="0.31496062992125984" footer="0.31496062992125984"/>
  <pageSetup paperSize="9" scale="50"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 IEL</vt:lpstr>
      <vt:lpstr>'FOLHA IEL'!Area_de_impressao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Elie</dc:creator>
  <cp:lastModifiedBy>ANDREATO</cp:lastModifiedBy>
  <cp:lastPrinted>2019-08-13T19:25:21Z</cp:lastPrinted>
  <dcterms:created xsi:type="dcterms:W3CDTF">2014-04-24T23:56:39Z</dcterms:created>
  <dcterms:modified xsi:type="dcterms:W3CDTF">2019-08-26T15:57:41Z</dcterms:modified>
</cp:coreProperties>
</file>