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70"/>
  </bookViews>
  <sheets>
    <sheet name="Recurso Próp- Prog de Estágio" sheetId="96" r:id="rId1"/>
    <sheet name="Recurso PSB" sheetId="97" r:id="rId2"/>
  </sheets>
  <definedNames>
    <definedName name="_xlnm.Print_Area" localSheetId="1">'Recurso PSB'!$A$1:$O$19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97" l="1"/>
  <c r="I21" i="96" l="1"/>
  <c r="K40" i="96"/>
  <c r="M32" i="96" l="1"/>
  <c r="K32" i="96"/>
  <c r="M30" i="96"/>
  <c r="K30" i="96"/>
  <c r="M29" i="96"/>
  <c r="K29" i="96"/>
  <c r="M14" i="96"/>
  <c r="K14" i="96"/>
  <c r="M11" i="96"/>
  <c r="K11" i="96"/>
  <c r="O11" i="96" s="1"/>
  <c r="I17" i="96"/>
  <c r="O30" i="96" l="1"/>
  <c r="O29" i="96"/>
  <c r="O32" i="96"/>
  <c r="O14" i="96"/>
  <c r="M25" i="96"/>
  <c r="K25" i="96"/>
  <c r="M17" i="96"/>
  <c r="K17" i="96"/>
  <c r="O17" i="96" l="1"/>
  <c r="O25" i="96"/>
  <c r="I7" i="97"/>
  <c r="I38" i="96"/>
  <c r="I37" i="96"/>
  <c r="I36" i="96"/>
  <c r="I24" i="96"/>
  <c r="I22" i="96"/>
  <c r="I16" i="96"/>
  <c r="I13" i="96"/>
  <c r="I12" i="96"/>
  <c r="I10" i="96"/>
  <c r="I9" i="96"/>
  <c r="I8" i="96"/>
  <c r="I33" i="96" l="1"/>
  <c r="I6" i="96"/>
  <c r="I6" i="97" l="1"/>
  <c r="I39" i="96" l="1"/>
  <c r="I35" i="96"/>
  <c r="I34" i="96"/>
  <c r="K34" i="96" s="1"/>
  <c r="O34" i="96" s="1"/>
  <c r="I31" i="96"/>
  <c r="I27" i="96"/>
  <c r="K27" i="96" s="1"/>
  <c r="O27" i="96" s="1"/>
  <c r="I26" i="96"/>
  <c r="I7" i="96"/>
  <c r="K21" i="96" l="1"/>
  <c r="O21" i="96" s="1"/>
  <c r="M35" i="96" l="1"/>
  <c r="K35" i="96"/>
  <c r="O35" i="96" l="1"/>
  <c r="M31" i="96"/>
  <c r="K31" i="96"/>
  <c r="O31" i="96" l="1"/>
  <c r="M19" i="96"/>
  <c r="K19" i="96"/>
  <c r="M26" i="96"/>
  <c r="K26" i="96"/>
  <c r="M18" i="96"/>
  <c r="K18" i="96"/>
  <c r="O18" i="96" l="1"/>
  <c r="O26" i="96"/>
  <c r="O19" i="96"/>
  <c r="M38" i="96" l="1"/>
  <c r="K38" i="96"/>
  <c r="O38" i="96" l="1"/>
  <c r="O13" i="97" l="1"/>
  <c r="N13" i="97"/>
  <c r="M13" i="97"/>
  <c r="K13" i="97"/>
  <c r="J13" i="97"/>
  <c r="J15" i="97" s="1"/>
  <c r="I13" i="97"/>
  <c r="H13" i="97"/>
  <c r="N8" i="97"/>
  <c r="I8" i="97"/>
  <c r="H8" i="97"/>
  <c r="K7" i="97"/>
  <c r="O7" i="97" s="1"/>
  <c r="M6" i="97"/>
  <c r="K6" i="97"/>
  <c r="N41" i="96"/>
  <c r="N49" i="96" s="1"/>
  <c r="J41" i="96"/>
  <c r="J49" i="96" s="1"/>
  <c r="I41" i="96"/>
  <c r="I49" i="96" s="1"/>
  <c r="H41" i="96"/>
  <c r="H49" i="96" s="1"/>
  <c r="M40" i="96"/>
  <c r="M39" i="96"/>
  <c r="K39" i="96"/>
  <c r="M37" i="96"/>
  <c r="K37" i="96"/>
  <c r="M36" i="96"/>
  <c r="K36" i="96"/>
  <c r="M33" i="96"/>
  <c r="K33" i="96"/>
  <c r="M28" i="96"/>
  <c r="K28" i="96"/>
  <c r="M24" i="96"/>
  <c r="K24" i="96"/>
  <c r="M23" i="96"/>
  <c r="K23" i="96"/>
  <c r="M22" i="96"/>
  <c r="K22" i="96"/>
  <c r="M20" i="96"/>
  <c r="K20" i="96"/>
  <c r="M16" i="96"/>
  <c r="K16" i="96"/>
  <c r="M15" i="96"/>
  <c r="K15" i="96"/>
  <c r="M13" i="96"/>
  <c r="K13" i="96"/>
  <c r="M12" i="96"/>
  <c r="K12" i="96"/>
  <c r="M10" i="96"/>
  <c r="K10" i="96"/>
  <c r="M9" i="96"/>
  <c r="K9" i="96"/>
  <c r="M8" i="96"/>
  <c r="K8" i="96"/>
  <c r="K7" i="96"/>
  <c r="O7" i="96" s="1"/>
  <c r="M6" i="96"/>
  <c r="K6" i="96"/>
  <c r="H15" i="97" l="1"/>
  <c r="N15" i="97"/>
  <c r="O33" i="96"/>
  <c r="O40" i="96"/>
  <c r="M8" i="97"/>
  <c r="M15" i="97" s="1"/>
  <c r="K8" i="97"/>
  <c r="K15" i="97" s="1"/>
  <c r="I15" i="97"/>
  <c r="O6" i="97"/>
  <c r="O6" i="96"/>
  <c r="O23" i="96"/>
  <c r="M41" i="96"/>
  <c r="M49" i="96" s="1"/>
  <c r="O13" i="96"/>
  <c r="O10" i="96"/>
  <c r="O12" i="96"/>
  <c r="O16" i="96"/>
  <c r="O20" i="96"/>
  <c r="O39" i="96"/>
  <c r="O15" i="96"/>
  <c r="O37" i="96"/>
  <c r="O22" i="96"/>
  <c r="O36" i="96"/>
  <c r="O8" i="96"/>
  <c r="O9" i="96"/>
  <c r="O24" i="96"/>
  <c r="O28" i="96"/>
  <c r="K41" i="96"/>
  <c r="K49" i="96" s="1"/>
  <c r="O8" i="97" l="1"/>
  <c r="O15" i="97" s="1"/>
  <c r="O41" i="96"/>
  <c r="O49" i="96" s="1"/>
  <c r="O52" i="96" s="1"/>
</calcChain>
</file>

<file path=xl/sharedStrings.xml><?xml version="1.0" encoding="utf-8"?>
<sst xmlns="http://schemas.openxmlformats.org/spreadsheetml/2006/main" count="280" uniqueCount="152">
  <si>
    <t>CRAS SOBRAL</t>
  </si>
  <si>
    <t>ENSINO MÉDIO</t>
  </si>
  <si>
    <t>FABIANA DO NASCIMENTO LONGHI</t>
  </si>
  <si>
    <t>HISTORIA</t>
  </si>
  <si>
    <t>JOEL IGOR DO NASCIMENTO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</si>
  <si>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</si>
  <si>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</si>
  <si>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</si>
  <si>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</si>
  <si>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</si>
  <si>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</si>
  <si>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</si>
  <si>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</si>
  <si>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</si>
  <si>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</si>
  <si>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</si>
  <si>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</si>
  <si>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</si>
  <si>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</si>
  <si>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</si>
  <si>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</si>
  <si>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</si>
  <si>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</si>
  <si>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</si>
  <si>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</si>
  <si>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</si>
  <si>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</si>
  <si>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</si>
  <si>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TOTAL DA FOLHA DO MÊS................................R$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</si>
  <si>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</si>
  <si>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</si>
  <si>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</si>
  <si>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</si>
  <si>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</si>
  <si>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</si>
  <si>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TOTAL DE RETROATIVOS.....................................R$</t>
  </si>
  <si>
    <t>-</t>
  </si>
  <si>
    <t>TOTAL GERAL DA FOLHA.......................................R$</t>
  </si>
  <si>
    <t>MÚSICA</t>
  </si>
  <si>
    <t>2021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</si>
  <si>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</si>
  <si>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DIREITO</t>
  </si>
  <si>
    <t>PGM</t>
  </si>
  <si>
    <t>ALEXANDRE AGUIAR RIOS</t>
  </si>
  <si>
    <t>ADMINISTRAÇÃO</t>
  </si>
  <si>
    <t>SEGATI</t>
  </si>
  <si>
    <t>02/03/2020</t>
  </si>
  <si>
    <t>ANA PAULA RODRIGUES XIMENES</t>
  </si>
  <si>
    <t>ENG. CIVIL</t>
  </si>
  <si>
    <t>SEINFRA</t>
  </si>
  <si>
    <t>16/03/2020</t>
  </si>
  <si>
    <t>15/03/2021</t>
  </si>
  <si>
    <t>ANA VITORIA SOMBRA QUEIROZ</t>
  </si>
  <si>
    <t>TEC. EM ENFERMAGEM</t>
  </si>
  <si>
    <t>SEMSA</t>
  </si>
  <si>
    <t>01/03/2021</t>
  </si>
  <si>
    <t>ANASTÁCIA LUCAS LIMA</t>
  </si>
  <si>
    <t>SEMEIA</t>
  </si>
  <si>
    <t>01/01/2021</t>
  </si>
  <si>
    <t>31/12/2021</t>
  </si>
  <si>
    <t>ANTONIA CATARINA A. PEREIRA</t>
  </si>
  <si>
    <t>TEC. EM RADIOLOGIA</t>
  </si>
  <si>
    <t>31/12/2022</t>
  </si>
  <si>
    <t>SIST. DE INFORMAÇÃO</t>
  </si>
  <si>
    <t>CAUÃ ROBERTHE ROSAS DE BARROS</t>
  </si>
  <si>
    <t>SASDH</t>
  </si>
  <si>
    <t>15/12/2020</t>
  </si>
  <si>
    <t>14/12/2021</t>
  </si>
  <si>
    <t>CLEMILDA GOMES DE O. BRAMBILA</t>
  </si>
  <si>
    <t>FISIOTERAPIA</t>
  </si>
  <si>
    <t>30/06/2022</t>
  </si>
  <si>
    <t>ÉRICA SILVA GOMES</t>
  </si>
  <si>
    <t>11/09/2019</t>
  </si>
  <si>
    <t>10/09/2021</t>
  </si>
  <si>
    <t>EUDES MARQUES DE AVILAR FILHO</t>
  </si>
  <si>
    <t>COJUR</t>
  </si>
  <si>
    <t>15/08/2019</t>
  </si>
  <si>
    <t>14/08/2021</t>
  </si>
  <si>
    <t>01/08/2020</t>
  </si>
  <si>
    <t>GABRIEL ALVES DE SOUZA</t>
  </si>
  <si>
    <t>03/06/2019</t>
  </si>
  <si>
    <t>GEOVANA FARIAS DA SILVA</t>
  </si>
  <si>
    <t>JORNALISMO</t>
  </si>
  <si>
    <t>FGB</t>
  </si>
  <si>
    <t>09/09/2019</t>
  </si>
  <si>
    <t>08/09/2021</t>
  </si>
  <si>
    <t>ÍCARO RODRIGUES CAMILLO</t>
  </si>
  <si>
    <t>DTI</t>
  </si>
  <si>
    <t>03/11/2021</t>
  </si>
  <si>
    <t>02/11/2021</t>
  </si>
  <si>
    <t>JENNIFER CAROLINE V. DE OLIVEIRA</t>
  </si>
  <si>
    <t>10/09/2019</t>
  </si>
  <si>
    <t>09/09/2021</t>
  </si>
  <si>
    <t>MATTHEUS LUCA NEVES</t>
  </si>
  <si>
    <t>18/11/2020</t>
  </si>
  <si>
    <t>17/11/2021</t>
  </si>
  <si>
    <t>SAXA MARIA SILVA SOUZA</t>
  </si>
  <si>
    <t>01/09/2020</t>
  </si>
  <si>
    <t>VICTOR HENRIQUE SAMPAIO FERRAZ</t>
  </si>
  <si>
    <t>VICTÓRIA COSTA DA SILVA</t>
  </si>
  <si>
    <t>WYLLAMYS DE SOUZA SANTOS</t>
  </si>
  <si>
    <t>YRLANIA BARBOZA LIMA</t>
  </si>
  <si>
    <t>21/10/2019</t>
  </si>
  <si>
    <t>CRAS SAO FCO</t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</si>
  <si>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</si>
  <si>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</si>
  <si>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</si>
  <si>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</si>
  <si>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TOTAL DA DESPESA -BOLSA-ESTÁGIO...........................................................</t>
  </si>
  <si>
    <t>TOTAL DOS SERVIÇOS MENSAIS A FATURAR..........................................................</t>
  </si>
  <si>
    <t xml:space="preserve">TAXA DE AGENCIAMENTO  - Valor Unitário.............................................................................................................. </t>
  </si>
  <si>
    <t>TEC EM ANÁLISE E DES. DE SISTEMAS</t>
  </si>
  <si>
    <t>20/10/2021</t>
  </si>
  <si>
    <t>TOTAL DA FOLHA DO MÊS................................</t>
  </si>
  <si>
    <t>TOTAL GERAL DA FOLHA......................................</t>
  </si>
  <si>
    <t>WESLEY SILVA DE PAIVA</t>
  </si>
  <si>
    <t>28/02/2022</t>
  </si>
  <si>
    <t>LUCAS OLIVEIRA BARBOSA</t>
  </si>
  <si>
    <t>EDUC. FÍSICA</t>
  </si>
  <si>
    <t>VICTOR ANDRE DA SILVA</t>
  </si>
  <si>
    <t>01/04/2021</t>
  </si>
  <si>
    <t>15/04/2021</t>
  </si>
  <si>
    <t>RAFAEL SOUZA DA SILVA</t>
  </si>
  <si>
    <t>14/04/2021</t>
  </si>
  <si>
    <t>HENREFANY NASCIMENTO DA COSTA</t>
  </si>
  <si>
    <t>LUIZ EDUARDO ALMEIDA DO NASCIMENTO</t>
  </si>
  <si>
    <t>TRICYELLEN CASTRO DA SILVA</t>
  </si>
  <si>
    <t>03/05/2021</t>
  </si>
  <si>
    <t>GIOVANA CARDOSO DE SOUZA</t>
  </si>
  <si>
    <t>KATRINE LANA DA SILVA ARAÚJO</t>
  </si>
  <si>
    <t>31/03/2023</t>
  </si>
  <si>
    <t>JULHO</t>
  </si>
  <si>
    <t>12/07/2021</t>
  </si>
  <si>
    <t>11/07/2022</t>
  </si>
  <si>
    <t>GLEYCIANE MIRANDA ALVES</t>
  </si>
  <si>
    <t>05/07/2021</t>
  </si>
  <si>
    <t>04/07/2021</t>
  </si>
  <si>
    <t>KENNEDY SOUZA DE ARAÚJO</t>
  </si>
  <si>
    <t>NOEMI ARAÚJO FERREIRA</t>
  </si>
  <si>
    <t>ROGÉRIO NASCIMENTO ALVES</t>
  </si>
  <si>
    <t>04/07/2022</t>
  </si>
  <si>
    <t>11/07/2021</t>
  </si>
  <si>
    <t>ARIEL CHAVES LIMA</t>
  </si>
  <si>
    <t>ELLEM JADY SILVA BEZERRA</t>
  </si>
  <si>
    <t>14/07/2021</t>
  </si>
  <si>
    <t>13/07/2022</t>
  </si>
  <si>
    <t>PAULO VICTOR PAULINO MOURÃO</t>
  </si>
  <si>
    <t>DATA PROCESSO</t>
  </si>
  <si>
    <t>CONTRATO Nº 045/2020   -   PREFEITURA DE RIO BRANCO                                                                                                 FILIAL 0014 / RECURSO - PSB PAIF/SCFV</t>
  </si>
  <si>
    <t>DA BOLSA</t>
  </si>
  <si>
    <t>DO AUXÍLIO TRANSP</t>
  </si>
  <si>
    <t>CONTRATO Nº 045/2020  -  PREFEITURA DE RIO BRANCO -                                                                    FILIAL 0012 / RECURSO PROGRAMA ESTÁGIO REMUNERADO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</si>
</sst>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&quot;R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182">
    <xf numFmtId="0" fontId="0" fillId="0" borderId="0" xfId="0"/>
    <xf numFmtId="168" fontId="5" fillId="0" borderId="1" xfId="2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44" fontId="4" fillId="0" borderId="0" xfId="0" applyNumberFormat="1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4" fontId="4" fillId="0" borderId="0" xfId="0" applyNumberFormat="1" applyFont="1" applyFill="1" applyBorder="1" applyAlignment="1" applyProtection="1">
      <alignment vertical="center"/>
      <protection hidden="1"/>
    </xf>
    <xf numFmtId="44" fontId="5" fillId="0" borderId="0" xfId="0" applyNumberFormat="1" applyFont="1" applyFill="1" applyBorder="1" applyAlignment="1" applyProtection="1">
      <alignment vertical="center"/>
      <protection hidden="1"/>
    </xf>
    <xf numFmtId="168" fontId="5" fillId="0" borderId="0" xfId="2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166" fontId="4" fillId="0" borderId="1" xfId="4" applyNumberFormat="1" applyFont="1" applyFill="1" applyBorder="1" applyAlignment="1" applyProtection="1">
      <alignment horizontal="right" vertical="center"/>
      <protection hidden="1"/>
    </xf>
    <xf numFmtId="167" fontId="5" fillId="0" borderId="1" xfId="4" applyNumberFormat="1" applyFont="1" applyFill="1" applyBorder="1" applyAlignment="1" applyProtection="1">
      <alignment horizontal="right" vertical="center"/>
      <protection hidden="1"/>
    </xf>
    <xf numFmtId="166" fontId="4" fillId="0" borderId="1" xfId="4" applyNumberFormat="1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>
      <alignment horizontal="center"/>
    </xf>
    <xf numFmtId="169" fontId="5" fillId="0" borderId="27" xfId="0" applyNumberFormat="1" applyFont="1" applyFill="1" applyBorder="1" applyAlignment="1" applyProtection="1">
      <alignment vertical="center"/>
      <protection hidden="1"/>
    </xf>
    <xf numFmtId="0" fontId="4" fillId="0" borderId="26" xfId="0" applyFont="1" applyFill="1" applyBorder="1" applyAlignment="1">
      <alignment horizontal="center" vertical="center"/>
    </xf>
    <xf numFmtId="169" fontId="5" fillId="0" borderId="21" xfId="5" applyNumberFormat="1" applyFont="1" applyFill="1" applyBorder="1" applyAlignment="1" applyProtection="1">
      <alignment vertical="center"/>
      <protection hidden="1"/>
    </xf>
    <xf numFmtId="0" fontId="4" fillId="0" borderId="22" xfId="0" applyFont="1" applyFill="1" applyBorder="1"/>
    <xf numFmtId="0" fontId="4" fillId="0" borderId="27" xfId="0" applyFont="1" applyFill="1" applyBorder="1"/>
    <xf numFmtId="0" fontId="4" fillId="0" borderId="29" xfId="0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44" fontId="4" fillId="6" borderId="1" xfId="0" applyNumberFormat="1" applyFont="1" applyFill="1" applyBorder="1" applyAlignment="1" applyProtection="1">
      <alignment vertical="center"/>
      <protection hidden="1"/>
    </xf>
    <xf numFmtId="44" fontId="4" fillId="6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22" xfId="0" applyFont="1" applyFill="1" applyBorder="1" applyAlignment="1">
      <alignment horizontal="center" vertical="center"/>
    </xf>
    <xf numFmtId="166" fontId="4" fillId="0" borderId="0" xfId="4" applyNumberFormat="1" applyFont="1" applyFill="1" applyBorder="1" applyAlignment="1" applyProtection="1">
      <alignment horizontal="center" vertical="center"/>
      <protection hidden="1"/>
    </xf>
    <xf numFmtId="44" fontId="4" fillId="0" borderId="0" xfId="0" applyNumberFormat="1" applyFont="1" applyFill="1" applyBorder="1" applyAlignment="1" applyProtection="1">
      <alignment horizontal="center" vertical="center"/>
      <protection hidden="1"/>
    </xf>
    <xf numFmtId="168" fontId="4" fillId="0" borderId="0" xfId="2" applyNumberFormat="1" applyFont="1" applyFill="1" applyBorder="1" applyAlignment="1" applyProtection="1">
      <alignment horizontal="center" vertical="center"/>
      <protection hidden="1"/>
    </xf>
    <xf numFmtId="44" fontId="5" fillId="7" borderId="1" xfId="1" applyNumberFormat="1" applyFont="1" applyFill="1" applyBorder="1" applyAlignment="1">
      <alignment vertical="center"/>
    </xf>
    <xf numFmtId="44" fontId="5" fillId="7" borderId="1" xfId="1" applyNumberFormat="1" applyFont="1" applyFill="1" applyBorder="1" applyAlignment="1">
      <alignment horizontal="center" vertical="center"/>
    </xf>
    <xf numFmtId="44" fontId="5" fillId="7" borderId="1" xfId="0" applyNumberFormat="1" applyFont="1" applyFill="1" applyBorder="1" applyAlignment="1">
      <alignment vertical="center"/>
    </xf>
    <xf numFmtId="164" fontId="5" fillId="7" borderId="1" xfId="4" applyNumberFormat="1" applyFont="1" applyFill="1" applyBorder="1" applyAlignment="1" applyProtection="1">
      <alignment horizontal="center" vertical="center"/>
      <protection hidden="1"/>
    </xf>
    <xf numFmtId="164" fontId="4" fillId="7" borderId="1" xfId="4" applyNumberFormat="1" applyFont="1" applyFill="1" applyBorder="1" applyAlignment="1" applyProtection="1">
      <alignment horizontal="center" vertical="center"/>
      <protection hidden="1"/>
    </xf>
    <xf numFmtId="168" fontId="4" fillId="7" borderId="1" xfId="2" applyNumberFormat="1" applyFont="1" applyFill="1" applyBorder="1" applyAlignment="1" applyProtection="1">
      <alignment horizontal="center" vertical="center"/>
      <protection hidden="1"/>
    </xf>
    <xf numFmtId="164" fontId="5" fillId="6" borderId="1" xfId="4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4" fontId="5" fillId="7" borderId="21" xfId="4" applyNumberFormat="1" applyFont="1" applyFill="1" applyBorder="1" applyAlignment="1" applyProtection="1">
      <alignment horizontal="center" vertical="center"/>
      <protection hidden="1"/>
    </xf>
    <xf numFmtId="165" fontId="5" fillId="0" borderId="23" xfId="2" applyNumberFormat="1" applyFont="1" applyFill="1" applyBorder="1" applyAlignment="1">
      <alignment horizontal="right" vertical="center"/>
    </xf>
    <xf numFmtId="169" fontId="5" fillId="6" borderId="21" xfId="5" applyNumberFormat="1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>
      <alignment vertical="center"/>
    </xf>
    <xf numFmtId="1" fontId="4" fillId="0" borderId="2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4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left" vertical="center"/>
    </xf>
    <xf numFmtId="164" fontId="4" fillId="0" borderId="1" xfId="4" applyNumberFormat="1" applyFont="1" applyFill="1" applyBorder="1" applyAlignment="1" applyProtection="1">
      <alignment horizontal="center" vertical="center"/>
      <protection hidden="1"/>
    </xf>
    <xf numFmtId="170" fontId="4" fillId="0" borderId="1" xfId="2" applyNumberFormat="1" applyFont="1" applyFill="1" applyBorder="1" applyAlignment="1" applyProtection="1">
      <alignment horizontal="center" vertical="center"/>
      <protection hidden="1"/>
    </xf>
    <xf numFmtId="164" fontId="5" fillId="0" borderId="1" xfId="4" applyNumberFormat="1" applyFont="1" applyFill="1" applyBorder="1" applyAlignment="1" applyProtection="1">
      <alignment horizontal="center" vertical="center"/>
      <protection hidden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5" fillId="0" borderId="21" xfId="4" applyNumberFormat="1" applyFont="1" applyFill="1" applyBorder="1" applyAlignment="1" applyProtection="1">
      <alignment horizontal="center" vertical="center"/>
      <protection hidden="1"/>
    </xf>
    <xf numFmtId="0" fontId="4" fillId="0" borderId="1" xfId="6" applyFont="1" applyFill="1" applyBorder="1" applyAlignment="1">
      <alignment horizontal="left" vertical="center"/>
    </xf>
    <xf numFmtId="0" fontId="5" fillId="6" borderId="26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left" vertical="center"/>
    </xf>
    <xf numFmtId="0" fontId="7" fillId="8" borderId="14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7" fillId="6" borderId="2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left" vertical="center"/>
    </xf>
    <xf numFmtId="0" fontId="9" fillId="8" borderId="12" xfId="0" applyFont="1" applyFill="1" applyBorder="1" applyAlignment="1">
      <alignment horizontal="left" vertical="center"/>
    </xf>
    <xf numFmtId="0" fontId="4" fillId="0" borderId="3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9" fontId="5" fillId="9" borderId="3" xfId="0" applyNumberFormat="1" applyFont="1" applyFill="1" applyBorder="1" applyAlignment="1">
      <alignment horizontal="center" vertical="center" wrapText="1"/>
    </xf>
    <xf numFmtId="49" fontId="5" fillId="9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37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21" xfId="0" applyFont="1" applyFill="1" applyBorder="1" applyAlignment="1">
      <alignment horizontal="center" vertical="center" wrapText="1"/>
    </xf>
    <xf numFmtId="169" fontId="5" fillId="7" borderId="21" xfId="1" applyNumberFormat="1" applyFont="1" applyFill="1" applyBorder="1" applyAlignment="1">
      <alignment vertical="center"/>
    </xf>
    <xf numFmtId="164" fontId="5" fillId="8" borderId="30" xfId="2" applyNumberFormat="1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0" fontId="5" fillId="4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textRotation="90" wrapText="1"/>
    </xf>
    <xf numFmtId="166" fontId="4" fillId="0" borderId="1" xfId="2" applyNumberFormat="1" applyFont="1" applyFill="1" applyBorder="1" applyAlignment="1" applyProtection="1">
      <alignment horizontal="right" vertical="center"/>
      <protection hidden="1"/>
    </xf>
    <xf numFmtId="44" fontId="5" fillId="6" borderId="1" xfId="1" applyNumberFormat="1" applyFont="1" applyFill="1" applyBorder="1" applyAlignment="1">
      <alignment vertical="center"/>
    </xf>
    <xf numFmtId="164" fontId="5" fillId="2" borderId="23" xfId="2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4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vertical="center"/>
    </xf>
    <xf numFmtId="164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69" fontId="5" fillId="6" borderId="21" xfId="5" applyNumberFormat="1" applyFont="1" applyFill="1" applyBorder="1" applyAlignment="1" applyProtection="1">
      <alignment vertical="center"/>
      <protection hidden="1"/>
    </xf>
    <xf numFmtId="169" fontId="5" fillId="0" borderId="27" xfId="5" applyNumberFormat="1" applyFont="1" applyFill="1" applyBorder="1" applyAlignment="1" applyProtection="1">
      <alignment vertical="center"/>
      <protection hidden="1"/>
    </xf>
    <xf numFmtId="0" fontId="5" fillId="0" borderId="24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/>
    <xf numFmtId="0" fontId="4" fillId="6" borderId="4" xfId="0" applyFont="1" applyFill="1" applyBorder="1"/>
    <xf numFmtId="169" fontId="5" fillId="6" borderId="4" xfId="5" applyNumberFormat="1" applyFont="1" applyFill="1" applyBorder="1" applyAlignment="1" applyProtection="1">
      <alignment vertical="center"/>
      <protection hidden="1"/>
    </xf>
    <xf numFmtId="169" fontId="5" fillId="6" borderId="1" xfId="5" applyNumberFormat="1" applyFont="1" applyFill="1" applyBorder="1" applyAlignment="1" applyProtection="1">
      <alignment vertical="center"/>
      <protection hidden="1"/>
    </xf>
    <xf numFmtId="44" fontId="4" fillId="0" borderId="23" xfId="2" applyNumberFormat="1" applyFont="1" applyFill="1" applyBorder="1" applyAlignment="1">
      <alignment horizontal="right" vertical="center"/>
    </xf>
    <xf numFmtId="44" fontId="5" fillId="0" borderId="31" xfId="2" applyNumberFormat="1" applyFont="1" applyFill="1" applyBorder="1" applyAlignment="1">
      <alignment horizontal="right" vertical="center"/>
    </xf>
    <xf numFmtId="44" fontId="5" fillId="8" borderId="15" xfId="2" applyNumberFormat="1" applyFont="1" applyFill="1" applyBorder="1" applyAlignment="1">
      <alignment horizontal="right" vertical="center" wrapText="1"/>
    </xf>
    <xf numFmtId="2" fontId="4" fillId="0" borderId="0" xfId="0" applyNumberFormat="1" applyFont="1" applyFill="1"/>
    <xf numFmtId="0" fontId="4" fillId="0" borderId="0" xfId="0" applyFont="1" applyAlignment="1">
      <alignment horizontal="center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49" fontId="4" fillId="0" borderId="1" xfId="4" applyNumberFormat="1" applyFont="1" applyFill="1" applyBorder="1" applyAlignment="1">
      <alignment horizontal="left" vertical="center"/>
    </xf>
    <xf numFmtId="0" fontId="4" fillId="0" borderId="1" xfId="6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164" fontId="4" fillId="0" borderId="1" xfId="1" applyFont="1" applyFill="1" applyBorder="1" applyAlignment="1" applyProtection="1">
      <alignment horizontal="right" vertical="center"/>
      <protection hidden="1"/>
    </xf>
    <xf numFmtId="164" fontId="5" fillId="0" borderId="1" xfId="1" applyFont="1" applyFill="1" applyBorder="1" applyAlignment="1" applyProtection="1">
      <alignment horizontal="right" vertical="center"/>
      <protection hidden="1"/>
    </xf>
    <xf numFmtId="164" fontId="5" fillId="0" borderId="1" xfId="1" applyFont="1" applyFill="1" applyBorder="1" applyAlignment="1" applyProtection="1">
      <alignment horizontal="center" vertical="center"/>
      <protection hidden="1"/>
    </xf>
    <xf numFmtId="164" fontId="4" fillId="0" borderId="1" xfId="1" applyFont="1" applyFill="1" applyBorder="1" applyAlignment="1" applyProtection="1">
      <alignment horizontal="center" vertical="center"/>
      <protection hidden="1"/>
    </xf>
    <xf numFmtId="164" fontId="5" fillId="0" borderId="1" xfId="1" applyFont="1" applyFill="1" applyBorder="1" applyAlignment="1" applyProtection="1">
      <alignment vertical="center"/>
      <protection hidden="1"/>
    </xf>
    <xf numFmtId="164" fontId="4" fillId="0" borderId="1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right" vertical="center"/>
    </xf>
    <xf numFmtId="164" fontId="5" fillId="0" borderId="1" xfId="1" applyFont="1" applyFill="1" applyBorder="1" applyAlignment="1">
      <alignment horizontal="center" vertical="center"/>
    </xf>
    <xf numFmtId="164" fontId="5" fillId="6" borderId="1" xfId="1" applyFont="1" applyFill="1" applyBorder="1" applyAlignment="1" applyProtection="1">
      <alignment horizontal="center" vertical="center"/>
      <protection hidden="1"/>
    </xf>
    <xf numFmtId="164" fontId="5" fillId="6" borderId="21" xfId="1" applyFont="1" applyFill="1" applyBorder="1" applyAlignment="1" applyProtection="1">
      <alignment vertical="center"/>
      <protection hidden="1"/>
    </xf>
    <xf numFmtId="164" fontId="5" fillId="6" borderId="1" xfId="1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Vírgula" xfId="2" builtinId="3"/>
  </cellStyles>
  <dxfs count="0"/>
  <tableStyles count="0" defaultTableStyle="TableStyleMedium2" defaultPivotStyle="PivotStyleLight16"/>
  <colors>
    <mruColors>
      <color rgb="FF003300"/>
      <color rgb="FF56D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164043</xdr:rowOff>
    </xdr:from>
    <xdr:to>
      <xdr:col>1</xdr:col>
      <xdr:colOff>2098980</xdr:colOff>
      <xdr:row>0</xdr:row>
      <xdr:rowOff>1028964</xdr:rowOff>
    </xdr:to>
    <xdr:pic>
      <xdr:nvPicPr>
        <xdr:cNvPr id="2" name="Imagem 1" descr="C:\Users\hellen_santos\AppData\Local\Microsoft\Windows\Temporary Internet Files\Content.Word\Logotipo-CIEE-320px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06" y="164043"/>
          <a:ext cx="2105027" cy="86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88106</xdr:colOff>
      <xdr:row>0</xdr:row>
      <xdr:rowOff>133350</xdr:rowOff>
    </xdr:from>
    <xdr:ext cx="2524124" cy="539749"/>
    <xdr:pic>
      <xdr:nvPicPr>
        <xdr:cNvPr id="2" name="Imagem 1" descr="C:\Users\hellen_santos\AppData\Local\Microsoft\Windows\Temporary Internet Files\Content.Word\Logotipo-CIEE-320px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9" y="133350"/>
          <a:ext cx="2524124" cy="5397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zoomScale="80" zoomScaleNormal="80" workbookViewId="0">
      <selection activeCell="I21" sqref="I21"/>
    </sheetView>
  </sheetViews>
  <sheetFormatPr defaultRowHeight="15" x14ac:dyDescent="0.2"/>
  <cols>
    <col min="1" max="1" width="5.85546875" style="128" customWidth="1"/>
    <col min="2" max="2" width="51" style="128" customWidth="1"/>
    <col min="3" max="3" width="45.7109375" style="167" customWidth="1"/>
    <col min="4" max="4" width="12.42578125" style="167" bestFit="1" customWidth="1"/>
    <col min="5" max="5" width="6" style="128" customWidth="1"/>
    <col min="6" max="6" width="14" style="128" customWidth="1"/>
    <col min="7" max="7" width="14.85546875" style="128" customWidth="1"/>
    <col min="8" max="8" width="16.7109375" style="128" customWidth="1"/>
    <col min="9" max="9" width="15.5703125" style="128" customWidth="1"/>
    <col min="10" max="10" width="15.28515625" style="128" customWidth="1"/>
    <col min="11" max="11" width="19" style="128" customWidth="1"/>
    <col min="12" max="12" width="9.28515625" style="128" bestFit="1" customWidth="1"/>
    <col min="13" max="13" width="14" style="128" bestFit="1" customWidth="1"/>
    <col min="14" max="14" width="11" style="128" customWidth="1"/>
    <col min="15" max="15" width="28.140625" style="128" customWidth="1"/>
    <col min="16" max="16384" width="9.140625" style="128"/>
  </cols>
  <sheetData>
    <row r="1" spans="1:15" ht="87" customHeight="1" x14ac:dyDescent="0.2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ht="34.5" customHeight="1" x14ac:dyDescent="0.2">
      <c r="A2" s="102" t="s">
        <v>5</v>
      </c>
      <c r="B2" s="103"/>
      <c r="C2" s="104"/>
      <c r="D2" s="96" t="s">
        <v>6</v>
      </c>
      <c r="E2" s="97"/>
      <c r="F2" s="98" t="s">
        <v>7</v>
      </c>
      <c r="G2" s="99" t="s">
        <v>8</v>
      </c>
      <c r="H2" s="99" t="s">
        <v>104</v>
      </c>
      <c r="I2" s="99" t="s">
        <v>9</v>
      </c>
      <c r="J2" s="100" t="s">
        <v>10</v>
      </c>
      <c r="K2" s="100"/>
      <c r="L2" s="100"/>
      <c r="M2" s="100"/>
      <c r="N2" s="100"/>
      <c r="O2" s="101"/>
    </row>
    <row r="3" spans="1:15" ht="35.25" customHeight="1" x14ac:dyDescent="0.2">
      <c r="A3" s="105" t="s">
        <v>151</v>
      </c>
      <c r="B3" s="106"/>
      <c r="C3" s="107"/>
      <c r="D3" s="159" t="s">
        <v>132</v>
      </c>
      <c r="E3" s="160"/>
      <c r="F3" s="85" t="s">
        <v>39</v>
      </c>
      <c r="G3" s="86" t="s">
        <v>131</v>
      </c>
      <c r="H3" s="87">
        <v>22</v>
      </c>
      <c r="I3" s="88">
        <v>4.8</v>
      </c>
      <c r="J3" s="89" t="s">
        <v>11</v>
      </c>
      <c r="K3" s="89"/>
      <c r="L3" s="89"/>
      <c r="M3" s="89"/>
      <c r="N3" s="89"/>
      <c r="O3" s="90"/>
    </row>
    <row r="4" spans="1:15" ht="15.75" x14ac:dyDescent="0.25">
      <c r="A4" s="108" t="s">
        <v>12</v>
      </c>
      <c r="B4" s="109" t="s">
        <v>13</v>
      </c>
      <c r="C4" s="109" t="s">
        <v>14</v>
      </c>
      <c r="D4" s="109" t="s">
        <v>15</v>
      </c>
      <c r="E4" s="111" t="s">
        <v>16</v>
      </c>
      <c r="F4" s="111" t="s">
        <v>17</v>
      </c>
      <c r="G4" s="111" t="s">
        <v>18</v>
      </c>
      <c r="H4" s="91" t="s">
        <v>19</v>
      </c>
      <c r="I4" s="92"/>
      <c r="J4" s="92"/>
      <c r="K4" s="93"/>
      <c r="L4" s="161" t="s">
        <v>20</v>
      </c>
      <c r="M4" s="161"/>
      <c r="N4" s="161"/>
      <c r="O4" s="95" t="s">
        <v>21</v>
      </c>
    </row>
    <row r="5" spans="1:15" ht="65.25" customHeight="1" x14ac:dyDescent="0.2">
      <c r="A5" s="112"/>
      <c r="B5" s="113"/>
      <c r="C5" s="113"/>
      <c r="D5" s="113"/>
      <c r="E5" s="111"/>
      <c r="F5" s="111"/>
      <c r="G5" s="111"/>
      <c r="H5" s="114" t="s">
        <v>22</v>
      </c>
      <c r="I5" s="114" t="s">
        <v>23</v>
      </c>
      <c r="J5" s="114" t="s">
        <v>24</v>
      </c>
      <c r="K5" s="115" t="s">
        <v>25</v>
      </c>
      <c r="L5" s="129" t="s">
        <v>26</v>
      </c>
      <c r="M5" s="114" t="s">
        <v>27</v>
      </c>
      <c r="N5" s="114" t="s">
        <v>23</v>
      </c>
      <c r="O5" s="95"/>
    </row>
    <row r="6" spans="1:15" s="2" customFormat="1" ht="15.75" x14ac:dyDescent="0.2">
      <c r="A6" s="53">
        <v>1</v>
      </c>
      <c r="B6" s="137" t="s">
        <v>43</v>
      </c>
      <c r="C6" s="164" t="s">
        <v>44</v>
      </c>
      <c r="D6" s="164" t="s">
        <v>45</v>
      </c>
      <c r="E6" s="17">
        <v>1</v>
      </c>
      <c r="F6" s="19" t="s">
        <v>46</v>
      </c>
      <c r="G6" s="19" t="s">
        <v>59</v>
      </c>
      <c r="H6" s="168">
        <v>630</v>
      </c>
      <c r="I6" s="168">
        <f>H3*I3</f>
        <v>105.6</v>
      </c>
      <c r="J6" s="168"/>
      <c r="K6" s="169">
        <f t="shared" ref="K6:K10" si="0">SUM(H6:J6)</f>
        <v>735.6</v>
      </c>
      <c r="L6" s="170"/>
      <c r="M6" s="171">
        <f t="shared" ref="M6:M23" si="1">(H6/H$3)*L6</f>
        <v>0</v>
      </c>
      <c r="N6" s="171">
        <v>0</v>
      </c>
      <c r="O6" s="172">
        <f t="shared" ref="O6" si="2">K6-SUM(M6:N6)</f>
        <v>735.6</v>
      </c>
    </row>
    <row r="7" spans="1:15" s="2" customFormat="1" ht="15.75" x14ac:dyDescent="0.2">
      <c r="A7" s="53">
        <v>2</v>
      </c>
      <c r="B7" s="137" t="s">
        <v>47</v>
      </c>
      <c r="C7" s="15" t="s">
        <v>48</v>
      </c>
      <c r="D7" s="18" t="s">
        <v>49</v>
      </c>
      <c r="E7" s="17">
        <v>1</v>
      </c>
      <c r="F7" s="19" t="s">
        <v>50</v>
      </c>
      <c r="G7" s="19" t="s">
        <v>51</v>
      </c>
      <c r="H7" s="168">
        <v>630</v>
      </c>
      <c r="I7" s="168">
        <f>H3*I3</f>
        <v>105.6</v>
      </c>
      <c r="J7" s="168"/>
      <c r="K7" s="169">
        <f t="shared" si="0"/>
        <v>735.6</v>
      </c>
      <c r="L7" s="170"/>
      <c r="M7" s="171"/>
      <c r="N7" s="171"/>
      <c r="O7" s="172">
        <f t="shared" ref="O7:O24" si="3">K7-SUM(M7:N7)</f>
        <v>735.6</v>
      </c>
    </row>
    <row r="8" spans="1:15" s="2" customFormat="1" ht="15.75" x14ac:dyDescent="0.2">
      <c r="A8" s="53">
        <v>3</v>
      </c>
      <c r="B8" s="137" t="s">
        <v>52</v>
      </c>
      <c r="C8" s="15" t="s">
        <v>53</v>
      </c>
      <c r="D8" s="18" t="s">
        <v>54</v>
      </c>
      <c r="E8" s="17">
        <v>1</v>
      </c>
      <c r="F8" s="19" t="s">
        <v>46</v>
      </c>
      <c r="G8" s="19" t="s">
        <v>55</v>
      </c>
      <c r="H8" s="168">
        <v>630</v>
      </c>
      <c r="I8" s="168">
        <f>H3*I3</f>
        <v>105.6</v>
      </c>
      <c r="J8" s="168"/>
      <c r="K8" s="169">
        <f t="shared" si="0"/>
        <v>735.6</v>
      </c>
      <c r="L8" s="170"/>
      <c r="M8" s="171">
        <f t="shared" ref="M8:M10" si="4">(H8/H$3)*L8</f>
        <v>0</v>
      </c>
      <c r="N8" s="171">
        <v>0</v>
      </c>
      <c r="O8" s="172">
        <f t="shared" ref="O8:O10" si="5">K8-SUM(M8:N8)</f>
        <v>735.6</v>
      </c>
    </row>
    <row r="9" spans="1:15" s="2" customFormat="1" ht="15.75" x14ac:dyDescent="0.2">
      <c r="A9" s="53">
        <v>4</v>
      </c>
      <c r="B9" s="137" t="s">
        <v>56</v>
      </c>
      <c r="C9" s="15" t="s">
        <v>1</v>
      </c>
      <c r="D9" s="18" t="s">
        <v>57</v>
      </c>
      <c r="E9" s="17">
        <v>1</v>
      </c>
      <c r="F9" s="19" t="s">
        <v>58</v>
      </c>
      <c r="G9" s="19" t="s">
        <v>59</v>
      </c>
      <c r="H9" s="168">
        <v>418</v>
      </c>
      <c r="I9" s="168">
        <f>H3*I3</f>
        <v>105.6</v>
      </c>
      <c r="J9" s="168"/>
      <c r="K9" s="169">
        <f t="shared" si="0"/>
        <v>523.6</v>
      </c>
      <c r="L9" s="170"/>
      <c r="M9" s="171">
        <f t="shared" si="4"/>
        <v>0</v>
      </c>
      <c r="N9" s="171">
        <v>0</v>
      </c>
      <c r="O9" s="172">
        <f t="shared" si="5"/>
        <v>523.6</v>
      </c>
    </row>
    <row r="10" spans="1:15" s="2" customFormat="1" ht="15.75" x14ac:dyDescent="0.2">
      <c r="A10" s="53">
        <v>5</v>
      </c>
      <c r="B10" s="137" t="s">
        <v>60</v>
      </c>
      <c r="C10" s="15" t="s">
        <v>61</v>
      </c>
      <c r="D10" s="18" t="s">
        <v>54</v>
      </c>
      <c r="E10" s="17">
        <v>1</v>
      </c>
      <c r="F10" s="19" t="s">
        <v>58</v>
      </c>
      <c r="G10" s="19" t="s">
        <v>62</v>
      </c>
      <c r="H10" s="168">
        <v>630</v>
      </c>
      <c r="I10" s="168">
        <f>H3*I3</f>
        <v>105.6</v>
      </c>
      <c r="J10" s="168"/>
      <c r="K10" s="169">
        <f t="shared" si="0"/>
        <v>735.6</v>
      </c>
      <c r="L10" s="170"/>
      <c r="M10" s="171">
        <f t="shared" si="4"/>
        <v>0</v>
      </c>
      <c r="N10" s="171">
        <v>0</v>
      </c>
      <c r="O10" s="172">
        <f t="shared" si="5"/>
        <v>735.6</v>
      </c>
    </row>
    <row r="11" spans="1:15" s="2" customFormat="1" ht="15.75" x14ac:dyDescent="0.2">
      <c r="A11" s="53">
        <v>6</v>
      </c>
      <c r="B11" s="162" t="s">
        <v>142</v>
      </c>
      <c r="C11" s="15" t="s">
        <v>82</v>
      </c>
      <c r="D11" s="18" t="s">
        <v>65</v>
      </c>
      <c r="E11" s="17">
        <v>2</v>
      </c>
      <c r="F11" s="19" t="s">
        <v>144</v>
      </c>
      <c r="G11" s="19" t="s">
        <v>145</v>
      </c>
      <c r="H11" s="168">
        <v>315</v>
      </c>
      <c r="I11" s="168">
        <v>67.2</v>
      </c>
      <c r="J11" s="168"/>
      <c r="K11" s="169">
        <f t="shared" ref="K11" si="6">SUM(H11:J11)</f>
        <v>382.2</v>
      </c>
      <c r="L11" s="170"/>
      <c r="M11" s="171">
        <f t="shared" ref="M11" si="7">(H11/H$3)*L11</f>
        <v>0</v>
      </c>
      <c r="N11" s="171">
        <v>0</v>
      </c>
      <c r="O11" s="172">
        <f t="shared" ref="O11" si="8">K11-SUM(M11:N11)</f>
        <v>382.2</v>
      </c>
    </row>
    <row r="12" spans="1:15" s="2" customFormat="1" ht="15.75" x14ac:dyDescent="0.2">
      <c r="A12" s="53">
        <v>7</v>
      </c>
      <c r="B12" s="137" t="s">
        <v>64</v>
      </c>
      <c r="C12" s="3" t="s">
        <v>1</v>
      </c>
      <c r="D12" s="3" t="s">
        <v>54</v>
      </c>
      <c r="E12" s="17">
        <v>1</v>
      </c>
      <c r="F12" s="19" t="s">
        <v>66</v>
      </c>
      <c r="G12" s="19" t="s">
        <v>67</v>
      </c>
      <c r="H12" s="168">
        <v>418</v>
      </c>
      <c r="I12" s="168">
        <f>H3*I3</f>
        <v>105.6</v>
      </c>
      <c r="J12" s="168"/>
      <c r="K12" s="169">
        <f t="shared" ref="K12" si="9">SUM(H12:J12)</f>
        <v>523.6</v>
      </c>
      <c r="L12" s="170"/>
      <c r="M12" s="171">
        <f t="shared" si="1"/>
        <v>0</v>
      </c>
      <c r="N12" s="171">
        <v>0</v>
      </c>
      <c r="O12" s="172">
        <f t="shared" ref="O12:O13" si="10">K12-SUM(M12:N12)</f>
        <v>523.6</v>
      </c>
    </row>
    <row r="13" spans="1:15" s="2" customFormat="1" ht="15.75" x14ac:dyDescent="0.2">
      <c r="A13" s="53">
        <v>8</v>
      </c>
      <c r="B13" s="137" t="s">
        <v>68</v>
      </c>
      <c r="C13" s="3" t="s">
        <v>69</v>
      </c>
      <c r="D13" s="3" t="s">
        <v>54</v>
      </c>
      <c r="E13" s="17">
        <v>1</v>
      </c>
      <c r="F13" s="19" t="s">
        <v>58</v>
      </c>
      <c r="G13" s="19" t="s">
        <v>70</v>
      </c>
      <c r="H13" s="168">
        <v>630</v>
      </c>
      <c r="I13" s="168">
        <f>H3*I3</f>
        <v>105.6</v>
      </c>
      <c r="J13" s="168"/>
      <c r="K13" s="169">
        <f t="shared" ref="K13" si="11">SUM(H13:J13)</f>
        <v>735.6</v>
      </c>
      <c r="L13" s="170"/>
      <c r="M13" s="171">
        <f>(H13/H$3)*L13</f>
        <v>0</v>
      </c>
      <c r="N13" s="171">
        <v>0</v>
      </c>
      <c r="O13" s="172">
        <f t="shared" si="10"/>
        <v>735.6</v>
      </c>
    </row>
    <row r="14" spans="1:15" s="2" customFormat="1" ht="15.75" x14ac:dyDescent="0.2">
      <c r="A14" s="53">
        <v>9</v>
      </c>
      <c r="B14" s="162" t="s">
        <v>143</v>
      </c>
      <c r="C14" s="3" t="s">
        <v>82</v>
      </c>
      <c r="D14" s="3" t="s">
        <v>65</v>
      </c>
      <c r="E14" s="17">
        <v>2</v>
      </c>
      <c r="F14" s="19" t="s">
        <v>132</v>
      </c>
      <c r="G14" s="19" t="s">
        <v>133</v>
      </c>
      <c r="H14" s="168">
        <v>315</v>
      </c>
      <c r="I14" s="168">
        <v>72</v>
      </c>
      <c r="J14" s="168"/>
      <c r="K14" s="169">
        <f t="shared" ref="K14" si="12">SUM(H14:J14)</f>
        <v>387</v>
      </c>
      <c r="L14" s="170"/>
      <c r="M14" s="171">
        <f t="shared" ref="M14" si="13">(H14/H$3)*L14</f>
        <v>0</v>
      </c>
      <c r="N14" s="171">
        <v>0</v>
      </c>
      <c r="O14" s="172">
        <f t="shared" ref="O14" si="14">K14-SUM(M14:N14)</f>
        <v>387</v>
      </c>
    </row>
    <row r="15" spans="1:15" s="2" customFormat="1" ht="15.75" x14ac:dyDescent="0.2">
      <c r="A15" s="53">
        <v>10</v>
      </c>
      <c r="B15" s="62" t="s">
        <v>71</v>
      </c>
      <c r="C15" s="3" t="s">
        <v>41</v>
      </c>
      <c r="D15" s="3" t="s">
        <v>42</v>
      </c>
      <c r="E15" s="17">
        <v>1</v>
      </c>
      <c r="F15" s="19" t="s">
        <v>72</v>
      </c>
      <c r="G15" s="19" t="s">
        <v>73</v>
      </c>
      <c r="H15" s="168">
        <v>630</v>
      </c>
      <c r="I15" s="168">
        <v>153.6</v>
      </c>
      <c r="J15" s="168"/>
      <c r="K15" s="169">
        <f t="shared" ref="K15" si="15">SUM(H15:J15)</f>
        <v>783.6</v>
      </c>
      <c r="L15" s="170"/>
      <c r="M15" s="171">
        <f t="shared" ref="M15:M17" si="16">(H15/H$3)*L15</f>
        <v>0</v>
      </c>
      <c r="N15" s="171">
        <v>0</v>
      </c>
      <c r="O15" s="172">
        <f t="shared" ref="O15" si="17">K15-SUM(M15:N15)</f>
        <v>783.6</v>
      </c>
    </row>
    <row r="16" spans="1:15" s="2" customFormat="1" ht="15.75" x14ac:dyDescent="0.2">
      <c r="A16" s="53">
        <v>11</v>
      </c>
      <c r="B16" s="62" t="s">
        <v>74</v>
      </c>
      <c r="C16" s="3" t="s">
        <v>41</v>
      </c>
      <c r="D16" s="3" t="s">
        <v>75</v>
      </c>
      <c r="E16" s="17">
        <v>1</v>
      </c>
      <c r="F16" s="19" t="s">
        <v>76</v>
      </c>
      <c r="G16" s="19" t="s">
        <v>77</v>
      </c>
      <c r="H16" s="168">
        <v>630</v>
      </c>
      <c r="I16" s="168">
        <f>H3*I3</f>
        <v>105.6</v>
      </c>
      <c r="J16" s="168"/>
      <c r="K16" s="169">
        <f t="shared" ref="K16:K17" si="18">SUM(H16:J16)</f>
        <v>735.6</v>
      </c>
      <c r="L16" s="170"/>
      <c r="M16" s="171">
        <f t="shared" si="16"/>
        <v>0</v>
      </c>
      <c r="N16" s="171">
        <v>0</v>
      </c>
      <c r="O16" s="172">
        <f t="shared" si="3"/>
        <v>735.6</v>
      </c>
    </row>
    <row r="17" spans="1:15" s="2" customFormat="1" ht="15.75" x14ac:dyDescent="0.2">
      <c r="A17" s="53">
        <v>12</v>
      </c>
      <c r="B17" s="137" t="s">
        <v>134</v>
      </c>
      <c r="C17" s="3" t="s">
        <v>1</v>
      </c>
      <c r="D17" s="3" t="s">
        <v>65</v>
      </c>
      <c r="E17" s="17">
        <v>2</v>
      </c>
      <c r="F17" s="19" t="s">
        <v>135</v>
      </c>
      <c r="G17" s="19" t="s">
        <v>136</v>
      </c>
      <c r="H17" s="168">
        <v>418</v>
      </c>
      <c r="I17" s="168">
        <f>H3*I3</f>
        <v>105.6</v>
      </c>
      <c r="J17" s="168"/>
      <c r="K17" s="169">
        <f t="shared" si="18"/>
        <v>523.6</v>
      </c>
      <c r="L17" s="170"/>
      <c r="M17" s="171">
        <f t="shared" si="16"/>
        <v>0</v>
      </c>
      <c r="N17" s="171">
        <v>0</v>
      </c>
      <c r="O17" s="172">
        <f t="shared" ref="O17" si="19">K17-SUM(M17:N17)</f>
        <v>523.6</v>
      </c>
    </row>
    <row r="18" spans="1:15" s="2" customFormat="1" ht="15.75" x14ac:dyDescent="0.2">
      <c r="A18" s="53">
        <v>13</v>
      </c>
      <c r="B18" s="15" t="s">
        <v>79</v>
      </c>
      <c r="C18" s="3" t="s">
        <v>41</v>
      </c>
      <c r="D18" s="164" t="s">
        <v>45</v>
      </c>
      <c r="E18" s="17">
        <v>4</v>
      </c>
      <c r="F18" s="19" t="s">
        <v>80</v>
      </c>
      <c r="G18" s="19" t="s">
        <v>141</v>
      </c>
      <c r="H18" s="168">
        <v>200.55</v>
      </c>
      <c r="I18" s="168">
        <v>33.6</v>
      </c>
      <c r="J18" s="168"/>
      <c r="K18" s="169">
        <f t="shared" ref="K18:K19" si="20">SUM(H18:J18)</f>
        <v>234.15</v>
      </c>
      <c r="L18" s="170"/>
      <c r="M18" s="171">
        <f t="shared" ref="M18:M19" si="21">(H18/H$3)*L18</f>
        <v>0</v>
      </c>
      <c r="N18" s="171"/>
      <c r="O18" s="172">
        <f t="shared" ref="O18" si="22">K18-SUM(M18:N18)</f>
        <v>234.15</v>
      </c>
    </row>
    <row r="19" spans="1:15" s="2" customFormat="1" ht="15.75" x14ac:dyDescent="0.2">
      <c r="A19" s="53">
        <v>14</v>
      </c>
      <c r="B19" s="137" t="s">
        <v>128</v>
      </c>
      <c r="C19" s="3" t="s">
        <v>1</v>
      </c>
      <c r="D19" s="164" t="s">
        <v>65</v>
      </c>
      <c r="E19" s="17">
        <v>1</v>
      </c>
      <c r="F19" s="19" t="s">
        <v>123</v>
      </c>
      <c r="G19" s="19" t="s">
        <v>59</v>
      </c>
      <c r="H19" s="168">
        <v>418</v>
      </c>
      <c r="I19" s="168">
        <v>88</v>
      </c>
      <c r="J19" s="168"/>
      <c r="K19" s="169">
        <f t="shared" si="20"/>
        <v>506</v>
      </c>
      <c r="L19" s="170"/>
      <c r="M19" s="171">
        <f t="shared" si="21"/>
        <v>0</v>
      </c>
      <c r="N19" s="171">
        <v>0</v>
      </c>
      <c r="O19" s="172">
        <f t="shared" ref="O19" si="23">K19-SUM(M19:N19)</f>
        <v>506</v>
      </c>
    </row>
    <row r="20" spans="1:15" s="2" customFormat="1" ht="15.75" x14ac:dyDescent="0.2">
      <c r="A20" s="53">
        <v>15</v>
      </c>
      <c r="B20" s="62" t="s">
        <v>81</v>
      </c>
      <c r="C20" s="62" t="s">
        <v>82</v>
      </c>
      <c r="D20" s="62" t="s">
        <v>83</v>
      </c>
      <c r="E20" s="17">
        <v>1</v>
      </c>
      <c r="F20" s="19" t="s">
        <v>84</v>
      </c>
      <c r="G20" s="19" t="s">
        <v>85</v>
      </c>
      <c r="H20" s="168">
        <v>630</v>
      </c>
      <c r="I20" s="168">
        <v>0</v>
      </c>
      <c r="J20" s="168"/>
      <c r="K20" s="169">
        <f t="shared" ref="K20" si="24">SUM(H20:J20)</f>
        <v>630</v>
      </c>
      <c r="L20" s="170"/>
      <c r="M20" s="171">
        <f t="shared" si="1"/>
        <v>0</v>
      </c>
      <c r="N20" s="171">
        <v>0</v>
      </c>
      <c r="O20" s="172">
        <f t="shared" si="3"/>
        <v>630</v>
      </c>
    </row>
    <row r="21" spans="1:15" s="2" customFormat="1" ht="15.75" x14ac:dyDescent="0.2">
      <c r="A21" s="53">
        <v>16</v>
      </c>
      <c r="B21" s="137" t="s">
        <v>124</v>
      </c>
      <c r="C21" s="15" t="s">
        <v>1</v>
      </c>
      <c r="D21" s="15" t="s">
        <v>65</v>
      </c>
      <c r="E21" s="138">
        <v>1</v>
      </c>
      <c r="F21" s="139">
        <v>44256</v>
      </c>
      <c r="G21" s="139">
        <v>44561</v>
      </c>
      <c r="H21" s="140">
        <v>418</v>
      </c>
      <c r="I21" s="173">
        <f>H3*I3</f>
        <v>105.6</v>
      </c>
      <c r="J21" s="141"/>
      <c r="K21" s="174">
        <f>H21+I21+J21</f>
        <v>523.6</v>
      </c>
      <c r="L21" s="175"/>
      <c r="M21" s="141"/>
      <c r="N21" s="141"/>
      <c r="O21" s="174">
        <f>K21-M21-N21</f>
        <v>523.6</v>
      </c>
    </row>
    <row r="22" spans="1:15" s="2" customFormat="1" ht="15.75" x14ac:dyDescent="0.2">
      <c r="A22" s="53">
        <v>17</v>
      </c>
      <c r="B22" s="137" t="s">
        <v>86</v>
      </c>
      <c r="C22" s="165" t="s">
        <v>111</v>
      </c>
      <c r="D22" s="62" t="s">
        <v>87</v>
      </c>
      <c r="E22" s="17">
        <v>1</v>
      </c>
      <c r="F22" s="19" t="s">
        <v>88</v>
      </c>
      <c r="G22" s="19" t="s">
        <v>89</v>
      </c>
      <c r="H22" s="168">
        <v>630</v>
      </c>
      <c r="I22" s="168">
        <f>H3*I3</f>
        <v>105.6</v>
      </c>
      <c r="J22" s="168"/>
      <c r="K22" s="169">
        <f t="shared" ref="K22" si="25">SUM(H22:J22)</f>
        <v>735.6</v>
      </c>
      <c r="L22" s="170"/>
      <c r="M22" s="171">
        <f t="shared" si="1"/>
        <v>0</v>
      </c>
      <c r="N22" s="171"/>
      <c r="O22" s="172">
        <f t="shared" ref="O22" si="26">K22-SUM(M22:N22)</f>
        <v>735.6</v>
      </c>
    </row>
    <row r="23" spans="1:15" s="2" customFormat="1" ht="15.75" x14ac:dyDescent="0.2">
      <c r="A23" s="53">
        <v>18</v>
      </c>
      <c r="B23" s="137" t="s">
        <v>90</v>
      </c>
      <c r="C23" s="3" t="s">
        <v>53</v>
      </c>
      <c r="D23" s="3" t="s">
        <v>54</v>
      </c>
      <c r="E23" s="17">
        <v>3.4</v>
      </c>
      <c r="F23" s="19" t="s">
        <v>78</v>
      </c>
      <c r="G23" s="19" t="s">
        <v>59</v>
      </c>
      <c r="H23" s="168">
        <v>60</v>
      </c>
      <c r="I23" s="168">
        <v>24</v>
      </c>
      <c r="J23" s="168">
        <v>630</v>
      </c>
      <c r="K23" s="169">
        <f t="shared" ref="K23" si="27">SUM(H23:J23)</f>
        <v>714</v>
      </c>
      <c r="L23" s="170"/>
      <c r="M23" s="171">
        <f t="shared" si="1"/>
        <v>0</v>
      </c>
      <c r="N23" s="171"/>
      <c r="O23" s="172">
        <f t="shared" ref="O23" si="28">K23-SUM(M23:N23)</f>
        <v>714</v>
      </c>
    </row>
    <row r="24" spans="1:15" s="2" customFormat="1" ht="15.75" x14ac:dyDescent="0.2">
      <c r="A24" s="53">
        <v>19</v>
      </c>
      <c r="B24" s="137" t="s">
        <v>129</v>
      </c>
      <c r="C24" s="3" t="s">
        <v>61</v>
      </c>
      <c r="D24" s="3" t="s">
        <v>54</v>
      </c>
      <c r="E24" s="17">
        <v>1</v>
      </c>
      <c r="F24" s="19" t="s">
        <v>46</v>
      </c>
      <c r="G24" s="19" t="s">
        <v>55</v>
      </c>
      <c r="H24" s="168">
        <v>630</v>
      </c>
      <c r="I24" s="168">
        <f>H3*I3</f>
        <v>105.6</v>
      </c>
      <c r="J24" s="168"/>
      <c r="K24" s="169">
        <f>SUM(H24:J24)</f>
        <v>735.6</v>
      </c>
      <c r="L24" s="170"/>
      <c r="M24" s="171">
        <f t="shared" ref="M24:M28" si="29">(H24/H$3)*L24</f>
        <v>0</v>
      </c>
      <c r="N24" s="171">
        <v>0</v>
      </c>
      <c r="O24" s="172">
        <f t="shared" si="3"/>
        <v>735.6</v>
      </c>
    </row>
    <row r="25" spans="1:15" s="2" customFormat="1" ht="15.75" x14ac:dyDescent="0.2">
      <c r="A25" s="53">
        <v>20</v>
      </c>
      <c r="B25" s="162" t="s">
        <v>137</v>
      </c>
      <c r="C25" s="15" t="s">
        <v>1</v>
      </c>
      <c r="D25" s="15" t="s">
        <v>65</v>
      </c>
      <c r="E25" s="138">
        <v>2</v>
      </c>
      <c r="F25" s="139">
        <v>44385</v>
      </c>
      <c r="G25" s="139">
        <v>44561</v>
      </c>
      <c r="H25" s="168">
        <v>323</v>
      </c>
      <c r="I25" s="168">
        <v>81.599999999999994</v>
      </c>
      <c r="J25" s="168"/>
      <c r="K25" s="169">
        <f t="shared" ref="K25" si="30">SUM(H25:J25)</f>
        <v>404.6</v>
      </c>
      <c r="L25" s="170"/>
      <c r="M25" s="171">
        <f t="shared" si="29"/>
        <v>0</v>
      </c>
      <c r="N25" s="171">
        <v>0</v>
      </c>
      <c r="O25" s="172">
        <f t="shared" ref="O25" si="31">K25-SUM(M25:N25)</f>
        <v>404.6</v>
      </c>
    </row>
    <row r="26" spans="1:15" s="2" customFormat="1" ht="15.75" x14ac:dyDescent="0.2">
      <c r="A26" s="53">
        <v>21</v>
      </c>
      <c r="B26" s="137" t="s">
        <v>117</v>
      </c>
      <c r="C26" s="3" t="s">
        <v>118</v>
      </c>
      <c r="D26" s="3" t="s">
        <v>83</v>
      </c>
      <c r="E26" s="17">
        <v>1</v>
      </c>
      <c r="F26" s="19" t="s">
        <v>120</v>
      </c>
      <c r="G26" s="19" t="s">
        <v>130</v>
      </c>
      <c r="H26" s="168">
        <v>630</v>
      </c>
      <c r="I26" s="168">
        <f>H3*I3</f>
        <v>105.6</v>
      </c>
      <c r="J26" s="168"/>
      <c r="K26" s="169">
        <f t="shared" ref="K26" si="32">SUM(H26:J26)</f>
        <v>735.6</v>
      </c>
      <c r="L26" s="170"/>
      <c r="M26" s="171">
        <f t="shared" si="29"/>
        <v>0</v>
      </c>
      <c r="N26" s="171"/>
      <c r="O26" s="172">
        <f t="shared" ref="O26" si="33">K26-SUM(M26:N26)</f>
        <v>735.6</v>
      </c>
    </row>
    <row r="27" spans="1:15" s="2" customFormat="1" ht="15.75" x14ac:dyDescent="0.2">
      <c r="A27" s="53">
        <v>22</v>
      </c>
      <c r="B27" s="142" t="s">
        <v>125</v>
      </c>
      <c r="C27" s="3" t="s">
        <v>1</v>
      </c>
      <c r="D27" s="3" t="s">
        <v>54</v>
      </c>
      <c r="E27" s="17">
        <v>1</v>
      </c>
      <c r="F27" s="19" t="s">
        <v>127</v>
      </c>
      <c r="G27" s="19" t="s">
        <v>62</v>
      </c>
      <c r="H27" s="140">
        <v>418</v>
      </c>
      <c r="I27" s="141">
        <f>H3*I3</f>
        <v>105.6</v>
      </c>
      <c r="J27" s="141"/>
      <c r="K27" s="174">
        <f>H27+I27+J27</f>
        <v>523.6</v>
      </c>
      <c r="L27" s="175"/>
      <c r="M27" s="141"/>
      <c r="N27" s="141"/>
      <c r="O27" s="174">
        <f>K27-M27-N27</f>
        <v>523.6</v>
      </c>
    </row>
    <row r="28" spans="1:15" s="2" customFormat="1" ht="15.75" x14ac:dyDescent="0.2">
      <c r="A28" s="53">
        <v>23</v>
      </c>
      <c r="B28" s="137" t="s">
        <v>93</v>
      </c>
      <c r="C28" s="3" t="s">
        <v>41</v>
      </c>
      <c r="D28" s="15" t="s">
        <v>42</v>
      </c>
      <c r="E28" s="17">
        <v>1</v>
      </c>
      <c r="F28" s="19" t="s">
        <v>94</v>
      </c>
      <c r="G28" s="19" t="s">
        <v>95</v>
      </c>
      <c r="H28" s="168">
        <v>630</v>
      </c>
      <c r="I28" s="168">
        <v>72</v>
      </c>
      <c r="J28" s="168"/>
      <c r="K28" s="169">
        <f t="shared" ref="K28" si="34">SUM(H28:J28)</f>
        <v>702</v>
      </c>
      <c r="L28" s="170"/>
      <c r="M28" s="171">
        <f t="shared" si="29"/>
        <v>0</v>
      </c>
      <c r="N28" s="171">
        <v>0</v>
      </c>
      <c r="O28" s="172">
        <f t="shared" ref="O28" si="35">K28-SUM(M28:N28)</f>
        <v>702</v>
      </c>
    </row>
    <row r="29" spans="1:15" s="2" customFormat="1" ht="15.75" x14ac:dyDescent="0.2">
      <c r="A29" s="53">
        <v>24</v>
      </c>
      <c r="B29" s="162" t="s">
        <v>138</v>
      </c>
      <c r="C29" s="3" t="s">
        <v>1</v>
      </c>
      <c r="D29" s="15" t="s">
        <v>65</v>
      </c>
      <c r="E29" s="17">
        <v>2</v>
      </c>
      <c r="F29" s="139">
        <v>44385</v>
      </c>
      <c r="G29" s="139">
        <v>44561</v>
      </c>
      <c r="H29" s="168">
        <v>323</v>
      </c>
      <c r="I29" s="168">
        <v>81.599999999999994</v>
      </c>
      <c r="J29" s="168"/>
      <c r="K29" s="169">
        <f t="shared" ref="K29" si="36">SUM(H29:J29)</f>
        <v>404.6</v>
      </c>
      <c r="L29" s="170"/>
      <c r="M29" s="171">
        <f t="shared" ref="M29:M30" si="37">(H29/H$3)*L29</f>
        <v>0</v>
      </c>
      <c r="N29" s="171">
        <v>0</v>
      </c>
      <c r="O29" s="172">
        <f t="shared" ref="O29:O30" si="38">K29-SUM(M29:N29)</f>
        <v>404.6</v>
      </c>
    </row>
    <row r="30" spans="1:15" s="2" customFormat="1" ht="15.75" x14ac:dyDescent="0.2">
      <c r="A30" s="53">
        <v>25</v>
      </c>
      <c r="B30" s="163" t="s">
        <v>146</v>
      </c>
      <c r="C30" s="3" t="s">
        <v>1</v>
      </c>
      <c r="D30" s="15" t="s">
        <v>65</v>
      </c>
      <c r="E30" s="17">
        <v>2</v>
      </c>
      <c r="F30" s="19" t="s">
        <v>144</v>
      </c>
      <c r="G30" s="19" t="s">
        <v>145</v>
      </c>
      <c r="H30" s="168">
        <v>209</v>
      </c>
      <c r="I30" s="168">
        <v>67.2</v>
      </c>
      <c r="J30" s="168"/>
      <c r="K30" s="169">
        <f t="shared" ref="K30" si="39">SUM(H30:J30)</f>
        <v>276.2</v>
      </c>
      <c r="L30" s="170"/>
      <c r="M30" s="171">
        <f t="shared" si="37"/>
        <v>0</v>
      </c>
      <c r="N30" s="171">
        <v>0</v>
      </c>
      <c r="O30" s="172">
        <f t="shared" si="38"/>
        <v>276.2</v>
      </c>
    </row>
    <row r="31" spans="1:15" s="2" customFormat="1" ht="15.75" x14ac:dyDescent="0.2">
      <c r="A31" s="53">
        <v>26</v>
      </c>
      <c r="B31" s="137" t="s">
        <v>122</v>
      </c>
      <c r="C31" s="15" t="s">
        <v>41</v>
      </c>
      <c r="D31" s="15" t="s">
        <v>75</v>
      </c>
      <c r="E31" s="17">
        <v>1</v>
      </c>
      <c r="F31" s="19" t="s">
        <v>121</v>
      </c>
      <c r="G31" s="19" t="s">
        <v>123</v>
      </c>
      <c r="H31" s="168">
        <v>630</v>
      </c>
      <c r="I31" s="168">
        <f>H3*I3</f>
        <v>105.6</v>
      </c>
      <c r="J31" s="168"/>
      <c r="K31" s="169">
        <f t="shared" ref="K31:K32" si="40">SUM(H31:J31)</f>
        <v>735.6</v>
      </c>
      <c r="L31" s="170"/>
      <c r="M31" s="171">
        <f t="shared" ref="M31:M32" si="41">(H31/H$3)*L31</f>
        <v>0</v>
      </c>
      <c r="N31" s="171"/>
      <c r="O31" s="172">
        <f t="shared" ref="O31" si="42">K31-SUM(M31:N31)</f>
        <v>735.6</v>
      </c>
    </row>
    <row r="32" spans="1:15" s="2" customFormat="1" ht="15.75" x14ac:dyDescent="0.2">
      <c r="A32" s="53">
        <v>27</v>
      </c>
      <c r="B32" s="137" t="s">
        <v>139</v>
      </c>
      <c r="C32" s="15" t="s">
        <v>1</v>
      </c>
      <c r="D32" s="15" t="s">
        <v>65</v>
      </c>
      <c r="E32" s="17">
        <v>2</v>
      </c>
      <c r="F32" s="19" t="s">
        <v>135</v>
      </c>
      <c r="G32" s="19" t="s">
        <v>140</v>
      </c>
      <c r="H32" s="168">
        <v>400</v>
      </c>
      <c r="I32" s="168">
        <v>96</v>
      </c>
      <c r="J32" s="168"/>
      <c r="K32" s="169">
        <f t="shared" si="40"/>
        <v>496</v>
      </c>
      <c r="L32" s="170"/>
      <c r="M32" s="171">
        <f t="shared" si="41"/>
        <v>0</v>
      </c>
      <c r="N32" s="171">
        <v>0</v>
      </c>
      <c r="O32" s="172">
        <f t="shared" ref="O32" si="43">K32-SUM(M32:N32)</f>
        <v>496</v>
      </c>
    </row>
    <row r="33" spans="1:15" s="2" customFormat="1" ht="15.75" x14ac:dyDescent="0.2">
      <c r="A33" s="53">
        <v>28</v>
      </c>
      <c r="B33" s="137" t="s">
        <v>96</v>
      </c>
      <c r="C33" s="15" t="s">
        <v>41</v>
      </c>
      <c r="D33" s="15" t="s">
        <v>42</v>
      </c>
      <c r="E33" s="17">
        <v>1</v>
      </c>
      <c r="F33" s="19" t="s">
        <v>94</v>
      </c>
      <c r="G33" s="19" t="s">
        <v>95</v>
      </c>
      <c r="H33" s="168">
        <v>630</v>
      </c>
      <c r="I33" s="168">
        <f>H3*I3</f>
        <v>105.6</v>
      </c>
      <c r="J33" s="168"/>
      <c r="K33" s="169">
        <f t="shared" ref="K33" si="44">SUM(H33:J33)</f>
        <v>735.6</v>
      </c>
      <c r="L33" s="170"/>
      <c r="M33" s="171">
        <f t="shared" ref="M33:M39" si="45">(H33/H$3)*L33</f>
        <v>0</v>
      </c>
      <c r="N33" s="171">
        <v>0</v>
      </c>
      <c r="O33" s="172">
        <f t="shared" ref="O33:O35" si="46">K33-SUM(M33:N33)</f>
        <v>735.6</v>
      </c>
    </row>
    <row r="34" spans="1:15" s="2" customFormat="1" ht="15.75" x14ac:dyDescent="0.2">
      <c r="A34" s="53">
        <v>29</v>
      </c>
      <c r="B34" s="142" t="s">
        <v>126</v>
      </c>
      <c r="C34" s="3" t="s">
        <v>1</v>
      </c>
      <c r="D34" s="15" t="s">
        <v>54</v>
      </c>
      <c r="E34" s="17">
        <v>1</v>
      </c>
      <c r="F34" s="19" t="s">
        <v>127</v>
      </c>
      <c r="G34" s="19" t="s">
        <v>59</v>
      </c>
      <c r="H34" s="140">
        <v>418</v>
      </c>
      <c r="I34" s="141">
        <f>H3*I3</f>
        <v>105.6</v>
      </c>
      <c r="J34" s="141"/>
      <c r="K34" s="174">
        <f>H34+I34+J34</f>
        <v>523.6</v>
      </c>
      <c r="L34" s="175"/>
      <c r="M34" s="141"/>
      <c r="N34" s="141"/>
      <c r="O34" s="174">
        <f>K34-M34-N34</f>
        <v>523.6</v>
      </c>
    </row>
    <row r="35" spans="1:15" s="2" customFormat="1" ht="15.75" x14ac:dyDescent="0.2">
      <c r="A35" s="53">
        <v>30</v>
      </c>
      <c r="B35" s="137" t="s">
        <v>119</v>
      </c>
      <c r="C35" s="15" t="s">
        <v>1</v>
      </c>
      <c r="D35" s="15" t="s">
        <v>65</v>
      </c>
      <c r="E35" s="17">
        <v>1</v>
      </c>
      <c r="F35" s="19" t="s">
        <v>120</v>
      </c>
      <c r="G35" s="19" t="s">
        <v>62</v>
      </c>
      <c r="H35" s="168">
        <v>418</v>
      </c>
      <c r="I35" s="168">
        <f>H3*I3</f>
        <v>105.6</v>
      </c>
      <c r="J35" s="168"/>
      <c r="K35" s="169">
        <f t="shared" ref="K35" si="47">SUM(H35:J35)</f>
        <v>523.6</v>
      </c>
      <c r="L35" s="170"/>
      <c r="M35" s="171">
        <f t="shared" si="45"/>
        <v>0</v>
      </c>
      <c r="N35" s="171">
        <v>0</v>
      </c>
      <c r="O35" s="172">
        <f t="shared" si="46"/>
        <v>523.6</v>
      </c>
    </row>
    <row r="36" spans="1:15" s="2" customFormat="1" ht="15.75" x14ac:dyDescent="0.2">
      <c r="A36" s="53">
        <v>31</v>
      </c>
      <c r="B36" s="15" t="s">
        <v>98</v>
      </c>
      <c r="C36" s="15" t="s">
        <v>63</v>
      </c>
      <c r="D36" s="15" t="s">
        <v>57</v>
      </c>
      <c r="E36" s="17">
        <v>1</v>
      </c>
      <c r="F36" s="19" t="s">
        <v>91</v>
      </c>
      <c r="G36" s="19" t="s">
        <v>92</v>
      </c>
      <c r="H36" s="168">
        <v>630</v>
      </c>
      <c r="I36" s="168">
        <f>H3*I3</f>
        <v>105.6</v>
      </c>
      <c r="J36" s="168"/>
      <c r="K36" s="169">
        <f t="shared" ref="K36:K37" si="48">SUM(H36:J36)</f>
        <v>735.6</v>
      </c>
      <c r="L36" s="170"/>
      <c r="M36" s="171">
        <f t="shared" si="45"/>
        <v>0</v>
      </c>
      <c r="N36" s="171">
        <v>0</v>
      </c>
      <c r="O36" s="172">
        <f t="shared" ref="O36:O40" si="49">K36-SUM(M36:N36)</f>
        <v>735.6</v>
      </c>
    </row>
    <row r="37" spans="1:15" s="2" customFormat="1" ht="15.75" x14ac:dyDescent="0.2">
      <c r="A37" s="53">
        <v>32</v>
      </c>
      <c r="B37" s="137" t="s">
        <v>99</v>
      </c>
      <c r="C37" s="15" t="s">
        <v>41</v>
      </c>
      <c r="D37" s="15" t="s">
        <v>65</v>
      </c>
      <c r="E37" s="17">
        <v>1</v>
      </c>
      <c r="F37" s="19" t="s">
        <v>58</v>
      </c>
      <c r="G37" s="19" t="s">
        <v>59</v>
      </c>
      <c r="H37" s="168">
        <v>630</v>
      </c>
      <c r="I37" s="168">
        <f>H3*I3</f>
        <v>105.6</v>
      </c>
      <c r="J37" s="168"/>
      <c r="K37" s="169">
        <f t="shared" si="48"/>
        <v>735.6</v>
      </c>
      <c r="L37" s="170"/>
      <c r="M37" s="171">
        <f t="shared" si="45"/>
        <v>0</v>
      </c>
      <c r="N37" s="171">
        <v>0</v>
      </c>
      <c r="O37" s="172">
        <f t="shared" si="49"/>
        <v>735.6</v>
      </c>
    </row>
    <row r="38" spans="1:15" s="2" customFormat="1" ht="15.75" x14ac:dyDescent="0.2">
      <c r="A38" s="53">
        <v>33</v>
      </c>
      <c r="B38" s="15" t="s">
        <v>115</v>
      </c>
      <c r="C38" s="15" t="s">
        <v>44</v>
      </c>
      <c r="D38" s="15" t="s">
        <v>65</v>
      </c>
      <c r="E38" s="17">
        <v>1</v>
      </c>
      <c r="F38" s="19" t="s">
        <v>55</v>
      </c>
      <c r="G38" s="19" t="s">
        <v>116</v>
      </c>
      <c r="H38" s="168">
        <v>630</v>
      </c>
      <c r="I38" s="168">
        <f>H3*I3</f>
        <v>105.6</v>
      </c>
      <c r="J38" s="168"/>
      <c r="K38" s="169">
        <f t="shared" ref="K38" si="50">SUM(H38:J38)</f>
        <v>735.6</v>
      </c>
      <c r="L38" s="170"/>
      <c r="M38" s="171">
        <f t="shared" ref="M38" si="51">(H38/H$3)*L38</f>
        <v>0</v>
      </c>
      <c r="N38" s="171">
        <v>0</v>
      </c>
      <c r="O38" s="172">
        <f t="shared" ref="O38" si="52">K38-SUM(M38:N38)</f>
        <v>735.6</v>
      </c>
    </row>
    <row r="39" spans="1:15" s="2" customFormat="1" ht="15.75" x14ac:dyDescent="0.2">
      <c r="A39" s="53">
        <v>34</v>
      </c>
      <c r="B39" s="15" t="s">
        <v>100</v>
      </c>
      <c r="C39" s="15" t="s">
        <v>1</v>
      </c>
      <c r="D39" s="15" t="s">
        <v>65</v>
      </c>
      <c r="E39" s="143">
        <v>1</v>
      </c>
      <c r="F39" s="19" t="s">
        <v>97</v>
      </c>
      <c r="G39" s="19" t="s">
        <v>59</v>
      </c>
      <c r="H39" s="168">
        <v>418</v>
      </c>
      <c r="I39" s="168">
        <f>H3*I3</f>
        <v>105.6</v>
      </c>
      <c r="J39" s="168"/>
      <c r="K39" s="169">
        <f>SUM(H39:J39)</f>
        <v>523.6</v>
      </c>
      <c r="L39" s="170"/>
      <c r="M39" s="171">
        <f t="shared" si="45"/>
        <v>0</v>
      </c>
      <c r="N39" s="171">
        <v>0</v>
      </c>
      <c r="O39" s="172">
        <f t="shared" si="49"/>
        <v>523.6</v>
      </c>
    </row>
    <row r="40" spans="1:15" s="2" customFormat="1" ht="15.75" x14ac:dyDescent="0.2">
      <c r="A40" s="53">
        <v>35</v>
      </c>
      <c r="B40" s="137" t="s">
        <v>101</v>
      </c>
      <c r="C40" s="15" t="s">
        <v>41</v>
      </c>
      <c r="D40" s="15" t="s">
        <v>42</v>
      </c>
      <c r="E40" s="17">
        <v>1</v>
      </c>
      <c r="F40" s="19" t="s">
        <v>102</v>
      </c>
      <c r="G40" s="19" t="s">
        <v>112</v>
      </c>
      <c r="H40" s="168">
        <v>630</v>
      </c>
      <c r="I40" s="168">
        <v>81.599999999999994</v>
      </c>
      <c r="J40" s="168"/>
      <c r="K40" s="169">
        <f>SUM(H40:J40)</f>
        <v>711.6</v>
      </c>
      <c r="L40" s="170"/>
      <c r="M40" s="171">
        <f>(H40/H$3)*L40</f>
        <v>0</v>
      </c>
      <c r="N40" s="171">
        <v>0</v>
      </c>
      <c r="O40" s="172">
        <f t="shared" si="49"/>
        <v>711.6</v>
      </c>
    </row>
    <row r="41" spans="1:15" ht="18" x14ac:dyDescent="0.2">
      <c r="A41" s="71" t="s">
        <v>113</v>
      </c>
      <c r="B41" s="72"/>
      <c r="C41" s="72"/>
      <c r="D41" s="72"/>
      <c r="E41" s="72"/>
      <c r="F41" s="72"/>
      <c r="G41" s="72"/>
      <c r="H41" s="178">
        <f>SUM(H6:H40)</f>
        <v>17247.55</v>
      </c>
      <c r="I41" s="176">
        <f>SUM(I6:I40)</f>
        <v>3241.5999999999981</v>
      </c>
      <c r="J41" s="178">
        <f>SUM(J6:J40)</f>
        <v>630</v>
      </c>
      <c r="K41" s="176">
        <f>SUM(K6:K40)</f>
        <v>21119.149999999994</v>
      </c>
      <c r="L41" s="176">
        <v>0</v>
      </c>
      <c r="M41" s="178">
        <f>SUM(M6:M40)</f>
        <v>0</v>
      </c>
      <c r="N41" s="178">
        <f>SUM(N7:N40)</f>
        <v>0</v>
      </c>
      <c r="O41" s="177">
        <f>SUM(O6:O40)</f>
        <v>21119.149999999994</v>
      </c>
    </row>
    <row r="42" spans="1:15" ht="15.75" x14ac:dyDescent="0.2">
      <c r="A42" s="35"/>
      <c r="B42" s="10"/>
      <c r="C42" s="11"/>
      <c r="D42" s="11"/>
      <c r="E42" s="10"/>
      <c r="F42" s="10"/>
      <c r="G42" s="10"/>
      <c r="H42" s="12"/>
      <c r="I42" s="36"/>
      <c r="J42" s="12"/>
      <c r="K42" s="37"/>
      <c r="L42" s="38"/>
      <c r="M42" s="12"/>
      <c r="N42" s="12"/>
      <c r="O42" s="145"/>
    </row>
    <row r="43" spans="1:15" ht="15.75" x14ac:dyDescent="0.2">
      <c r="A43" s="23"/>
      <c r="B43" s="10"/>
      <c r="C43" s="11"/>
      <c r="D43" s="11"/>
      <c r="E43" s="6"/>
      <c r="F43" s="4"/>
      <c r="G43" s="4"/>
      <c r="H43" s="12"/>
      <c r="I43" s="12"/>
      <c r="J43" s="12"/>
      <c r="K43" s="13"/>
      <c r="L43" s="14"/>
      <c r="M43" s="13"/>
      <c r="N43" s="13"/>
      <c r="O43" s="24"/>
    </row>
    <row r="44" spans="1:15" ht="15.75" x14ac:dyDescent="0.2">
      <c r="A44" s="73" t="s">
        <v>29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</row>
    <row r="45" spans="1:15" ht="47.25" x14ac:dyDescent="0.2">
      <c r="A45" s="63" t="s">
        <v>12</v>
      </c>
      <c r="B45" s="118" t="s">
        <v>13</v>
      </c>
      <c r="C45" s="119" t="s">
        <v>14</v>
      </c>
      <c r="D45" s="136" t="s">
        <v>15</v>
      </c>
      <c r="E45" s="118" t="s">
        <v>16</v>
      </c>
      <c r="F45" s="118" t="s">
        <v>30</v>
      </c>
      <c r="G45" s="118" t="s">
        <v>31</v>
      </c>
      <c r="H45" s="118" t="s">
        <v>22</v>
      </c>
      <c r="I45" s="118" t="s">
        <v>23</v>
      </c>
      <c r="J45" s="118" t="s">
        <v>32</v>
      </c>
      <c r="K45" s="118" t="s">
        <v>25</v>
      </c>
      <c r="L45" s="130" t="s">
        <v>26</v>
      </c>
      <c r="M45" s="118" t="s">
        <v>27</v>
      </c>
      <c r="N45" s="118" t="s">
        <v>33</v>
      </c>
      <c r="O45" s="121" t="s">
        <v>21</v>
      </c>
    </row>
    <row r="46" spans="1:15" ht="15.75" x14ac:dyDescent="0.2">
      <c r="A46" s="146"/>
      <c r="B46" s="62"/>
      <c r="C46" s="62"/>
      <c r="D46" s="179"/>
      <c r="E46" s="17"/>
      <c r="F46" s="19"/>
      <c r="G46" s="19"/>
      <c r="H46" s="20"/>
      <c r="I46" s="20"/>
      <c r="J46" s="131"/>
      <c r="K46" s="21"/>
      <c r="L46" s="1"/>
      <c r="M46" s="22"/>
      <c r="N46" s="22"/>
      <c r="O46" s="26"/>
    </row>
    <row r="47" spans="1:15" ht="15.75" x14ac:dyDescent="0.2">
      <c r="A47" s="147" t="s">
        <v>34</v>
      </c>
      <c r="B47" s="148"/>
      <c r="C47" s="166"/>
      <c r="D47" s="166"/>
      <c r="E47" s="149"/>
      <c r="F47" s="150"/>
      <c r="G47" s="151"/>
      <c r="H47" s="152">
        <v>0</v>
      </c>
      <c r="I47" s="153">
        <v>0</v>
      </c>
      <c r="J47" s="153">
        <v>0</v>
      </c>
      <c r="K47" s="153">
        <v>0</v>
      </c>
      <c r="L47" s="33" t="s">
        <v>36</v>
      </c>
      <c r="M47" s="153">
        <v>0</v>
      </c>
      <c r="N47" s="153">
        <v>0</v>
      </c>
      <c r="O47" s="144">
        <v>0</v>
      </c>
    </row>
    <row r="48" spans="1:15" x14ac:dyDescent="0.2">
      <c r="A48" s="27"/>
      <c r="B48" s="4"/>
      <c r="C48" s="5"/>
      <c r="D48" s="5"/>
      <c r="E48" s="6"/>
      <c r="F48" s="4"/>
      <c r="G48" s="4"/>
      <c r="H48" s="4"/>
      <c r="I48" s="4"/>
      <c r="J48" s="4"/>
      <c r="K48" s="4"/>
      <c r="L48" s="4"/>
      <c r="M48" s="4"/>
      <c r="N48" s="4"/>
      <c r="O48" s="28"/>
    </row>
    <row r="49" spans="1:15" ht="18" x14ac:dyDescent="0.2">
      <c r="A49" s="66" t="s">
        <v>114</v>
      </c>
      <c r="B49" s="67"/>
      <c r="C49" s="67"/>
      <c r="D49" s="67"/>
      <c r="E49" s="67"/>
      <c r="F49" s="67"/>
      <c r="G49" s="68"/>
      <c r="H49" s="39">
        <f>H47+H41</f>
        <v>17247.55</v>
      </c>
      <c r="I49" s="40">
        <f>I47+I41</f>
        <v>3241.5999999999981</v>
      </c>
      <c r="J49" s="39">
        <f>J47+J41</f>
        <v>630</v>
      </c>
      <c r="K49" s="39">
        <f>K47+K41</f>
        <v>21119.149999999994</v>
      </c>
      <c r="L49" s="41"/>
      <c r="M49" s="39">
        <f>M47+M41</f>
        <v>0</v>
      </c>
      <c r="N49" s="39">
        <f>N47+N41</f>
        <v>0</v>
      </c>
      <c r="O49" s="122">
        <f>O47+O41</f>
        <v>21119.149999999994</v>
      </c>
    </row>
    <row r="50" spans="1:15" ht="15.75" x14ac:dyDescent="0.2">
      <c r="A50" s="52" t="s">
        <v>40</v>
      </c>
      <c r="B50" s="46"/>
      <c r="C50" s="5"/>
      <c r="D50" s="5"/>
      <c r="E50" s="6"/>
      <c r="F50" s="4"/>
      <c r="G50" s="4"/>
      <c r="H50" s="69" t="s">
        <v>107</v>
      </c>
      <c r="I50" s="70"/>
      <c r="J50" s="70"/>
      <c r="K50" s="70"/>
      <c r="L50" s="70"/>
      <c r="M50" s="70"/>
      <c r="N50" s="70"/>
      <c r="O50" s="154">
        <v>30</v>
      </c>
    </row>
    <row r="51" spans="1:15" ht="18.75" thickBot="1" x14ac:dyDescent="0.25">
      <c r="A51" s="27"/>
      <c r="B51" s="4"/>
      <c r="C51" s="5"/>
      <c r="D51" s="5"/>
      <c r="E51" s="6"/>
      <c r="F51" s="4"/>
      <c r="G51" s="4"/>
      <c r="H51" s="180" t="s">
        <v>106</v>
      </c>
      <c r="I51" s="181"/>
      <c r="J51" s="181"/>
      <c r="K51" s="181"/>
      <c r="L51" s="181"/>
      <c r="M51" s="181"/>
      <c r="N51" s="181"/>
      <c r="O51" s="155">
        <v>1050</v>
      </c>
    </row>
    <row r="52" spans="1:15" ht="18.75" thickBot="1" x14ac:dyDescent="0.25">
      <c r="A52" s="29"/>
      <c r="B52" s="30"/>
      <c r="C52" s="31"/>
      <c r="D52" s="31"/>
      <c r="E52" s="32"/>
      <c r="F52" s="30"/>
      <c r="G52" s="30"/>
      <c r="H52" s="64" t="s">
        <v>105</v>
      </c>
      <c r="I52" s="65"/>
      <c r="J52" s="65"/>
      <c r="K52" s="65"/>
      <c r="L52" s="65"/>
      <c r="M52" s="65"/>
      <c r="N52" s="65"/>
      <c r="O52" s="156">
        <f>O49+O51</f>
        <v>22169.149999999994</v>
      </c>
    </row>
    <row r="53" spans="1:15" x14ac:dyDescent="0.2">
      <c r="A53" s="2"/>
      <c r="B53" s="2"/>
      <c r="C53" s="7"/>
      <c r="D53" s="7"/>
      <c r="E53" s="8"/>
      <c r="F53" s="2"/>
      <c r="G53" s="2"/>
      <c r="H53" s="2"/>
      <c r="I53" s="2"/>
      <c r="J53" s="2"/>
      <c r="K53" s="2"/>
      <c r="L53" s="2"/>
      <c r="M53" s="2"/>
      <c r="N53" s="2"/>
      <c r="O53" s="9"/>
    </row>
    <row r="54" spans="1:15" x14ac:dyDescent="0.2">
      <c r="A54" s="2"/>
      <c r="B54" s="2"/>
      <c r="C54" s="7"/>
      <c r="D54" s="7"/>
      <c r="E54" s="8"/>
      <c r="F54" s="2"/>
      <c r="G54" s="2"/>
      <c r="H54" s="2"/>
      <c r="I54" s="2"/>
      <c r="J54" s="2"/>
      <c r="K54" s="2"/>
      <c r="L54" s="2"/>
      <c r="M54" s="2"/>
      <c r="N54" s="2"/>
      <c r="O54" s="9"/>
    </row>
    <row r="55" spans="1:15" x14ac:dyDescent="0.2">
      <c r="A55" s="2"/>
      <c r="B55" s="2"/>
      <c r="C55" s="7"/>
      <c r="D55" s="7"/>
      <c r="E55" s="8"/>
      <c r="F55" s="2"/>
      <c r="G55" s="2"/>
      <c r="H55" s="2"/>
      <c r="I55" s="2"/>
      <c r="J55" s="2"/>
      <c r="K55" s="2"/>
      <c r="L55" s="2"/>
      <c r="M55" s="2"/>
      <c r="N55" s="2"/>
      <c r="O55" s="9"/>
    </row>
    <row r="56" spans="1:15" x14ac:dyDescent="0.2">
      <c r="A56" s="2"/>
      <c r="B56" s="2"/>
      <c r="C56" s="7"/>
      <c r="D56" s="7"/>
      <c r="E56" s="8"/>
      <c r="F56" s="2"/>
      <c r="G56" s="2"/>
      <c r="H56" s="2"/>
      <c r="I56" s="2"/>
      <c r="J56" s="2"/>
      <c r="K56" s="2"/>
      <c r="L56" s="2"/>
      <c r="M56" s="157"/>
      <c r="N56" s="2"/>
      <c r="O56" s="9"/>
    </row>
    <row r="57" spans="1:15" x14ac:dyDescent="0.2">
      <c r="A57" s="2"/>
      <c r="B57" s="2"/>
      <c r="C57" s="7"/>
      <c r="D57" s="7"/>
      <c r="E57" s="8"/>
      <c r="F57" s="2"/>
      <c r="G57" s="2"/>
      <c r="H57" s="2"/>
      <c r="I57" s="2"/>
      <c r="J57" s="2"/>
      <c r="K57" s="2"/>
      <c r="L57" s="2"/>
      <c r="M57" s="157"/>
      <c r="N57" s="2"/>
      <c r="O57" s="9"/>
    </row>
    <row r="58" spans="1:15" x14ac:dyDescent="0.2">
      <c r="A58" s="2"/>
      <c r="B58" s="2"/>
      <c r="C58" s="7"/>
      <c r="D58" s="7"/>
      <c r="E58" s="8"/>
      <c r="F58" s="2"/>
      <c r="G58" s="2"/>
      <c r="H58" s="2"/>
      <c r="I58" s="2"/>
      <c r="J58" s="2"/>
      <c r="K58" s="2"/>
      <c r="L58" s="2"/>
      <c r="M58" s="157"/>
      <c r="N58" s="2"/>
      <c r="O58" s="9"/>
    </row>
    <row r="59" spans="1:15" x14ac:dyDescent="0.2">
      <c r="A59" s="2"/>
      <c r="B59" s="2"/>
      <c r="C59" s="7"/>
      <c r="D59" s="7"/>
      <c r="E59" s="8"/>
      <c r="F59" s="2"/>
      <c r="G59" s="2"/>
      <c r="H59" s="2"/>
      <c r="I59" s="2"/>
      <c r="J59" s="2"/>
      <c r="K59" s="2"/>
      <c r="L59" s="2"/>
      <c r="M59" s="157"/>
      <c r="N59" s="2"/>
      <c r="O59" s="2"/>
    </row>
    <row r="60" spans="1:15" x14ac:dyDescent="0.2">
      <c r="A60" s="2"/>
      <c r="B60" s="2"/>
      <c r="C60" s="7"/>
      <c r="D60" s="7"/>
      <c r="E60" s="8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">
      <c r="A61" s="2"/>
      <c r="B61" s="2"/>
      <c r="C61" s="7"/>
      <c r="D61" s="7"/>
      <c r="E61" s="8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">
      <c r="A62" s="2"/>
      <c r="B62" s="2"/>
      <c r="C62" s="7"/>
      <c r="D62" s="7"/>
      <c r="E62" s="8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">
      <c r="A63" s="2"/>
      <c r="B63" s="2"/>
      <c r="C63" s="7"/>
      <c r="D63" s="7"/>
      <c r="E63" s="8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">
      <c r="A64" s="2"/>
      <c r="B64" s="8"/>
      <c r="C64" s="7"/>
      <c r="D64" s="7"/>
      <c r="E64" s="8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">
      <c r="A65" s="2"/>
      <c r="B65" s="8"/>
      <c r="C65" s="7"/>
      <c r="D65" s="7"/>
      <c r="E65" s="8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">
      <c r="B66" s="158"/>
      <c r="E66" s="158"/>
    </row>
    <row r="67" spans="1:15" x14ac:dyDescent="0.2">
      <c r="B67" s="158"/>
      <c r="E67" s="158"/>
    </row>
    <row r="68" spans="1:15" x14ac:dyDescent="0.2">
      <c r="B68" s="158"/>
      <c r="E68" s="158"/>
    </row>
    <row r="69" spans="1:15" x14ac:dyDescent="0.2">
      <c r="B69" s="158"/>
      <c r="E69" s="158"/>
    </row>
    <row r="70" spans="1:15" x14ac:dyDescent="0.2">
      <c r="B70" s="158"/>
      <c r="E70" s="158"/>
    </row>
    <row r="71" spans="1:15" x14ac:dyDescent="0.2">
      <c r="B71" s="158"/>
      <c r="E71" s="158"/>
    </row>
  </sheetData>
  <mergeCells count="23">
    <mergeCell ref="E4:E5"/>
    <mergeCell ref="F4:F5"/>
    <mergeCell ref="A2:C2"/>
    <mergeCell ref="D2:E2"/>
    <mergeCell ref="J2:O2"/>
    <mergeCell ref="A3:C3"/>
    <mergeCell ref="D3:E3"/>
    <mergeCell ref="J3:O3"/>
    <mergeCell ref="H51:N51"/>
    <mergeCell ref="H52:N52"/>
    <mergeCell ref="A49:G49"/>
    <mergeCell ref="A1:O1"/>
    <mergeCell ref="H50:N50"/>
    <mergeCell ref="G4:G5"/>
    <mergeCell ref="H4:K4"/>
    <mergeCell ref="L4:N4"/>
    <mergeCell ref="O4:O5"/>
    <mergeCell ref="A41:G41"/>
    <mergeCell ref="A44:O44"/>
    <mergeCell ref="A4:A5"/>
    <mergeCell ref="B4:B5"/>
    <mergeCell ref="C4:C5"/>
    <mergeCell ref="D4:D5"/>
  </mergeCells>
  <pageMargins left="0.31496062992125984" right="0.31496062992125984" top="0.39370078740157483" bottom="0.39370078740157483" header="0.31496062992125984" footer="0.31496062992125984"/>
  <pageSetup paperSize="9" scale="48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="80" zoomScaleNormal="80" workbookViewId="0">
      <selection activeCell="O19" sqref="O19"/>
    </sheetView>
  </sheetViews>
  <sheetFormatPr defaultRowHeight="14.25" x14ac:dyDescent="0.2"/>
  <cols>
    <col min="1" max="1" width="5.85546875" style="127" customWidth="1"/>
    <col min="2" max="2" width="41.7109375" style="127" bestFit="1" customWidth="1"/>
    <col min="3" max="3" width="12.42578125" style="127" bestFit="1" customWidth="1"/>
    <col min="4" max="4" width="19.28515625" style="127" bestFit="1" customWidth="1"/>
    <col min="5" max="5" width="4.28515625" style="127" bestFit="1" customWidth="1"/>
    <col min="6" max="6" width="13.5703125" style="127" bestFit="1" customWidth="1"/>
    <col min="7" max="7" width="15.85546875" style="127" bestFit="1" customWidth="1"/>
    <col min="8" max="8" width="21" style="127" bestFit="1" customWidth="1"/>
    <col min="9" max="9" width="18.140625" style="127" customWidth="1"/>
    <col min="10" max="10" width="17.28515625" style="127" bestFit="1" customWidth="1"/>
    <col min="11" max="11" width="20.7109375" style="127" customWidth="1"/>
    <col min="12" max="12" width="6" style="127" bestFit="1" customWidth="1"/>
    <col min="13" max="13" width="15.5703125" style="127" bestFit="1" customWidth="1"/>
    <col min="14" max="14" width="16.42578125" style="127" bestFit="1" customWidth="1"/>
    <col min="15" max="15" width="29.28515625" style="127" bestFit="1" customWidth="1"/>
    <col min="16" max="16384" width="9.140625" style="127"/>
  </cols>
  <sheetData>
    <row r="1" spans="1:15" ht="64.5" customHeight="1" x14ac:dyDescent="0.2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s="128" customFormat="1" ht="34.5" customHeight="1" x14ac:dyDescent="0.2">
      <c r="A2" s="102" t="s">
        <v>5</v>
      </c>
      <c r="B2" s="103"/>
      <c r="C2" s="104"/>
      <c r="D2" s="96" t="s">
        <v>147</v>
      </c>
      <c r="E2" s="97"/>
      <c r="F2" s="98" t="s">
        <v>7</v>
      </c>
      <c r="G2" s="99" t="s">
        <v>8</v>
      </c>
      <c r="H2" s="99" t="s">
        <v>104</v>
      </c>
      <c r="I2" s="99" t="s">
        <v>9</v>
      </c>
      <c r="J2" s="100" t="s">
        <v>10</v>
      </c>
      <c r="K2" s="100"/>
      <c r="L2" s="100"/>
      <c r="M2" s="100"/>
      <c r="N2" s="100"/>
      <c r="O2" s="101"/>
    </row>
    <row r="3" spans="1:15" s="128" customFormat="1" ht="36.75" customHeight="1" x14ac:dyDescent="0.2">
      <c r="A3" s="124" t="s">
        <v>148</v>
      </c>
      <c r="B3" s="125"/>
      <c r="C3" s="126"/>
      <c r="D3" s="83" t="s">
        <v>132</v>
      </c>
      <c r="E3" s="84"/>
      <c r="F3" s="85" t="s">
        <v>39</v>
      </c>
      <c r="G3" s="86" t="s">
        <v>131</v>
      </c>
      <c r="H3" s="87">
        <v>22</v>
      </c>
      <c r="I3" s="88">
        <v>4.8</v>
      </c>
      <c r="J3" s="89" t="s">
        <v>11</v>
      </c>
      <c r="K3" s="89"/>
      <c r="L3" s="89"/>
      <c r="M3" s="89"/>
      <c r="N3" s="89"/>
      <c r="O3" s="90"/>
    </row>
    <row r="4" spans="1:15" s="128" customFormat="1" ht="15.75" x14ac:dyDescent="0.2">
      <c r="A4" s="108" t="s">
        <v>12</v>
      </c>
      <c r="B4" s="109" t="s">
        <v>13</v>
      </c>
      <c r="C4" s="110" t="s">
        <v>14</v>
      </c>
      <c r="D4" s="111" t="s">
        <v>15</v>
      </c>
      <c r="E4" s="111" t="s">
        <v>16</v>
      </c>
      <c r="F4" s="110" t="s">
        <v>17</v>
      </c>
      <c r="G4" s="111" t="s">
        <v>18</v>
      </c>
      <c r="H4" s="91" t="s">
        <v>19</v>
      </c>
      <c r="I4" s="92"/>
      <c r="J4" s="92"/>
      <c r="K4" s="93"/>
      <c r="L4" s="94" t="s">
        <v>20</v>
      </c>
      <c r="M4" s="94"/>
      <c r="N4" s="94"/>
      <c r="O4" s="95" t="s">
        <v>21</v>
      </c>
    </row>
    <row r="5" spans="1:15" s="128" customFormat="1" ht="56.25" customHeight="1" x14ac:dyDescent="0.2">
      <c r="A5" s="112"/>
      <c r="B5" s="113"/>
      <c r="C5" s="110"/>
      <c r="D5" s="111"/>
      <c r="E5" s="111"/>
      <c r="F5" s="110"/>
      <c r="G5" s="111"/>
      <c r="H5" s="114" t="s">
        <v>22</v>
      </c>
      <c r="I5" s="114" t="s">
        <v>23</v>
      </c>
      <c r="J5" s="114" t="s">
        <v>24</v>
      </c>
      <c r="K5" s="115" t="s">
        <v>25</v>
      </c>
      <c r="L5" s="129" t="s">
        <v>26</v>
      </c>
      <c r="M5" s="114" t="s">
        <v>22</v>
      </c>
      <c r="N5" s="114" t="s">
        <v>23</v>
      </c>
      <c r="O5" s="95"/>
    </row>
    <row r="6" spans="1:15" s="2" customFormat="1" ht="15.75" x14ac:dyDescent="0.2">
      <c r="A6" s="53">
        <v>1</v>
      </c>
      <c r="B6" s="54" t="s">
        <v>2</v>
      </c>
      <c r="C6" s="3" t="s">
        <v>3</v>
      </c>
      <c r="D6" s="54" t="s">
        <v>103</v>
      </c>
      <c r="E6" s="55">
        <v>1</v>
      </c>
      <c r="F6" s="56">
        <v>43710</v>
      </c>
      <c r="G6" s="60">
        <v>44440</v>
      </c>
      <c r="H6" s="57">
        <v>630</v>
      </c>
      <c r="I6" s="57">
        <f>H3*I3</f>
        <v>105.6</v>
      </c>
      <c r="J6" s="58"/>
      <c r="K6" s="59">
        <f t="shared" ref="K6:K7" si="0">SUM(H6:J6)</f>
        <v>735.6</v>
      </c>
      <c r="L6" s="1"/>
      <c r="M6" s="57">
        <f t="shared" ref="M6" si="1">(H6/H$3)*L6</f>
        <v>0</v>
      </c>
      <c r="N6" s="57">
        <v>0</v>
      </c>
      <c r="O6" s="61">
        <f t="shared" ref="O6:O7" si="2">K6-SUM(M6:N6)</f>
        <v>735.6</v>
      </c>
    </row>
    <row r="7" spans="1:15" s="2" customFormat="1" ht="15.75" x14ac:dyDescent="0.2">
      <c r="A7" s="53">
        <v>2</v>
      </c>
      <c r="B7" s="54" t="s">
        <v>4</v>
      </c>
      <c r="C7" s="62" t="s">
        <v>38</v>
      </c>
      <c r="D7" s="54" t="s">
        <v>0</v>
      </c>
      <c r="E7" s="55">
        <v>1</v>
      </c>
      <c r="F7" s="56">
        <v>43832</v>
      </c>
      <c r="G7" s="60">
        <v>44561</v>
      </c>
      <c r="H7" s="57">
        <v>630</v>
      </c>
      <c r="I7" s="57">
        <f>H3*I3</f>
        <v>105.6</v>
      </c>
      <c r="J7" s="58"/>
      <c r="K7" s="59">
        <f t="shared" si="0"/>
        <v>735.6</v>
      </c>
      <c r="L7" s="1"/>
      <c r="M7" s="57">
        <v>0</v>
      </c>
      <c r="N7" s="57">
        <v>0</v>
      </c>
      <c r="O7" s="61">
        <f t="shared" si="2"/>
        <v>735.6</v>
      </c>
    </row>
    <row r="8" spans="1:15" s="128" customFormat="1" ht="15.75" x14ac:dyDescent="0.2">
      <c r="A8" s="116" t="s">
        <v>28</v>
      </c>
      <c r="B8" s="117"/>
      <c r="C8" s="117"/>
      <c r="D8" s="117"/>
      <c r="E8" s="117"/>
      <c r="F8" s="117"/>
      <c r="G8" s="117"/>
      <c r="H8" s="43">
        <f>SUM(H6:H7)</f>
        <v>1260</v>
      </c>
      <c r="I8" s="43">
        <f>SUM(I6:I7)</f>
        <v>211.2</v>
      </c>
      <c r="J8" s="43">
        <v>0</v>
      </c>
      <c r="K8" s="42">
        <f>SUM(K6:K7)</f>
        <v>1471.2</v>
      </c>
      <c r="L8" s="44">
        <v>0</v>
      </c>
      <c r="M8" s="43">
        <f>SUM(M6:M7)</f>
        <v>0</v>
      </c>
      <c r="N8" s="43">
        <f>SUM(N6:N7)</f>
        <v>0</v>
      </c>
      <c r="O8" s="49">
        <f>SUM(O6:O7)</f>
        <v>1471.2</v>
      </c>
    </row>
    <row r="9" spans="1:15" s="128" customFormat="1" ht="15.75" x14ac:dyDescent="0.2">
      <c r="A9" s="23"/>
      <c r="B9" s="10"/>
      <c r="C9" s="11"/>
      <c r="D9" s="10"/>
      <c r="E9" s="6"/>
      <c r="F9" s="5"/>
      <c r="G9" s="4"/>
      <c r="H9" s="12"/>
      <c r="I9" s="12"/>
      <c r="J9" s="12"/>
      <c r="K9" s="13"/>
      <c r="L9" s="14"/>
      <c r="M9" s="13"/>
      <c r="N9" s="13"/>
      <c r="O9" s="24"/>
    </row>
    <row r="10" spans="1:15" s="128" customFormat="1" ht="15.75" x14ac:dyDescent="0.2">
      <c r="A10" s="73" t="s">
        <v>29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5"/>
    </row>
    <row r="11" spans="1:15" s="128" customFormat="1" ht="57" customHeight="1" x14ac:dyDescent="0.2">
      <c r="A11" s="63" t="s">
        <v>12</v>
      </c>
      <c r="B11" s="118" t="s">
        <v>13</v>
      </c>
      <c r="C11" s="119" t="s">
        <v>14</v>
      </c>
      <c r="D11" s="118"/>
      <c r="E11" s="118" t="s">
        <v>16</v>
      </c>
      <c r="F11" s="119" t="s">
        <v>30</v>
      </c>
      <c r="G11" s="120" t="s">
        <v>31</v>
      </c>
      <c r="H11" s="118" t="s">
        <v>22</v>
      </c>
      <c r="I11" s="118" t="s">
        <v>23</v>
      </c>
      <c r="J11" s="118" t="s">
        <v>32</v>
      </c>
      <c r="K11" s="118" t="s">
        <v>25</v>
      </c>
      <c r="L11" s="130" t="s">
        <v>26</v>
      </c>
      <c r="M11" s="118" t="s">
        <v>149</v>
      </c>
      <c r="N11" s="118" t="s">
        <v>150</v>
      </c>
      <c r="O11" s="121" t="s">
        <v>21</v>
      </c>
    </row>
    <row r="12" spans="1:15" s="128" customFormat="1" ht="15.75" x14ac:dyDescent="0.2">
      <c r="A12" s="25"/>
      <c r="B12" s="15"/>
      <c r="C12" s="3"/>
      <c r="D12" s="16"/>
      <c r="E12" s="17"/>
      <c r="F12" s="18"/>
      <c r="G12" s="19"/>
      <c r="H12" s="20"/>
      <c r="I12" s="20"/>
      <c r="J12" s="131"/>
      <c r="K12" s="21"/>
      <c r="L12" s="1"/>
      <c r="M12" s="22"/>
      <c r="N12" s="22"/>
      <c r="O12" s="26"/>
    </row>
    <row r="13" spans="1:15" s="128" customFormat="1" ht="15.75" x14ac:dyDescent="0.2">
      <c r="A13" s="76" t="s">
        <v>35</v>
      </c>
      <c r="B13" s="77"/>
      <c r="C13" s="77"/>
      <c r="D13" s="77"/>
      <c r="E13" s="77"/>
      <c r="F13" s="77"/>
      <c r="G13" s="77"/>
      <c r="H13" s="45">
        <f>SUM(H12:H12)</f>
        <v>0</v>
      </c>
      <c r="I13" s="45">
        <f>SUM(I12:I12)</f>
        <v>0</v>
      </c>
      <c r="J13" s="45">
        <f>SUM(J12:J12)</f>
        <v>0</v>
      </c>
      <c r="K13" s="45">
        <f>SUM(K12:K12)</f>
        <v>0</v>
      </c>
      <c r="L13" s="34" t="s">
        <v>36</v>
      </c>
      <c r="M13" s="132">
        <f>SUM(M12:M12)</f>
        <v>0</v>
      </c>
      <c r="N13" s="132">
        <f>SUM(N12:N12)</f>
        <v>0</v>
      </c>
      <c r="O13" s="51">
        <f>SUM(O12:O12)</f>
        <v>0</v>
      </c>
    </row>
    <row r="14" spans="1:15" s="128" customFormat="1" ht="15" x14ac:dyDescent="0.2">
      <c r="A14" s="27"/>
      <c r="B14" s="4"/>
      <c r="C14" s="5"/>
      <c r="D14" s="6"/>
      <c r="E14" s="6"/>
      <c r="F14" s="5"/>
      <c r="G14" s="4"/>
      <c r="H14" s="4"/>
      <c r="I14" s="4"/>
      <c r="J14" s="4"/>
      <c r="K14" s="4"/>
      <c r="L14" s="4"/>
      <c r="M14" s="4"/>
      <c r="N14" s="4"/>
      <c r="O14" s="28"/>
    </row>
    <row r="15" spans="1:15" s="128" customFormat="1" ht="15.75" x14ac:dyDescent="0.2">
      <c r="A15" s="116" t="s">
        <v>37</v>
      </c>
      <c r="B15" s="117"/>
      <c r="C15" s="117"/>
      <c r="D15" s="117"/>
      <c r="E15" s="117"/>
      <c r="F15" s="117"/>
      <c r="G15" s="117"/>
      <c r="H15" s="39">
        <f>H13+H8</f>
        <v>1260</v>
      </c>
      <c r="I15" s="40">
        <f>I13+I8</f>
        <v>211.2</v>
      </c>
      <c r="J15" s="39">
        <f>J13+J8</f>
        <v>0</v>
      </c>
      <c r="K15" s="39">
        <f>K13+K8</f>
        <v>1471.2</v>
      </c>
      <c r="L15" s="41"/>
      <c r="M15" s="39">
        <f>M13+M8</f>
        <v>0</v>
      </c>
      <c r="N15" s="39">
        <f>N13+N8</f>
        <v>0</v>
      </c>
      <c r="O15" s="122">
        <f>O13+O8</f>
        <v>1471.2</v>
      </c>
    </row>
    <row r="16" spans="1:15" s="128" customFormat="1" ht="15.75" x14ac:dyDescent="0.2">
      <c r="A16" s="52" t="s">
        <v>40</v>
      </c>
      <c r="B16" s="46"/>
      <c r="C16" s="47"/>
      <c r="D16" s="48"/>
      <c r="E16" s="48"/>
      <c r="F16" s="47"/>
      <c r="G16" s="46"/>
      <c r="H16" s="69" t="s">
        <v>110</v>
      </c>
      <c r="I16" s="70"/>
      <c r="J16" s="70"/>
      <c r="K16" s="70"/>
      <c r="L16" s="70"/>
      <c r="M16" s="70"/>
      <c r="N16" s="70"/>
      <c r="O16" s="50">
        <v>30</v>
      </c>
    </row>
    <row r="17" spans="1:15" s="128" customFormat="1" ht="20.25" x14ac:dyDescent="0.2">
      <c r="A17" s="27"/>
      <c r="B17" s="4"/>
      <c r="C17" s="5"/>
      <c r="D17" s="6"/>
      <c r="E17" s="6"/>
      <c r="F17" s="5"/>
      <c r="G17" s="4"/>
      <c r="H17" s="134" t="s">
        <v>109</v>
      </c>
      <c r="I17" s="135"/>
      <c r="J17" s="135"/>
      <c r="K17" s="135"/>
      <c r="L17" s="135"/>
      <c r="M17" s="135"/>
      <c r="N17" s="135"/>
      <c r="O17" s="133">
        <v>60</v>
      </c>
    </row>
    <row r="18" spans="1:15" s="128" customFormat="1" ht="21" thickBot="1" x14ac:dyDescent="0.25">
      <c r="A18" s="29"/>
      <c r="B18" s="30"/>
      <c r="C18" s="31"/>
      <c r="D18" s="32"/>
      <c r="E18" s="32"/>
      <c r="F18" s="31"/>
      <c r="G18" s="30"/>
      <c r="H18" s="78" t="s">
        <v>108</v>
      </c>
      <c r="I18" s="79"/>
      <c r="J18" s="79"/>
      <c r="K18" s="79"/>
      <c r="L18" s="79"/>
      <c r="M18" s="79"/>
      <c r="N18" s="79"/>
      <c r="O18" s="123">
        <f>O17+O15</f>
        <v>1531.2</v>
      </c>
    </row>
    <row r="19" spans="1:15" ht="15" x14ac:dyDescent="0.2">
      <c r="A19" s="2"/>
      <c r="B19" s="2"/>
      <c r="C19" s="7"/>
      <c r="D19" s="8"/>
      <c r="E19" s="8"/>
      <c r="F19" s="7"/>
      <c r="G19" s="2"/>
      <c r="H19" s="2"/>
      <c r="I19" s="2"/>
      <c r="J19" s="2"/>
      <c r="K19" s="2"/>
      <c r="L19" s="2"/>
      <c r="M19" s="2"/>
      <c r="N19" s="2"/>
      <c r="O19" s="9"/>
    </row>
    <row r="20" spans="1:15" ht="15" x14ac:dyDescent="0.2">
      <c r="A20" s="2"/>
      <c r="B20" s="2"/>
      <c r="C20" s="7"/>
      <c r="D20" s="8"/>
      <c r="E20" s="8"/>
      <c r="F20" s="7"/>
      <c r="G20" s="2"/>
      <c r="H20" s="2"/>
      <c r="I20" s="2"/>
      <c r="J20" s="2"/>
      <c r="K20" s="2"/>
      <c r="L20" s="2"/>
      <c r="M20" s="2"/>
      <c r="N20" s="2"/>
      <c r="O20" s="9"/>
    </row>
    <row r="21" spans="1:15" ht="15" x14ac:dyDescent="0.2">
      <c r="A21" s="2"/>
      <c r="B21" s="2"/>
      <c r="C21" s="7"/>
      <c r="D21" s="8"/>
      <c r="E21" s="8"/>
      <c r="F21" s="7"/>
      <c r="G21" s="2"/>
      <c r="H21" s="2"/>
      <c r="I21" s="2"/>
      <c r="J21" s="2"/>
      <c r="K21" s="2"/>
      <c r="L21" s="2"/>
      <c r="M21" s="2"/>
      <c r="N21" s="2"/>
      <c r="O21" s="9"/>
    </row>
    <row r="22" spans="1:15" ht="15" x14ac:dyDescent="0.2">
      <c r="A22" s="2"/>
      <c r="B22" s="2"/>
      <c r="C22" s="7"/>
      <c r="D22" s="8"/>
      <c r="E22" s="8"/>
      <c r="F22" s="7"/>
      <c r="G22" s="2"/>
      <c r="H22" s="2"/>
      <c r="I22" s="2"/>
      <c r="J22" s="2"/>
      <c r="K22" s="2"/>
      <c r="L22" s="2"/>
      <c r="M22" s="2"/>
      <c r="N22" s="2"/>
      <c r="O22" s="9"/>
    </row>
    <row r="23" spans="1:15" ht="15" x14ac:dyDescent="0.2">
      <c r="A23" s="2"/>
      <c r="B23" s="2"/>
      <c r="C23" s="7"/>
      <c r="D23" s="8"/>
      <c r="E23" s="8"/>
      <c r="F23" s="7"/>
      <c r="G23" s="2"/>
      <c r="H23" s="2"/>
      <c r="I23" s="2"/>
      <c r="J23" s="2"/>
      <c r="K23" s="2"/>
      <c r="L23" s="2"/>
      <c r="M23" s="2"/>
      <c r="N23" s="2"/>
      <c r="O23" s="9"/>
    </row>
    <row r="24" spans="1:15" ht="15" x14ac:dyDescent="0.2">
      <c r="A24" s="2"/>
      <c r="B24" s="2"/>
      <c r="C24" s="7"/>
      <c r="D24" s="8"/>
      <c r="E24" s="8"/>
      <c r="F24" s="7"/>
      <c r="G24" s="2"/>
      <c r="H24" s="2"/>
      <c r="I24" s="2"/>
      <c r="J24" s="2"/>
      <c r="K24" s="2"/>
      <c r="L24" s="2"/>
      <c r="M24" s="2"/>
      <c r="N24" s="2"/>
      <c r="O24" s="9"/>
    </row>
    <row r="25" spans="1:15" ht="15" x14ac:dyDescent="0.2">
      <c r="A25" s="2"/>
      <c r="B25" s="2"/>
      <c r="C25" s="7"/>
      <c r="D25" s="8"/>
      <c r="E25" s="8"/>
      <c r="F25" s="7"/>
      <c r="G25" s="2"/>
      <c r="H25" s="2"/>
      <c r="I25" s="2"/>
      <c r="J25" s="2"/>
      <c r="K25" s="2"/>
      <c r="L25" s="2"/>
      <c r="M25" s="2"/>
      <c r="N25" s="2"/>
      <c r="O25" s="9"/>
    </row>
    <row r="26" spans="1:15" ht="15" x14ac:dyDescent="0.2">
      <c r="A26" s="2"/>
      <c r="B26" s="2"/>
      <c r="C26" s="7"/>
      <c r="D26" s="8"/>
      <c r="E26" s="8"/>
      <c r="F26" s="7"/>
      <c r="G26" s="2"/>
      <c r="H26" s="2"/>
      <c r="I26" s="2"/>
      <c r="J26" s="2"/>
      <c r="K26" s="2"/>
      <c r="L26" s="2"/>
      <c r="M26" s="2"/>
      <c r="N26" s="2"/>
      <c r="O26" s="9"/>
    </row>
    <row r="27" spans="1:15" ht="15" x14ac:dyDescent="0.2">
      <c r="A27" s="2"/>
      <c r="B27" s="2"/>
      <c r="C27" s="7"/>
      <c r="D27" s="8"/>
      <c r="E27" s="8"/>
      <c r="F27" s="7"/>
      <c r="G27" s="2"/>
      <c r="H27" s="2"/>
      <c r="I27" s="2"/>
      <c r="J27" s="2"/>
      <c r="K27" s="2"/>
      <c r="L27" s="2"/>
      <c r="M27" s="2"/>
      <c r="N27" s="2"/>
      <c r="O27" s="9"/>
    </row>
    <row r="28" spans="1:15" ht="15" x14ac:dyDescent="0.2">
      <c r="A28" s="2"/>
      <c r="B28" s="2"/>
      <c r="C28" s="7"/>
      <c r="D28" s="8"/>
      <c r="E28" s="8"/>
      <c r="F28" s="7"/>
      <c r="G28" s="2"/>
      <c r="H28" s="2"/>
      <c r="I28" s="2"/>
      <c r="J28" s="2"/>
      <c r="K28" s="2"/>
      <c r="L28" s="2"/>
      <c r="M28" s="2"/>
      <c r="N28" s="2"/>
      <c r="O28" s="9"/>
    </row>
    <row r="29" spans="1:15" ht="15" x14ac:dyDescent="0.2">
      <c r="A29" s="2"/>
      <c r="B29" s="2"/>
      <c r="C29" s="7"/>
      <c r="D29" s="8"/>
      <c r="E29" s="8"/>
      <c r="F29" s="7"/>
      <c r="G29" s="2"/>
      <c r="H29" s="2"/>
      <c r="I29" s="2"/>
      <c r="J29" s="2"/>
      <c r="K29" s="2"/>
      <c r="L29" s="2"/>
      <c r="M29" s="2"/>
      <c r="N29" s="2"/>
      <c r="O29" s="9"/>
    </row>
    <row r="30" spans="1:15" ht="15" x14ac:dyDescent="0.2">
      <c r="A30" s="2"/>
      <c r="B30" s="2"/>
      <c r="C30" s="7"/>
      <c r="D30" s="8"/>
      <c r="E30" s="8"/>
      <c r="F30" s="7"/>
      <c r="G30" s="2"/>
      <c r="H30" s="2"/>
      <c r="I30" s="2"/>
      <c r="J30" s="2"/>
      <c r="K30" s="2"/>
      <c r="L30" s="2"/>
      <c r="M30" s="2"/>
      <c r="N30" s="2"/>
      <c r="O30" s="9"/>
    </row>
    <row r="31" spans="1:15" ht="15" x14ac:dyDescent="0.2">
      <c r="A31" s="2"/>
      <c r="B31" s="2"/>
      <c r="C31" s="7"/>
      <c r="D31" s="8"/>
      <c r="E31" s="8"/>
      <c r="F31" s="7"/>
      <c r="G31" s="2"/>
      <c r="H31" s="2"/>
      <c r="I31" s="2"/>
      <c r="J31" s="2"/>
      <c r="K31" s="2"/>
      <c r="L31" s="2"/>
      <c r="M31" s="2"/>
      <c r="N31" s="2"/>
      <c r="O31" s="9"/>
    </row>
    <row r="32" spans="1:15" ht="15" x14ac:dyDescent="0.2">
      <c r="A32" s="2"/>
      <c r="B32" s="2"/>
      <c r="C32" s="7"/>
      <c r="D32" s="8"/>
      <c r="E32" s="8"/>
      <c r="F32" s="7"/>
      <c r="G32" s="2"/>
      <c r="H32" s="2"/>
      <c r="I32" s="2"/>
      <c r="J32" s="2"/>
      <c r="K32" s="2"/>
      <c r="L32" s="2"/>
      <c r="M32" s="2"/>
      <c r="N32" s="2"/>
      <c r="O32" s="9"/>
    </row>
  </sheetData>
  <mergeCells count="24">
    <mergeCell ref="A1:O1"/>
    <mergeCell ref="A2:C2"/>
    <mergeCell ref="D2:E2"/>
    <mergeCell ref="J2:O2"/>
    <mergeCell ref="A3:C3"/>
    <mergeCell ref="D3:E3"/>
    <mergeCell ref="J3:O3"/>
    <mergeCell ref="A10:O10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8:G8"/>
    <mergeCell ref="A15:G15"/>
    <mergeCell ref="A13:G13"/>
    <mergeCell ref="H16:N16"/>
    <mergeCell ref="H17:N17"/>
    <mergeCell ref="H18:N18"/>
  </mergeCells>
  <pageMargins left="0.511811024" right="0.511811024" top="0.78740157499999996" bottom="0.78740157499999996" header="0.31496062000000002" footer="0.31496062000000002"/>
  <pageSetup paperSize="9" scale="4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Recurso Próp- Prog de Estágio</vt:lpstr>
      <vt:lpstr>Recurso PSB</vt:lpstr>
      <vt:lpstr>'Recurso PSB'!Area_de_impressao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2021-07-22T19:44:15Z</cp:lastPrinted>
  <dcterms:created xsi:type="dcterms:W3CDTF">2017-01-27T13:50:12Z</dcterms:created>
  <dcterms:modified xsi:type="dcterms:W3CDTF">2021-07-29T20:59:11Z</dcterms:modified>
</cp:coreProperties>
</file>