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28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96"/>
  <c r="O56" s="1"/>
  <c r="O45"/>
  <c r="O34" i="102"/>
  <c r="O23"/>
  <c r="O31"/>
  <c r="O14" i="101"/>
  <c r="O22"/>
  <c r="O25" s="1"/>
  <c r="O28" i="103"/>
  <c r="O36"/>
  <c r="O39" s="1"/>
  <c r="O44" i="96"/>
  <c r="O43"/>
  <c r="O23" i="103"/>
  <c r="O24"/>
  <c r="O25"/>
  <c r="O26"/>
  <c r="O27"/>
  <c r="O22"/>
  <c r="O20"/>
  <c r="O19"/>
  <c r="O17"/>
  <c r="O12"/>
  <c r="O13"/>
  <c r="O14"/>
  <c r="O15"/>
  <c r="O11"/>
  <c r="O7"/>
  <c r="O8"/>
  <c r="O6"/>
  <c r="O8" i="101"/>
  <c r="O9"/>
  <c r="O10"/>
  <c r="O7"/>
  <c r="O6"/>
  <c r="O17" i="102"/>
  <c r="O18"/>
  <c r="O19"/>
  <c r="O20"/>
  <c r="O21"/>
  <c r="O22"/>
  <c r="O16"/>
  <c r="O14"/>
  <c r="O12"/>
  <c r="O9"/>
  <c r="O10"/>
  <c r="O8"/>
  <c r="O6"/>
  <c r="O41" i="96"/>
  <c r="O40"/>
  <c r="O33"/>
  <c r="O37"/>
  <c r="O29" l="1"/>
  <c r="O28"/>
  <c r="O27"/>
  <c r="O26"/>
  <c r="O23"/>
  <c r="O24"/>
  <c r="O25"/>
  <c r="O22"/>
  <c r="O21"/>
  <c r="O20"/>
  <c r="O19"/>
  <c r="O18"/>
  <c r="O16"/>
  <c r="O14"/>
  <c r="O13"/>
  <c r="O12"/>
  <c r="O11"/>
  <c r="O10"/>
  <c r="O8"/>
  <c r="O7"/>
  <c r="O6"/>
  <c r="O32"/>
  <c r="O30"/>
  <c r="O39"/>
  <c r="O42"/>
  <c r="O12" i="101" l="1"/>
  <c r="O11"/>
  <c r="O34" i="96" l="1"/>
  <c r="N34" i="103" l="1"/>
  <c r="M34"/>
  <c r="J34"/>
  <c r="I34"/>
  <c r="M36" l="1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4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</commentList>
</comments>
</file>

<file path=xl/sharedStrings.xml><?xml version="1.0" encoding="utf-8"?>
<sst xmlns="http://schemas.openxmlformats.org/spreadsheetml/2006/main" count="565" uniqueCount="231">
  <si>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</si>
  <si>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</si>
  <si>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</si>
  <si>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</si>
  <si>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</si>
  <si>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</si>
  <si>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</si>
  <si>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</si>
  <si>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</si>
  <si>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</si>
  <si>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</si>
  <si>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</si>
  <si>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</si>
  <si>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</si>
  <si>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</si>
  <si>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</si>
  <si>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</si>
  <si>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</si>
  <si>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</si>
  <si>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</si>
  <si>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</si>
  <si>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</si>
  <si>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</si>
  <si>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</si>
  <si>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</si>
  <si>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</si>
  <si>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</si>
  <si>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</si>
  <si>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</si>
  <si>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</si>
  <si>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</si>
  <si>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</si>
  <si>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</si>
  <si>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</si>
  <si>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</si>
  <si>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</si>
  <si>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</si>
  <si>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</si>
  <si>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</si>
  <si>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</si>
  <si>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</si>
  <si>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</si>
  <si>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</si>
  <si>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</si>
  <si>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</si>
  <si>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</si>
  <si>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</si>
  <si>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</si>
  <si>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</si>
  <si>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</si>
  <si>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</si>
  <si>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</si>
  <si>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</si>
  <si>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</si>
  <si>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</si>
  <si>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</si>
  <si>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</si>
  <si>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</si>
  <si>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</si>
  <si>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</si>
  <si>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</si>
  <si>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</si>
  <si>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</si>
  <si>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</si>
  <si>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>01/12/2021</t>
  </si>
  <si>
    <t>30/09/2022</t>
  </si>
  <si>
    <t>31/08/2023</t>
  </si>
  <si>
    <t>30/11/2022</t>
  </si>
  <si>
    <t>31/11/2023</t>
  </si>
  <si>
    <t>ANA LETÍCIA SOUZA DA SILVA</t>
  </si>
  <si>
    <t>31/012023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</si>
  <si>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</si>
  <si>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</si>
  <si>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</si>
  <si>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</si>
  <si>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</si>
  <si>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</si>
  <si>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</si>
  <si>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</si>
  <si>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</si>
  <si>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</si>
  <si>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</si>
  <si>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</si>
  <si>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</si>
  <si>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</si>
  <si>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</si>
  <si>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</si>
  <si>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</si>
  <si>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</si>
  <si>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</si>
  <si>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</si>
  <si>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</si>
  <si>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</si>
  <si>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</si>
  <si>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</si>
  <si>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</si>
  <si>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</si>
  <si>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</si>
  <si>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</si>
  <si>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</si>
  <si>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</si>
  <si>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</si>
  <si>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</si>
  <si>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GILIARD DO CARMO DE JESUS</t>
  </si>
  <si>
    <t>07/08/2023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</si>
  <si>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</si>
  <si>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</si>
  <si>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</si>
  <si>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</si>
  <si>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</si>
  <si>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</si>
  <si>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</si>
  <si>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</si>
  <si>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</si>
  <si>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</si>
  <si>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</si>
  <si>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</si>
  <si>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</si>
  <si>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</si>
  <si>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BERNARDO SALGUEIRO DE ARAÚJO</t>
  </si>
  <si>
    <t>GABRIEL LUCAS DE QUEIROZ DA SILVA</t>
  </si>
  <si>
    <t>01/12/2022</t>
  </si>
  <si>
    <t>30/11/2023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</si>
  <si>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</si>
  <si>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</si>
  <si>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</si>
  <si>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</si>
  <si>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</si>
  <si>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</si>
  <si>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</si>
  <si>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</si>
  <si>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</si>
  <si>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</si>
  <si>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</si>
  <si>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t>09/03/2023</t>
  </si>
  <si>
    <t>ISADORA SALGUEIRO ARAÚJO</t>
  </si>
  <si>
    <t xml:space="preserve">FELIPE FONSECA DE OLIVEIRA </t>
  </si>
  <si>
    <t>FERNANDO JOSÉ AMURIM FREITAS</t>
  </si>
  <si>
    <t>KETLEM VITÓRIA COSTA MEDEIROS</t>
  </si>
  <si>
    <t>DIASE</t>
  </si>
  <si>
    <t>LARISSA CRISTINA LOPES BRAGA</t>
  </si>
  <si>
    <t>ENSINO MÉDIO-EJA</t>
  </si>
  <si>
    <t>YASMIM VITÓRIA AZEVEDO COSTA DA SILVA</t>
  </si>
  <si>
    <t>01/03/2023</t>
  </si>
  <si>
    <t>31/12/2024</t>
  </si>
  <si>
    <t>BIOMEDICINA</t>
  </si>
  <si>
    <t>08/03/2024</t>
  </si>
  <si>
    <t>06/03/2023</t>
  </si>
  <si>
    <t>10/04/2023</t>
  </si>
  <si>
    <t>KAYO HENRIQUE SANTOS DE AGUIAR</t>
  </si>
  <si>
    <t>GABRIELA JIALDI QUEIROZ</t>
  </si>
  <si>
    <t>LUAN  HENRIQUE BENVINDO GOMES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</si>
  <si>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</si>
  <si>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</si>
  <si>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</si>
  <si>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</si>
  <si>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</si>
  <si>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</si>
  <si>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</si>
  <si>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</si>
  <si>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</si>
  <si>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</si>
  <si>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</si>
  <si>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</si>
  <si>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</si>
  <si>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</si>
  <si>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</si>
  <si>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</si>
  <si>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LILIANE ALBUQUERQUE DO NASCIMENTO</t>
  </si>
  <si>
    <t>CRAS- RUI LINO</t>
  </si>
  <si>
    <t>CRAS- CALAFATE</t>
  </si>
  <si>
    <t>EUCLIDES ROQUE DE LIMA NETO</t>
  </si>
  <si>
    <t>CRAS- SOBRAL</t>
  </si>
  <si>
    <t>KELLY VITÓRIA SILVA E SILVA</t>
  </si>
  <si>
    <t>CRAS- SANTA HELENA</t>
  </si>
  <si>
    <t>VITÓRIA FELIX FRANCELINO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</si>
  <si>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</si>
  <si>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</si>
  <si>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</si>
  <si>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</si>
  <si>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</si>
  <si>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</si>
  <si>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</si>
  <si>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</si>
  <si>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</si>
  <si>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</si>
  <si>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ANA KETLEN QUEIROZ DE FEREITAS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</si>
  <si>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</si>
  <si>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</si>
  <si>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</si>
  <si>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</si>
  <si>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</si>
  <si>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</si>
  <si>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</si>
  <si>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</si>
  <si>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FILOSOFIA</t>
  </si>
  <si>
    <t>CRAS- TANCREDO NEVES</t>
  </si>
  <si>
    <t>AUXILIO TRANSP</t>
  </si>
  <si>
    <t>12/06/2023</t>
  </si>
  <si>
    <t>RAILLANA  DE PÁDUA E SOUZA</t>
  </si>
  <si>
    <t>CRAS-RUI LINO</t>
  </si>
  <si>
    <t>CRA- CIDADE DO POVO</t>
  </si>
  <si>
    <t>SÍRIA RIBAS DO NASCIMENTO</t>
  </si>
  <si>
    <t>10/07/2023</t>
  </si>
  <si>
    <t>JULHO</t>
  </si>
  <si>
    <t>3 E 4</t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</si>
  <si>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</si>
  <si>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</si>
  <si>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</si>
  <si>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</si>
  <si>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</si>
  <si>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</si>
  <si>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</si>
  <si>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</si>
  <si>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</si>
  <si>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</si>
  <si>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>GABRIELA FRANÇA SCHICZPCZK</t>
  </si>
  <si>
    <t xml:space="preserve">CRAS SANTA HELENA </t>
  </si>
  <si>
    <t xml:space="preserve">NATANAEL DA COSTA RODRIGUES  </t>
  </si>
  <si>
    <t xml:space="preserve">ENSINO MÉDIO EJA </t>
  </si>
  <si>
    <t xml:space="preserve">JAMILLY CRISTINY COSTA SOUZA </t>
  </si>
  <si>
    <t>TERAPIA OCUPACIONAL</t>
  </si>
  <si>
    <t>R$ 730.80</t>
  </si>
  <si>
    <t>RESTAURANTE POPULAR</t>
  </si>
  <si>
    <t>BOLSA FAMILIA</t>
  </si>
  <si>
    <r>
      <rPr>
        <b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>=SITUAÇÃO NO MÊS = {</t>
    </r>
    <r>
      <rPr>
        <b/>
        <sz val="12"/>
        <rFont val="Calibri"/>
        <family val="2"/>
        <scheme val="minor"/>
      </rPr>
      <t xml:space="preserve"> 1</t>
    </r>
    <r>
      <rPr>
        <sz val="12"/>
        <rFont val="Calibri"/>
        <family val="2"/>
        <scheme val="minor"/>
      </rPr>
      <t xml:space="preserve">- Ativo regular  </t>
    </r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-Contrato novo  </t>
    </r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-Recesso remunerado  </t>
    </r>
    <r>
      <rPr>
        <b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>-Contrato encerrado}</t>
    </r>
  </si>
  <si>
    <t>CONTRATO Nº 045/2020  -  PREFEITURA DE RIO BRANCO - FILIAL 0012/RECURSO PROGRAMA ESTÁGIO REMUNERADO</t>
  </si>
  <si>
    <t>ÃNILA VITÓRIA MENDES GADELHA</t>
  </si>
  <si>
    <t>CONTRATO Nº 045/2020 - PREFEITURA DE RIO BRANCO - FILIAL 0014 / RECURSO 117-CRAS</t>
  </si>
  <si>
    <t xml:space="preserve">CONTRATO Nº 045/2020 - PREFEITURA DE RIO BRANCO - FILIAL 0015 - RECURSO - PROGRAMA BOLSA FAMILIA E DO CADASTRO ÚNICO (IGD-PBF) </t>
  </si>
  <si>
    <t>CONTRATO Nº 045/2020 - PREFEITURA DE RIO BRANCO - FILIAL 0016 - RECURSO - PROGRAMA CRIANÇA FELIZ</t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</si>
</sst>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71" fontId="9" fillId="2" borderId="1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vertical="center"/>
    </xf>
    <xf numFmtId="0" fontId="4" fillId="0" borderId="0" xfId="0" applyFont="1" applyFill="1"/>
    <xf numFmtId="171" fontId="9" fillId="2" borderId="0" xfId="0" applyNumberFormat="1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37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textRotation="90" wrapText="1"/>
    </xf>
    <xf numFmtId="0" fontId="9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 wrapText="1"/>
    </xf>
    <xf numFmtId="171" fontId="9" fillId="5" borderId="5" xfId="1" applyNumberFormat="1" applyFont="1" applyFill="1" applyBorder="1" applyAlignment="1">
      <alignment horizontal="center" vertical="center" wrapText="1"/>
    </xf>
    <xf numFmtId="171" fontId="9" fillId="5" borderId="5" xfId="0" applyNumberFormat="1" applyFont="1" applyFill="1" applyBorder="1" applyAlignment="1">
      <alignment horizontal="center" vertical="center" wrapText="1"/>
    </xf>
    <xf numFmtId="171" fontId="9" fillId="5" borderId="31" xfId="1" applyNumberFormat="1" applyFont="1" applyFill="1" applyBorder="1" applyAlignment="1">
      <alignment horizontal="center" vertical="center" wrapText="1"/>
    </xf>
    <xf numFmtId="171" fontId="9" fillId="5" borderId="5" xfId="0" applyNumberFormat="1" applyFont="1" applyFill="1" applyBorder="1" applyAlignment="1">
      <alignment horizontal="center" vertical="center" textRotation="90" wrapText="1"/>
    </xf>
    <xf numFmtId="171" fontId="9" fillId="5" borderId="16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wrapText="1"/>
    </xf>
    <xf numFmtId="171" fontId="9" fillId="5" borderId="7" xfId="1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textRotation="90" wrapText="1"/>
    </xf>
    <xf numFmtId="171" fontId="9" fillId="5" borderId="18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/>
    </xf>
    <xf numFmtId="171" fontId="9" fillId="2" borderId="1" xfId="4" applyNumberFormat="1" applyFont="1" applyFill="1" applyBorder="1" applyAlignment="1" applyProtection="1">
      <alignment horizontal="center" vertical="center"/>
      <protection hidden="1"/>
    </xf>
    <xf numFmtId="171" fontId="9" fillId="2" borderId="1" xfId="1" applyNumberFormat="1" applyFont="1" applyFill="1" applyBorder="1" applyAlignment="1" applyProtection="1">
      <alignment horizontal="center" vertical="center"/>
      <protection hidden="1"/>
    </xf>
    <xf numFmtId="171" fontId="9" fillId="2" borderId="1" xfId="2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vertical="center" wrapText="1"/>
    </xf>
    <xf numFmtId="49" fontId="9" fillId="2" borderId="1" xfId="1" applyNumberFormat="1" applyFont="1" applyFill="1" applyBorder="1" applyAlignment="1" applyProtection="1">
      <alignment horizontal="center" vertical="center"/>
      <protection hidden="1"/>
    </xf>
    <xf numFmtId="14" fontId="9" fillId="2" borderId="1" xfId="0" applyNumberFormat="1" applyFont="1" applyFill="1" applyBorder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/>
    </xf>
    <xf numFmtId="171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171" fontId="9" fillId="2" borderId="18" xfId="5" applyNumberFormat="1" applyFont="1" applyFill="1" applyBorder="1" applyAlignment="1" applyProtection="1">
      <alignment horizontal="center" vertical="center"/>
      <protection hidden="1"/>
    </xf>
    <xf numFmtId="49" fontId="9" fillId="2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 applyProtection="1">
      <alignment vertical="center"/>
      <protection hidden="1"/>
    </xf>
    <xf numFmtId="166" fontId="9" fillId="0" borderId="0" xfId="4" applyNumberFormat="1" applyFont="1" applyBorder="1" applyAlignment="1" applyProtection="1">
      <alignment horizontal="center" vertical="center"/>
      <protection hidden="1"/>
    </xf>
    <xf numFmtId="44" fontId="9" fillId="0" borderId="0" xfId="0" applyNumberFormat="1" applyFont="1" applyBorder="1" applyAlignment="1" applyProtection="1">
      <alignment horizontal="center" vertical="center"/>
      <protection hidden="1"/>
    </xf>
    <xf numFmtId="168" fontId="9" fillId="0" borderId="0" xfId="2" applyNumberFormat="1" applyFont="1" applyFill="1" applyBorder="1" applyAlignment="1" applyProtection="1">
      <alignment horizontal="center" vertical="center"/>
      <protection hidden="1"/>
    </xf>
    <xf numFmtId="44" fontId="12" fillId="0" borderId="0" xfId="0" applyNumberFormat="1" applyFont="1" applyBorder="1" applyAlignment="1" applyProtection="1">
      <alignment vertical="center"/>
      <protection hidden="1"/>
    </xf>
    <xf numFmtId="169" fontId="11" fillId="0" borderId="23" xfId="5" applyNumberFormat="1" applyFont="1" applyBorder="1" applyAlignment="1" applyProtection="1">
      <alignment vertical="center"/>
      <protection hidden="1"/>
    </xf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4" fontId="11" fillId="0" borderId="0" xfId="0" applyNumberFormat="1" applyFont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11" fillId="0" borderId="23" xfId="0" applyNumberFormat="1" applyFont="1" applyBorder="1" applyAlignment="1" applyProtection="1">
      <alignment vertical="center"/>
      <protection hidden="1"/>
    </xf>
    <xf numFmtId="1" fontId="9" fillId="2" borderId="22" xfId="0" applyNumberFormat="1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/>
    <xf numFmtId="0" fontId="9" fillId="7" borderId="4" xfId="0" applyFont="1" applyFill="1" applyBorder="1"/>
    <xf numFmtId="169" fontId="11" fillId="7" borderId="4" xfId="5" applyNumberFormat="1" applyFont="1" applyFill="1" applyBorder="1" applyAlignment="1" applyProtection="1">
      <alignment horizontal="center" vertical="center"/>
      <protection hidden="1"/>
    </xf>
    <xf numFmtId="169" fontId="11" fillId="7" borderId="1" xfId="5" applyNumberFormat="1" applyFont="1" applyFill="1" applyBorder="1" applyAlignment="1" applyProtection="1">
      <alignment horizontal="center" vertical="center"/>
      <protection hidden="1"/>
    </xf>
    <xf numFmtId="169" fontId="11" fillId="7" borderId="1" xfId="5" applyNumberFormat="1" applyFont="1" applyFill="1" applyBorder="1" applyAlignment="1" applyProtection="1">
      <alignment vertical="center"/>
      <protection hidden="1"/>
    </xf>
    <xf numFmtId="44" fontId="9" fillId="7" borderId="1" xfId="0" applyNumberFormat="1" applyFont="1" applyFill="1" applyBorder="1" applyAlignment="1" applyProtection="1">
      <alignment vertical="center"/>
      <protection hidden="1"/>
    </xf>
    <xf numFmtId="169" fontId="11" fillId="7" borderId="18" xfId="5" applyNumberFormat="1" applyFont="1" applyFill="1" applyBorder="1" applyAlignment="1" applyProtection="1">
      <alignment vertical="center"/>
      <protection hidden="1"/>
    </xf>
    <xf numFmtId="0" fontId="9" fillId="0" borderId="19" xfId="0" applyFont="1" applyBorder="1"/>
    <xf numFmtId="0" fontId="9" fillId="0" borderId="23" xfId="0" applyFont="1" applyBorder="1"/>
    <xf numFmtId="44" fontId="11" fillId="8" borderId="1" xfId="1" applyNumberFormat="1" applyFont="1" applyFill="1" applyBorder="1" applyAlignment="1">
      <alignment vertical="center"/>
    </xf>
    <xf numFmtId="44" fontId="11" fillId="8" borderId="1" xfId="1" applyNumberFormat="1" applyFont="1" applyFill="1" applyBorder="1" applyAlignment="1">
      <alignment horizontal="center" vertical="center"/>
    </xf>
    <xf numFmtId="8" fontId="11" fillId="8" borderId="1" xfId="1" applyNumberFormat="1" applyFont="1" applyFill="1" applyBorder="1" applyAlignment="1">
      <alignment vertical="center"/>
    </xf>
    <xf numFmtId="49" fontId="11" fillId="8" borderId="1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4" fontId="9" fillId="0" borderId="18" xfId="2" applyNumberFormat="1" applyFont="1" applyFill="1" applyBorder="1" applyAlignment="1">
      <alignment horizontal="right" vertical="center"/>
    </xf>
    <xf numFmtId="0" fontId="9" fillId="0" borderId="25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2" fontId="8" fillId="0" borderId="0" xfId="0" applyNumberFormat="1" applyFont="1"/>
    <xf numFmtId="0" fontId="9" fillId="5" borderId="5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11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9" fillId="5" borderId="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2" borderId="1" xfId="6" applyFont="1" applyFill="1" applyBorder="1" applyAlignment="1">
      <alignment vertical="center"/>
    </xf>
    <xf numFmtId="0" fontId="9" fillId="2" borderId="1" xfId="6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/>
    <xf numFmtId="0" fontId="4" fillId="0" borderId="0" xfId="0" applyFont="1" applyFill="1" applyAlignment="1">
      <alignment vertical="center"/>
    </xf>
    <xf numFmtId="0" fontId="9" fillId="2" borderId="19" xfId="0" applyFont="1" applyFill="1" applyBorder="1"/>
    <xf numFmtId="0" fontId="11" fillId="2" borderId="1" xfId="4" applyFont="1" applyFill="1" applyBorder="1" applyAlignment="1">
      <alignment horizontal="center" vertical="center"/>
    </xf>
    <xf numFmtId="171" fontId="9" fillId="2" borderId="18" xfId="4" applyNumberFormat="1" applyFont="1" applyFill="1" applyBorder="1" applyAlignment="1" applyProtection="1">
      <alignment horizontal="center" vertical="center"/>
      <protection hidden="1"/>
    </xf>
    <xf numFmtId="44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8" fontId="11" fillId="8" borderId="1" xfId="1" applyNumberFormat="1" applyFont="1" applyFill="1" applyBorder="1" applyAlignment="1">
      <alignment horizontal="center" vertical="center"/>
    </xf>
    <xf numFmtId="44" fontId="11" fillId="8" borderId="1" xfId="0" applyNumberFormat="1" applyFont="1" applyFill="1" applyBorder="1" applyAlignment="1">
      <alignment vertical="center"/>
    </xf>
    <xf numFmtId="171" fontId="14" fillId="8" borderId="2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11" xfId="0" applyFont="1" applyBorder="1" applyAlignment="1">
      <alignment wrapText="1"/>
    </xf>
    <xf numFmtId="1" fontId="9" fillId="2" borderId="2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164" fontId="9" fillId="0" borderId="5" xfId="1" applyFont="1" applyFill="1" applyBorder="1" applyAlignment="1" applyProtection="1">
      <alignment horizontal="right" vertical="center"/>
      <protection hidden="1"/>
    </xf>
    <xf numFmtId="166" fontId="9" fillId="0" borderId="5" xfId="2" applyNumberFormat="1" applyFont="1" applyFill="1" applyBorder="1" applyAlignment="1" applyProtection="1">
      <alignment horizontal="right" vertical="center"/>
      <protection hidden="1"/>
    </xf>
    <xf numFmtId="164" fontId="11" fillId="0" borderId="5" xfId="1" applyFont="1" applyFill="1" applyBorder="1" applyAlignment="1" applyProtection="1">
      <alignment horizontal="right" vertical="center"/>
      <protection hidden="1"/>
    </xf>
    <xf numFmtId="168" fontId="11" fillId="0" borderId="5" xfId="2" applyNumberFormat="1" applyFont="1" applyFill="1" applyBorder="1" applyAlignment="1" applyProtection="1">
      <alignment horizontal="center" vertical="center"/>
      <protection hidden="1"/>
    </xf>
    <xf numFmtId="164" fontId="9" fillId="0" borderId="5" xfId="1" applyFont="1" applyFill="1" applyBorder="1" applyAlignment="1" applyProtection="1">
      <alignment horizontal="center" vertical="center"/>
      <protection hidden="1"/>
    </xf>
    <xf numFmtId="169" fontId="11" fillId="0" borderId="16" xfId="5" applyNumberFormat="1" applyFont="1" applyBorder="1" applyAlignment="1" applyProtection="1">
      <alignment vertical="center"/>
      <protection hidden="1"/>
    </xf>
    <xf numFmtId="0" fontId="11" fillId="7" borderId="4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textRotation="90" wrapText="1"/>
    </xf>
    <xf numFmtId="0" fontId="11" fillId="7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171" fontId="9" fillId="2" borderId="7" xfId="4" applyNumberFormat="1" applyFont="1" applyFill="1" applyBorder="1" applyAlignment="1" applyProtection="1">
      <alignment horizontal="center" vertical="center"/>
      <protection hidden="1"/>
    </xf>
    <xf numFmtId="171" fontId="9" fillId="2" borderId="7" xfId="1" applyNumberFormat="1" applyFont="1" applyFill="1" applyBorder="1" applyAlignment="1" applyProtection="1">
      <alignment horizontal="center" vertical="center"/>
      <protection hidden="1"/>
    </xf>
    <xf numFmtId="171" fontId="9" fillId="2" borderId="7" xfId="2" applyNumberFormat="1" applyFont="1" applyFill="1" applyBorder="1" applyAlignment="1" applyProtection="1">
      <alignment horizontal="center" vertical="center"/>
      <protection hidden="1"/>
    </xf>
    <xf numFmtId="171" fontId="9" fillId="2" borderId="44" xfId="5" applyNumberFormat="1" applyFont="1" applyFill="1" applyBorder="1" applyAlignment="1" applyProtection="1">
      <alignment horizontal="center" vertical="center"/>
      <protection hidden="1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44" fontId="11" fillId="7" borderId="41" xfId="0" applyNumberFormat="1" applyFont="1" applyFill="1" applyBorder="1" applyAlignment="1" applyProtection="1">
      <alignment vertical="center"/>
      <protection hidden="1"/>
    </xf>
    <xf numFmtId="171" fontId="11" fillId="7" borderId="41" xfId="4" applyNumberFormat="1" applyFont="1" applyFill="1" applyBorder="1" applyAlignment="1" applyProtection="1">
      <alignment horizontal="center" vertical="center"/>
      <protection hidden="1"/>
    </xf>
    <xf numFmtId="164" fontId="11" fillId="7" borderId="41" xfId="1" applyFont="1" applyFill="1" applyBorder="1" applyAlignment="1" applyProtection="1">
      <alignment horizontal="center" vertical="center"/>
      <protection hidden="1"/>
    </xf>
    <xf numFmtId="49" fontId="11" fillId="7" borderId="41" xfId="2" applyNumberFormat="1" applyFont="1" applyFill="1" applyBorder="1" applyAlignment="1" applyProtection="1">
      <alignment horizontal="center" vertical="center"/>
      <protection hidden="1"/>
    </xf>
    <xf numFmtId="44" fontId="11" fillId="7" borderId="42" xfId="5" applyNumberFormat="1" applyFont="1" applyFill="1" applyBorder="1" applyAlignment="1" applyProtection="1">
      <alignment vertical="center"/>
      <protection hidden="1"/>
    </xf>
    <xf numFmtId="44" fontId="11" fillId="3" borderId="1" xfId="1" applyNumberFormat="1" applyFont="1" applyFill="1" applyBorder="1" applyAlignment="1">
      <alignment vertical="center"/>
    </xf>
    <xf numFmtId="44" fontId="11" fillId="3" borderId="1" xfId="1" applyNumberFormat="1" applyFont="1" applyFill="1" applyBorder="1" applyAlignment="1">
      <alignment horizontal="center" vertical="center"/>
    </xf>
    <xf numFmtId="8" fontId="11" fillId="3" borderId="1" xfId="1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8" fontId="11" fillId="3" borderId="2" xfId="1" applyNumberFormat="1" applyFont="1" applyFill="1" applyBorder="1" applyAlignment="1">
      <alignment vertical="center"/>
    </xf>
    <xf numFmtId="169" fontId="11" fillId="3" borderId="18" xfId="1" applyNumberFormat="1" applyFont="1" applyFill="1" applyBorder="1" applyAlignment="1">
      <alignment vertical="center"/>
    </xf>
    <xf numFmtId="44" fontId="11" fillId="0" borderId="44" xfId="2" applyNumberFormat="1" applyFont="1" applyFill="1" applyBorder="1" applyAlignment="1">
      <alignment horizontal="right" vertical="center"/>
    </xf>
    <xf numFmtId="169" fontId="11" fillId="9" borderId="27" xfId="2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171" fontId="11" fillId="8" borderId="18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1" fontId="11" fillId="0" borderId="18" xfId="2" applyNumberFormat="1" applyFont="1" applyFill="1" applyBorder="1" applyAlignment="1">
      <alignment horizontal="right" vertical="center"/>
    </xf>
    <xf numFmtId="164" fontId="11" fillId="3" borderId="1" xfId="4" applyNumberFormat="1" applyFont="1" applyFill="1" applyBorder="1" applyAlignment="1" applyProtection="1">
      <alignment horizontal="center" vertical="center"/>
      <protection hidden="1"/>
    </xf>
    <xf numFmtId="168" fontId="11" fillId="3" borderId="1" xfId="2" applyNumberFormat="1" applyFont="1" applyFill="1" applyBorder="1" applyAlignment="1" applyProtection="1">
      <alignment horizontal="center" vertical="center"/>
      <protection hidden="1"/>
    </xf>
    <xf numFmtId="171" fontId="11" fillId="3" borderId="18" xfId="4" applyNumberFormat="1" applyFont="1" applyFill="1" applyBorder="1" applyAlignment="1" applyProtection="1">
      <alignment horizontal="center" vertical="center"/>
      <protection hidden="1"/>
    </xf>
    <xf numFmtId="44" fontId="9" fillId="3" borderId="1" xfId="0" applyNumberFormat="1" applyFont="1" applyFill="1" applyBorder="1" applyAlignment="1" applyProtection="1">
      <alignment horizontal="center" vertical="center"/>
      <protection hidden="1"/>
    </xf>
    <xf numFmtId="169" fontId="11" fillId="3" borderId="18" xfId="5" applyNumberFormat="1" applyFont="1" applyFill="1" applyBorder="1" applyAlignment="1" applyProtection="1">
      <alignment horizontal="center" vertical="center"/>
      <protection hidden="1"/>
    </xf>
    <xf numFmtId="8" fontId="11" fillId="3" borderId="1" xfId="1" applyNumberFormat="1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vertical="center"/>
    </xf>
    <xf numFmtId="171" fontId="11" fillId="3" borderId="2" xfId="1" applyNumberFormat="1" applyFont="1" applyFill="1" applyBorder="1" applyAlignment="1">
      <alignment vertical="center"/>
    </xf>
    <xf numFmtId="171" fontId="11" fillId="3" borderId="18" xfId="1" applyNumberFormat="1" applyFont="1" applyFill="1" applyBorder="1" applyAlignment="1">
      <alignment vertical="center"/>
    </xf>
    <xf numFmtId="171" fontId="11" fillId="2" borderId="44" xfId="2" applyNumberFormat="1" applyFont="1" applyFill="1" applyBorder="1" applyAlignment="1">
      <alignment horizontal="right" vertical="center"/>
    </xf>
    <xf numFmtId="171" fontId="11" fillId="9" borderId="27" xfId="2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/>
    </xf>
    <xf numFmtId="166" fontId="9" fillId="0" borderId="5" xfId="4" applyNumberFormat="1" applyFont="1" applyBorder="1" applyAlignment="1" applyProtection="1">
      <alignment horizontal="right" vertical="center"/>
      <protection hidden="1"/>
    </xf>
    <xf numFmtId="167" fontId="11" fillId="0" borderId="5" xfId="4" applyNumberFormat="1" applyFont="1" applyBorder="1" applyAlignment="1" applyProtection="1">
      <alignment horizontal="right" vertical="center"/>
      <protection hidden="1"/>
    </xf>
    <xf numFmtId="166" fontId="9" fillId="0" borderId="5" xfId="4" applyNumberFormat="1" applyFont="1" applyBorder="1" applyAlignment="1" applyProtection="1">
      <alignment horizontal="center" vertical="center"/>
      <protection hidden="1"/>
    </xf>
    <xf numFmtId="0" fontId="11" fillId="3" borderId="45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horizontal="center" vertical="center" textRotation="90" wrapText="1"/>
    </xf>
    <xf numFmtId="0" fontId="11" fillId="3" borderId="3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11" fillId="2" borderId="5" xfId="4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14" fontId="9" fillId="2" borderId="5" xfId="2" applyNumberFormat="1" applyFont="1" applyFill="1" applyBorder="1" applyAlignment="1">
      <alignment horizontal="center" vertical="center"/>
    </xf>
    <xf numFmtId="171" fontId="9" fillId="2" borderId="5" xfId="1" applyNumberFormat="1" applyFont="1" applyFill="1" applyBorder="1" applyAlignment="1">
      <alignment horizontal="center" vertical="center"/>
    </xf>
    <xf numFmtId="171" fontId="9" fillId="2" borderId="5" xfId="4" applyNumberFormat="1" applyFont="1" applyFill="1" applyBorder="1" applyAlignment="1" applyProtection="1">
      <alignment horizontal="center" vertical="center"/>
      <protection hidden="1"/>
    </xf>
    <xf numFmtId="171" fontId="9" fillId="2" borderId="5" xfId="1" applyNumberFormat="1" applyFont="1" applyFill="1" applyBorder="1" applyAlignment="1" applyProtection="1">
      <alignment horizontal="center" vertical="center"/>
      <protection hidden="1"/>
    </xf>
    <xf numFmtId="171" fontId="9" fillId="2" borderId="5" xfId="2" applyNumberFormat="1" applyFont="1" applyFill="1" applyBorder="1" applyAlignment="1" applyProtection="1">
      <alignment horizontal="center" vertical="center"/>
      <protection hidden="1"/>
    </xf>
    <xf numFmtId="171" fontId="9" fillId="2" borderId="16" xfId="4" applyNumberFormat="1" applyFont="1" applyFill="1" applyBorder="1" applyAlignment="1" applyProtection="1">
      <alignment horizontal="center" vertical="center"/>
      <protection hidden="1"/>
    </xf>
    <xf numFmtId="171" fontId="9" fillId="2" borderId="1" xfId="4" applyNumberFormat="1" applyFont="1" applyFill="1" applyBorder="1" applyAlignment="1" applyProtection="1">
      <alignment horizontal="right" vertical="center"/>
      <protection hidden="1"/>
    </xf>
    <xf numFmtId="171" fontId="9" fillId="2" borderId="1" xfId="1" applyNumberFormat="1" applyFont="1" applyFill="1" applyBorder="1" applyAlignment="1" applyProtection="1">
      <alignment horizontal="right" vertical="center"/>
      <protection hidden="1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9" fillId="0" borderId="0" xfId="0" applyNumberFormat="1" applyFont="1"/>
    <xf numFmtId="0" fontId="9" fillId="2" borderId="22" xfId="0" applyFont="1" applyFill="1" applyBorder="1"/>
    <xf numFmtId="171" fontId="9" fillId="2" borderId="18" xfId="4" applyNumberFormat="1" applyFont="1" applyFill="1" applyBorder="1" applyAlignment="1" applyProtection="1">
      <alignment horizontal="right" vertical="center"/>
      <protection hidden="1"/>
    </xf>
    <xf numFmtId="2" fontId="9" fillId="0" borderId="0" xfId="0" applyNumberFormat="1" applyFont="1" applyBorder="1"/>
    <xf numFmtId="44" fontId="9" fillId="0" borderId="23" xfId="0" applyNumberFormat="1" applyFont="1" applyBorder="1"/>
    <xf numFmtId="0" fontId="9" fillId="7" borderId="22" xfId="0" applyFont="1" applyFill="1" applyBorder="1" applyAlignment="1">
      <alignment horizontal="center"/>
    </xf>
    <xf numFmtId="0" fontId="9" fillId="0" borderId="18" xfId="0" applyFont="1" applyBorder="1"/>
    <xf numFmtId="0" fontId="9" fillId="0" borderId="22" xfId="0" applyFont="1" applyBorder="1" applyAlignment="1">
      <alignment vertical="center"/>
    </xf>
    <xf numFmtId="171" fontId="9" fillId="0" borderId="18" xfId="2" applyNumberFormat="1" applyFont="1" applyFill="1" applyBorder="1" applyAlignment="1">
      <alignment horizontal="right" vertical="center"/>
    </xf>
    <xf numFmtId="0" fontId="9" fillId="2" borderId="45" xfId="0" applyFont="1" applyFill="1" applyBorder="1"/>
    <xf numFmtId="0" fontId="9" fillId="2" borderId="37" xfId="0" applyFont="1" applyFill="1" applyBorder="1"/>
    <xf numFmtId="0" fontId="9" fillId="2" borderId="37" xfId="0" applyFont="1" applyFill="1" applyBorder="1" applyAlignment="1">
      <alignment horizontal="center"/>
    </xf>
    <xf numFmtId="171" fontId="9" fillId="2" borderId="5" xfId="4" applyNumberFormat="1" applyFont="1" applyFill="1" applyBorder="1" applyAlignment="1" applyProtection="1">
      <alignment horizontal="right" vertical="center"/>
      <protection hidden="1"/>
    </xf>
    <xf numFmtId="171" fontId="9" fillId="2" borderId="5" xfId="1" applyNumberFormat="1" applyFont="1" applyFill="1" applyBorder="1" applyAlignment="1" applyProtection="1">
      <alignment horizontal="right" vertical="center"/>
      <protection hidden="1"/>
    </xf>
    <xf numFmtId="171" fontId="9" fillId="2" borderId="16" xfId="4" applyNumberFormat="1" applyFont="1" applyFill="1" applyBorder="1" applyAlignment="1" applyProtection="1">
      <alignment horizontal="right" vertical="center"/>
      <protection hidden="1"/>
    </xf>
    <xf numFmtId="0" fontId="11" fillId="3" borderId="45" xfId="0" applyFont="1" applyFill="1" applyBorder="1" applyAlignment="1">
      <alignment horizontal="center" vertical="center"/>
    </xf>
    <xf numFmtId="44" fontId="9" fillId="2" borderId="5" xfId="2" applyNumberFormat="1" applyFont="1" applyFill="1" applyBorder="1" applyAlignment="1">
      <alignment horizontal="center" vertical="center"/>
    </xf>
    <xf numFmtId="44" fontId="9" fillId="2" borderId="5" xfId="4" applyNumberFormat="1" applyFont="1" applyFill="1" applyBorder="1" applyAlignment="1" applyProtection="1">
      <alignment horizontal="right" vertical="center"/>
      <protection hidden="1"/>
    </xf>
    <xf numFmtId="164" fontId="9" fillId="2" borderId="5" xfId="1" applyFont="1" applyFill="1" applyBorder="1" applyAlignment="1" applyProtection="1">
      <alignment horizontal="right" vertical="center"/>
      <protection hidden="1"/>
    </xf>
    <xf numFmtId="167" fontId="11" fillId="2" borderId="5" xfId="4" applyNumberFormat="1" applyFont="1" applyFill="1" applyBorder="1" applyAlignment="1" applyProtection="1">
      <alignment horizontal="right" vertical="center"/>
      <protection hidden="1"/>
    </xf>
    <xf numFmtId="168" fontId="11" fillId="2" borderId="5" xfId="2" applyNumberFormat="1" applyFont="1" applyFill="1" applyBorder="1" applyAlignment="1" applyProtection="1">
      <alignment horizontal="center" vertical="center"/>
      <protection hidden="1"/>
    </xf>
    <xf numFmtId="166" fontId="9" fillId="2" borderId="5" xfId="4" applyNumberFormat="1" applyFont="1" applyFill="1" applyBorder="1" applyAlignment="1" applyProtection="1">
      <alignment horizontal="center" vertical="center"/>
      <protection hidden="1"/>
    </xf>
    <xf numFmtId="167" fontId="11" fillId="2" borderId="16" xfId="4" applyNumberFormat="1" applyFont="1" applyFill="1" applyBorder="1" applyAlignment="1" applyProtection="1">
      <alignment horizontal="right" vertical="center"/>
      <protection hidden="1"/>
    </xf>
    <xf numFmtId="49" fontId="11" fillId="3" borderId="1" xfId="0" applyNumberFormat="1" applyFont="1" applyFill="1" applyBorder="1" applyAlignment="1">
      <alignment horizontal="center" vertical="center" wrapText="1"/>
    </xf>
    <xf numFmtId="171" fontId="11" fillId="0" borderId="44" xfId="2" applyNumberFormat="1" applyFont="1" applyFill="1" applyBorder="1" applyAlignment="1">
      <alignment horizontal="right" vertical="center"/>
    </xf>
    <xf numFmtId="8" fontId="11" fillId="9" borderId="27" xfId="2" applyNumberFormat="1" applyFont="1" applyFill="1" applyBorder="1" applyAlignment="1">
      <alignment horizontal="right" vertical="center" wrapText="1"/>
    </xf>
    <xf numFmtId="0" fontId="9" fillId="2" borderId="50" xfId="0" applyFont="1" applyFill="1" applyBorder="1"/>
    <xf numFmtId="0" fontId="9" fillId="0" borderId="0" xfId="0" applyFont="1" applyFill="1"/>
    <xf numFmtId="170" fontId="9" fillId="0" borderId="0" xfId="4" applyNumberFormat="1" applyFont="1" applyFill="1" applyAlignment="1" applyProtection="1">
      <alignment horizontal="right" vertical="center"/>
      <protection hidden="1"/>
    </xf>
    <xf numFmtId="44" fontId="9" fillId="0" borderId="0" xfId="4" applyNumberFormat="1" applyFont="1" applyFill="1" applyAlignment="1" applyProtection="1">
      <alignment horizontal="right" vertical="center"/>
      <protection hidden="1"/>
    </xf>
    <xf numFmtId="164" fontId="9" fillId="0" borderId="0" xfId="1" applyFont="1" applyFill="1" applyBorder="1" applyAlignment="1" applyProtection="1">
      <alignment horizontal="right" vertical="center"/>
      <protection hidden="1"/>
    </xf>
    <xf numFmtId="167" fontId="9" fillId="0" borderId="0" xfId="4" applyNumberFormat="1" applyFont="1" applyFill="1" applyAlignment="1" applyProtection="1">
      <alignment horizontal="right" vertical="center"/>
      <protection hidden="1"/>
    </xf>
    <xf numFmtId="166" fontId="9" fillId="0" borderId="0" xfId="4" applyNumberFormat="1" applyFont="1" applyFill="1" applyAlignment="1" applyProtection="1">
      <alignment horizontal="center" vertical="center"/>
      <protection hidden="1"/>
    </xf>
    <xf numFmtId="167" fontId="11" fillId="0" borderId="0" xfId="4" applyNumberFormat="1" applyFont="1" applyFill="1" applyAlignment="1" applyProtection="1">
      <alignment horizontal="right" vertical="center"/>
      <protection hidden="1"/>
    </xf>
    <xf numFmtId="164" fontId="9" fillId="0" borderId="0" xfId="1" applyFont="1" applyFill="1" applyBorder="1" applyAlignment="1" applyProtection="1">
      <alignment horizontal="center" vertical="center"/>
      <protection hidden="1"/>
    </xf>
    <xf numFmtId="44" fontId="9" fillId="0" borderId="0" xfId="2" applyNumberFormat="1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11" fillId="2" borderId="7" xfId="4" applyFont="1" applyFill="1" applyBorder="1" applyAlignment="1">
      <alignment horizontal="center" vertical="center"/>
    </xf>
    <xf numFmtId="14" fontId="9" fillId="2" borderId="7" xfId="2" applyNumberFormat="1" applyFont="1" applyFill="1" applyBorder="1" applyAlignment="1">
      <alignment horizontal="center" vertical="center"/>
    </xf>
    <xf numFmtId="171" fontId="9" fillId="2" borderId="7" xfId="4" applyNumberFormat="1" applyFont="1" applyFill="1" applyBorder="1" applyAlignment="1" applyProtection="1">
      <alignment horizontal="right" vertical="center"/>
      <protection hidden="1"/>
    </xf>
    <xf numFmtId="171" fontId="9" fillId="2" borderId="7" xfId="1" applyNumberFormat="1" applyFont="1" applyFill="1" applyBorder="1" applyAlignment="1" applyProtection="1">
      <alignment horizontal="right" vertical="center"/>
      <protection hidden="1"/>
    </xf>
    <xf numFmtId="171" fontId="9" fillId="2" borderId="44" xfId="4" applyNumberFormat="1" applyFont="1" applyFill="1" applyBorder="1" applyAlignment="1" applyProtection="1">
      <alignment horizontal="right" vertical="center"/>
      <protection hidden="1"/>
    </xf>
    <xf numFmtId="44" fontId="11" fillId="3" borderId="41" xfId="0" applyNumberFormat="1" applyFont="1" applyFill="1" applyBorder="1" applyAlignment="1" applyProtection="1">
      <alignment vertical="center"/>
      <protection hidden="1"/>
    </xf>
    <xf numFmtId="171" fontId="11" fillId="3" borderId="41" xfId="4" applyNumberFormat="1" applyFont="1" applyFill="1" applyBorder="1" applyAlignment="1" applyProtection="1">
      <alignment horizontal="center" vertical="center"/>
      <protection hidden="1"/>
    </xf>
    <xf numFmtId="44" fontId="11" fillId="3" borderId="41" xfId="0" applyNumberFormat="1" applyFont="1" applyFill="1" applyBorder="1" applyAlignment="1" applyProtection="1">
      <alignment horizontal="center" vertical="center"/>
      <protection hidden="1"/>
    </xf>
    <xf numFmtId="171" fontId="11" fillId="3" borderId="41" xfId="1" applyNumberFormat="1" applyFont="1" applyFill="1" applyBorder="1" applyAlignment="1" applyProtection="1">
      <alignment horizontal="center" vertical="center"/>
      <protection hidden="1"/>
    </xf>
    <xf numFmtId="169" fontId="11" fillId="3" borderId="42" xfId="5" applyNumberFormat="1" applyFont="1" applyFill="1" applyBorder="1" applyAlignment="1" applyProtection="1">
      <alignment vertical="center"/>
      <protection hidden="1"/>
    </xf>
    <xf numFmtId="171" fontId="9" fillId="5" borderId="7" xfId="0" applyNumberFormat="1" applyFont="1" applyFill="1" applyBorder="1" applyAlignment="1">
      <alignment horizontal="center" vertical="center" wrapText="1"/>
    </xf>
    <xf numFmtId="171" fontId="9" fillId="5" borderId="18" xfId="0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center" vertical="center"/>
      <protection hidden="1"/>
    </xf>
    <xf numFmtId="171" fontId="11" fillId="2" borderId="1" xfId="2" applyNumberFormat="1" applyFont="1" applyFill="1" applyBorder="1" applyAlignment="1" applyProtection="1">
      <alignment horizontal="center" vertical="center"/>
      <protection hidden="1"/>
    </xf>
    <xf numFmtId="171" fontId="11" fillId="2" borderId="1" xfId="2" applyNumberFormat="1" applyFont="1" applyFill="1" applyBorder="1" applyAlignment="1">
      <alignment horizontal="center" vertical="center"/>
    </xf>
    <xf numFmtId="171" fontId="11" fillId="2" borderId="1" xfId="1" applyNumberFormat="1" applyFont="1" applyFill="1" applyBorder="1" applyAlignment="1">
      <alignment horizontal="center" vertical="center"/>
    </xf>
    <xf numFmtId="169" fontId="11" fillId="7" borderId="4" xfId="5" applyNumberFormat="1" applyFont="1" applyFill="1" applyBorder="1" applyAlignment="1" applyProtection="1">
      <alignment vertical="center"/>
      <protection hidden="1"/>
    </xf>
    <xf numFmtId="171" fontId="11" fillId="7" borderId="2" xfId="5" applyNumberFormat="1" applyFont="1" applyFill="1" applyBorder="1" applyAlignment="1" applyProtection="1">
      <alignment vertical="center"/>
      <protection hidden="1"/>
    </xf>
    <xf numFmtId="171" fontId="9" fillId="0" borderId="0" xfId="0" applyNumberFormat="1" applyFont="1"/>
    <xf numFmtId="169" fontId="13" fillId="8" borderId="1" xfId="1" applyNumberFormat="1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25" xfId="0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/>
    </xf>
    <xf numFmtId="171" fontId="10" fillId="0" borderId="0" xfId="0" applyNumberFormat="1" applyFont="1"/>
    <xf numFmtId="171" fontId="9" fillId="5" borderId="31" xfId="0" applyNumberFormat="1" applyFont="1" applyFill="1" applyBorder="1" applyAlignment="1">
      <alignment horizontal="center" vertical="center" wrapText="1"/>
    </xf>
    <xf numFmtId="171" fontId="11" fillId="5" borderId="5" xfId="0" applyNumberFormat="1" applyFont="1" applyFill="1" applyBorder="1" applyAlignment="1">
      <alignment horizontal="center" vertical="center" textRotation="90" wrapText="1"/>
    </xf>
    <xf numFmtId="171" fontId="11" fillId="5" borderId="5" xfId="0" applyNumberFormat="1" applyFont="1" applyFill="1" applyBorder="1" applyAlignment="1">
      <alignment horizontal="center" vertical="center" wrapText="1"/>
    </xf>
    <xf numFmtId="171" fontId="9" fillId="5" borderId="16" xfId="0" applyNumberFormat="1" applyFont="1" applyFill="1" applyBorder="1" applyAlignment="1">
      <alignment horizontal="center" vertical="center" wrapText="1"/>
    </xf>
    <xf numFmtId="171" fontId="11" fillId="4" borderId="37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Border="1" applyAlignment="1" applyProtection="1">
      <alignment vertical="center"/>
      <protection hidden="1"/>
    </xf>
    <xf numFmtId="171" fontId="9" fillId="0" borderId="0" xfId="0" applyNumberFormat="1" applyFont="1" applyBorder="1"/>
    <xf numFmtId="169" fontId="11" fillId="8" borderId="18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4" fontId="11" fillId="3" borderId="1" xfId="0" applyNumberFormat="1" applyFont="1" applyFill="1" applyBorder="1" applyAlignment="1" applyProtection="1">
      <alignment vertical="center"/>
      <protection hidden="1"/>
    </xf>
    <xf numFmtId="166" fontId="11" fillId="3" borderId="1" xfId="4" applyNumberFormat="1" applyFont="1" applyFill="1" applyBorder="1" applyAlignment="1" applyProtection="1">
      <alignment horizontal="center" vertical="center"/>
      <protection hidden="1"/>
    </xf>
    <xf numFmtId="44" fontId="11" fillId="3" borderId="1" xfId="0" applyNumberFormat="1" applyFont="1" applyFill="1" applyBorder="1" applyAlignment="1" applyProtection="1">
      <alignment horizontal="center" vertical="center"/>
      <protection hidden="1"/>
    </xf>
    <xf numFmtId="171" fontId="11" fillId="3" borderId="1" xfId="0" applyNumberFormat="1" applyFont="1" applyFill="1" applyBorder="1" applyAlignment="1" applyProtection="1">
      <alignment vertical="center"/>
      <protection hidden="1"/>
    </xf>
    <xf numFmtId="164" fontId="11" fillId="0" borderId="44" xfId="1" applyFont="1" applyFill="1" applyBorder="1" applyAlignment="1">
      <alignment horizontal="right" vertical="center"/>
    </xf>
    <xf numFmtId="169" fontId="11" fillId="9" borderId="27" xfId="2" applyNumberFormat="1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35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9" borderId="12" xfId="0" applyFont="1" applyFill="1" applyBorder="1" applyAlignment="1">
      <alignment horizontal="left" vertical="center"/>
    </xf>
    <xf numFmtId="0" fontId="11" fillId="9" borderId="13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37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left" vertical="center"/>
    </xf>
    <xf numFmtId="0" fontId="11" fillId="9" borderId="41" xfId="0" applyFont="1" applyFill="1" applyBorder="1" applyAlignment="1">
      <alignment horizontal="left" vertical="center"/>
    </xf>
    <xf numFmtId="0" fontId="11" fillId="9" borderId="42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70" fontId="9" fillId="0" borderId="0" xfId="0" applyNumberFormat="1" applyFont="1" applyFill="1"/>
    <xf numFmtId="44" fontId="9" fillId="0" borderId="0" xfId="0" applyNumberFormat="1" applyFont="1" applyFill="1"/>
    <xf numFmtId="167" fontId="9" fillId="0" borderId="0" xfId="0" applyNumberFormat="1" applyFont="1" applyFill="1"/>
    <xf numFmtId="166" fontId="9" fillId="0" borderId="0" xfId="0" applyNumberFormat="1" applyFont="1" applyFill="1"/>
    <xf numFmtId="171" fontId="9" fillId="2" borderId="51" xfId="4" applyNumberFormat="1" applyFont="1" applyFill="1" applyBorder="1" applyAlignment="1" applyProtection="1">
      <alignment horizontal="center" vertical="center"/>
      <protection hidden="1"/>
    </xf>
    <xf numFmtId="171" fontId="11" fillId="3" borderId="50" xfId="0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CCFF"/>
      <color rgb="FFFFFF99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318555</xdr:colOff>
      <xdr:row>0</xdr:row>
      <xdr:rowOff>58210</xdr:rowOff>
    </xdr:from>
    <xdr:to>
      <xdr:col>1</xdr:col>
      <xdr:colOff>2053167</xdr:colOff>
      <xdr:row>0</xdr:row>
      <xdr:rowOff>814917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55" y="58210"/>
          <a:ext cx="2221445" cy="7567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47625</xdr:rowOff>
    </xdr:from>
    <xdr:ext cx="2076450" cy="608542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076450" cy="6085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37044</xdr:rowOff>
    </xdr:from>
    <xdr:to>
      <xdr:col>1</xdr:col>
      <xdr:colOff>2274361</xdr:colOff>
      <xdr:row>0</xdr:row>
      <xdr:rowOff>751418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2" y="37044"/>
          <a:ext cx="2274361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58210</xdr:rowOff>
    </xdr:from>
    <xdr:to>
      <xdr:col>1</xdr:col>
      <xdr:colOff>2369611</xdr:colOff>
      <xdr:row>0</xdr:row>
      <xdr:rowOff>751417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5" y="58210"/>
          <a:ext cx="2369611" cy="69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zoomScale="90" zoomScaleNormal="90" workbookViewId="0">
      <selection activeCell="A45" sqref="A45:G45"/>
    </sheetView>
  </sheetViews>
  <sheetFormatPr defaultRowHeight="15"/>
  <cols>
    <col min="1" max="1" width="7.28515625" style="1" customWidth="1"/>
    <col min="2" max="2" width="51.140625" style="99" customWidth="1"/>
    <col min="3" max="3" width="17.28515625" style="1" bestFit="1" customWidth="1"/>
    <col min="4" max="4" width="10.28515625" style="1" bestFit="1" customWidth="1"/>
    <col min="5" max="5" width="8" style="1" customWidth="1"/>
    <col min="6" max="6" width="11.85546875" style="1" bestFit="1" customWidth="1"/>
    <col min="7" max="7" width="14.85546875" style="1" customWidth="1"/>
    <col min="8" max="8" width="14.7109375" style="1" bestFit="1" customWidth="1"/>
    <col min="9" max="9" width="16.7109375" style="1" bestFit="1" customWidth="1"/>
    <col min="10" max="10" width="14.85546875" style="1" bestFit="1" customWidth="1"/>
    <col min="11" max="11" width="15.85546875" style="1" bestFit="1" customWidth="1"/>
    <col min="12" max="12" width="6.42578125" style="1" customWidth="1"/>
    <col min="13" max="13" width="14.7109375" style="1" bestFit="1" customWidth="1"/>
    <col min="14" max="14" width="17.5703125" style="1" customWidth="1"/>
    <col min="15" max="15" width="20.5703125" style="1" customWidth="1"/>
    <col min="16" max="16" width="9.5703125" style="8" customWidth="1"/>
    <col min="17" max="20" width="9.140625" style="8"/>
    <col min="21" max="16384" width="9.140625" style="1"/>
  </cols>
  <sheetData>
    <row r="1" spans="1:15" ht="71.25" customHeight="1" thickBot="1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9"/>
    </row>
    <row r="2" spans="1:15" ht="18.75">
      <c r="A2" s="292" t="s">
        <v>1</v>
      </c>
      <c r="B2" s="293"/>
      <c r="C2" s="294"/>
      <c r="D2" s="295" t="s">
        <v>2</v>
      </c>
      <c r="E2" s="296"/>
      <c r="F2" s="10" t="s">
        <v>3</v>
      </c>
      <c r="G2" s="11" t="s">
        <v>4</v>
      </c>
      <c r="H2" s="11" t="s">
        <v>36</v>
      </c>
      <c r="I2" s="11" t="s">
        <v>5</v>
      </c>
      <c r="J2" s="297" t="s">
        <v>6</v>
      </c>
      <c r="K2" s="297"/>
      <c r="L2" s="297"/>
      <c r="M2" s="297"/>
      <c r="N2" s="297"/>
      <c r="O2" s="298"/>
    </row>
    <row r="3" spans="1:15" ht="53.25" customHeight="1">
      <c r="A3" s="299" t="s">
        <v>226</v>
      </c>
      <c r="B3" s="300"/>
      <c r="C3" s="301"/>
      <c r="D3" s="302" t="s">
        <v>203</v>
      </c>
      <c r="E3" s="303"/>
      <c r="F3" s="13" t="s">
        <v>125</v>
      </c>
      <c r="G3" s="14" t="s">
        <v>204</v>
      </c>
      <c r="H3" s="15">
        <v>21</v>
      </c>
      <c r="I3" s="16">
        <v>4.8</v>
      </c>
      <c r="J3" s="304" t="s">
        <v>7</v>
      </c>
      <c r="K3" s="304"/>
      <c r="L3" s="304"/>
      <c r="M3" s="304"/>
      <c r="N3" s="304"/>
      <c r="O3" s="305"/>
    </row>
    <row r="4" spans="1:15" ht="15.75">
      <c r="A4" s="330" t="s">
        <v>8</v>
      </c>
      <c r="B4" s="306" t="s">
        <v>9</v>
      </c>
      <c r="C4" s="308" t="s">
        <v>10</v>
      </c>
      <c r="D4" s="308" t="s">
        <v>11</v>
      </c>
      <c r="E4" s="308" t="s">
        <v>12</v>
      </c>
      <c r="F4" s="308" t="s">
        <v>13</v>
      </c>
      <c r="G4" s="308" t="s">
        <v>14</v>
      </c>
      <c r="H4" s="322" t="s">
        <v>15</v>
      </c>
      <c r="I4" s="323"/>
      <c r="J4" s="323"/>
      <c r="K4" s="324"/>
      <c r="L4" s="325" t="s">
        <v>16</v>
      </c>
      <c r="M4" s="325"/>
      <c r="N4" s="325"/>
      <c r="O4" s="326" t="s">
        <v>17</v>
      </c>
    </row>
    <row r="5" spans="1:15" ht="43.5" thickBot="1">
      <c r="A5" s="331"/>
      <c r="B5" s="307"/>
      <c r="C5" s="309"/>
      <c r="D5" s="309"/>
      <c r="E5" s="309"/>
      <c r="F5" s="309"/>
      <c r="G5" s="309"/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7" t="s">
        <v>18</v>
      </c>
      <c r="N5" s="17" t="s">
        <v>19</v>
      </c>
      <c r="O5" s="327"/>
    </row>
    <row r="6" spans="1:15" ht="15.75">
      <c r="A6" s="5">
        <v>1</v>
      </c>
      <c r="B6" s="100" t="s">
        <v>69</v>
      </c>
      <c r="C6" s="101" t="s">
        <v>0</v>
      </c>
      <c r="D6" s="101" t="s">
        <v>35</v>
      </c>
      <c r="E6" s="20">
        <v>1</v>
      </c>
      <c r="F6" s="21">
        <v>44593</v>
      </c>
      <c r="G6" s="19" t="s">
        <v>70</v>
      </c>
      <c r="H6" s="22">
        <v>418</v>
      </c>
      <c r="I6" s="22">
        <v>100.8</v>
      </c>
      <c r="J6" s="23"/>
      <c r="K6" s="24">
        <v>518.79999999999995</v>
      </c>
      <c r="L6" s="25"/>
      <c r="M6" s="22"/>
      <c r="N6" s="22"/>
      <c r="O6" s="26">
        <f>SUM(H6+I6)</f>
        <v>518.79999999999995</v>
      </c>
    </row>
    <row r="7" spans="1:15" ht="15.75">
      <c r="A7" s="5">
        <v>2</v>
      </c>
      <c r="B7" s="102" t="s">
        <v>227</v>
      </c>
      <c r="C7" s="103" t="s">
        <v>0</v>
      </c>
      <c r="D7" s="103" t="s">
        <v>35</v>
      </c>
      <c r="E7" s="28">
        <v>1</v>
      </c>
      <c r="F7" s="29">
        <v>45026</v>
      </c>
      <c r="G7" s="29">
        <v>45391</v>
      </c>
      <c r="H7" s="30">
        <v>418</v>
      </c>
      <c r="I7" s="30">
        <v>100.8</v>
      </c>
      <c r="J7" s="31"/>
      <c r="K7" s="32">
        <v>518.79999999999995</v>
      </c>
      <c r="L7" s="33"/>
      <c r="M7" s="30"/>
      <c r="N7" s="30"/>
      <c r="O7" s="34">
        <f>SUM(H7+I7)</f>
        <v>518.79999999999995</v>
      </c>
    </row>
    <row r="8" spans="1:15" ht="15.75">
      <c r="A8" s="5">
        <v>3</v>
      </c>
      <c r="B8" s="102" t="s">
        <v>153</v>
      </c>
      <c r="C8" s="103" t="s">
        <v>154</v>
      </c>
      <c r="D8" s="103" t="s">
        <v>34</v>
      </c>
      <c r="E8" s="28">
        <v>1</v>
      </c>
      <c r="F8" s="29">
        <v>45026</v>
      </c>
      <c r="G8" s="27"/>
      <c r="H8" s="30">
        <v>630</v>
      </c>
      <c r="I8" s="30">
        <v>100.8</v>
      </c>
      <c r="J8" s="31"/>
      <c r="K8" s="32">
        <v>730.8</v>
      </c>
      <c r="L8" s="33"/>
      <c r="M8" s="30"/>
      <c r="N8" s="30"/>
      <c r="O8" s="34">
        <f>SUM(H8+I8)</f>
        <v>730.8</v>
      </c>
    </row>
    <row r="9" spans="1:15" ht="15.75">
      <c r="A9" s="5">
        <v>4</v>
      </c>
      <c r="B9" s="102" t="s">
        <v>111</v>
      </c>
      <c r="C9" s="103" t="s">
        <v>31</v>
      </c>
      <c r="D9" s="103" t="s">
        <v>32</v>
      </c>
      <c r="E9" s="28" t="s">
        <v>205</v>
      </c>
      <c r="F9" s="29">
        <v>44875</v>
      </c>
      <c r="G9" s="29">
        <v>45605</v>
      </c>
      <c r="H9" s="30"/>
      <c r="I9" s="30"/>
      <c r="J9" s="31">
        <v>168</v>
      </c>
      <c r="K9" s="32">
        <v>168</v>
      </c>
      <c r="L9" s="33"/>
      <c r="M9" s="30"/>
      <c r="N9" s="30"/>
      <c r="O9" s="34">
        <v>168</v>
      </c>
    </row>
    <row r="10" spans="1:15" ht="15.75">
      <c r="A10" s="5">
        <v>5</v>
      </c>
      <c r="B10" s="102" t="s">
        <v>109</v>
      </c>
      <c r="C10" s="103" t="s">
        <v>110</v>
      </c>
      <c r="D10" s="103" t="s">
        <v>35</v>
      </c>
      <c r="E10" s="28">
        <v>1</v>
      </c>
      <c r="F10" s="29">
        <v>44866</v>
      </c>
      <c r="G10" s="29">
        <v>45230</v>
      </c>
      <c r="H10" s="30">
        <v>630</v>
      </c>
      <c r="I10" s="30">
        <v>100.8</v>
      </c>
      <c r="J10" s="31"/>
      <c r="K10" s="32">
        <v>730.8</v>
      </c>
      <c r="L10" s="33"/>
      <c r="M10" s="30"/>
      <c r="N10" s="30"/>
      <c r="O10" s="34">
        <f>SUM(H10+I10)</f>
        <v>730.8</v>
      </c>
    </row>
    <row r="11" spans="1:15" ht="15.75">
      <c r="A11" s="5">
        <v>6</v>
      </c>
      <c r="B11" s="100" t="s">
        <v>119</v>
      </c>
      <c r="C11" s="103" t="s">
        <v>0</v>
      </c>
      <c r="D11" s="103" t="s">
        <v>34</v>
      </c>
      <c r="E11" s="28">
        <v>1</v>
      </c>
      <c r="F11" s="29">
        <v>44896</v>
      </c>
      <c r="G11" s="29">
        <v>45260</v>
      </c>
      <c r="H11" s="30">
        <v>418</v>
      </c>
      <c r="I11" s="30">
        <v>100.8</v>
      </c>
      <c r="J11" s="30"/>
      <c r="K11" s="32">
        <v>518.79999999999995</v>
      </c>
      <c r="L11" s="35"/>
      <c r="M11" s="30"/>
      <c r="N11" s="30"/>
      <c r="O11" s="34">
        <f>SUM(H11+I11)</f>
        <v>518.79999999999995</v>
      </c>
    </row>
    <row r="12" spans="1:15" ht="15.75">
      <c r="A12" s="5">
        <v>7</v>
      </c>
      <c r="B12" s="100" t="s">
        <v>159</v>
      </c>
      <c r="C12" s="103" t="s">
        <v>31</v>
      </c>
      <c r="D12" s="103" t="s">
        <v>192</v>
      </c>
      <c r="E12" s="28">
        <v>1</v>
      </c>
      <c r="F12" s="29">
        <v>45028</v>
      </c>
      <c r="G12" s="29">
        <v>45394</v>
      </c>
      <c r="H12" s="30">
        <v>630</v>
      </c>
      <c r="I12" s="30">
        <v>100.8</v>
      </c>
      <c r="J12" s="30"/>
      <c r="K12" s="32">
        <v>730.8</v>
      </c>
      <c r="L12" s="35"/>
      <c r="M12" s="30"/>
      <c r="N12" s="30"/>
      <c r="O12" s="34">
        <f>SUM(H12+I12)</f>
        <v>730.8</v>
      </c>
    </row>
    <row r="13" spans="1:15" ht="15.75">
      <c r="A13" s="5">
        <v>8</v>
      </c>
      <c r="B13" s="104" t="s">
        <v>136</v>
      </c>
      <c r="C13" s="40" t="s">
        <v>0</v>
      </c>
      <c r="D13" s="40" t="s">
        <v>34</v>
      </c>
      <c r="E13" s="28">
        <v>1</v>
      </c>
      <c r="F13" s="36" t="s">
        <v>143</v>
      </c>
      <c r="G13" s="36" t="s">
        <v>144</v>
      </c>
      <c r="H13" s="37">
        <v>418</v>
      </c>
      <c r="I13" s="30">
        <v>100.8</v>
      </c>
      <c r="J13" s="38"/>
      <c r="K13" s="32">
        <v>518.79999999999995</v>
      </c>
      <c r="L13" s="39"/>
      <c r="M13" s="38"/>
      <c r="N13" s="38"/>
      <c r="O13" s="34">
        <f>SUM(H13+I13)</f>
        <v>518.79999999999995</v>
      </c>
    </row>
    <row r="14" spans="1:15" ht="15.75">
      <c r="A14" s="5">
        <v>9</v>
      </c>
      <c r="B14" s="104" t="s">
        <v>137</v>
      </c>
      <c r="C14" s="40" t="s">
        <v>0</v>
      </c>
      <c r="D14" s="40" t="s">
        <v>35</v>
      </c>
      <c r="E14" s="28">
        <v>1</v>
      </c>
      <c r="F14" s="36" t="s">
        <v>143</v>
      </c>
      <c r="G14" s="36" t="s">
        <v>131</v>
      </c>
      <c r="H14" s="37">
        <v>418</v>
      </c>
      <c r="I14" s="30">
        <v>100.8</v>
      </c>
      <c r="J14" s="38"/>
      <c r="K14" s="32">
        <v>518.79999999999995</v>
      </c>
      <c r="L14" s="39"/>
      <c r="M14" s="38"/>
      <c r="N14" s="38"/>
      <c r="O14" s="34">
        <f>SUM(H14+I14)</f>
        <v>518.79999999999995</v>
      </c>
    </row>
    <row r="15" spans="1:15" ht="15.75">
      <c r="A15" s="5">
        <v>10</v>
      </c>
      <c r="B15" s="7" t="s">
        <v>120</v>
      </c>
      <c r="C15" s="40" t="s">
        <v>31</v>
      </c>
      <c r="D15" s="40" t="s">
        <v>35</v>
      </c>
      <c r="E15" s="28">
        <v>1</v>
      </c>
      <c r="F15" s="36" t="s">
        <v>121</v>
      </c>
      <c r="G15" s="36" t="s">
        <v>122</v>
      </c>
      <c r="H15" s="37">
        <v>630</v>
      </c>
      <c r="I15" s="30">
        <v>100.8</v>
      </c>
      <c r="J15" s="38"/>
      <c r="K15" s="32">
        <v>730.8</v>
      </c>
      <c r="L15" s="41">
        <v>2</v>
      </c>
      <c r="M15" s="38">
        <v>42</v>
      </c>
      <c r="N15" s="38">
        <v>9.6</v>
      </c>
      <c r="O15" s="34">
        <v>679.2</v>
      </c>
    </row>
    <row r="16" spans="1:15" ht="15.75">
      <c r="A16" s="5">
        <v>11</v>
      </c>
      <c r="B16" s="7" t="s">
        <v>126</v>
      </c>
      <c r="C16" s="40" t="s">
        <v>0</v>
      </c>
      <c r="D16" s="40" t="s">
        <v>35</v>
      </c>
      <c r="E16" s="28">
        <v>1</v>
      </c>
      <c r="F16" s="36" t="s">
        <v>127</v>
      </c>
      <c r="G16" s="36" t="s">
        <v>128</v>
      </c>
      <c r="H16" s="37">
        <v>418</v>
      </c>
      <c r="I16" s="30">
        <v>100.8</v>
      </c>
      <c r="J16" s="38"/>
      <c r="K16" s="32">
        <v>518.79999999999995</v>
      </c>
      <c r="L16" s="38"/>
      <c r="M16" s="38"/>
      <c r="N16" s="38"/>
      <c r="O16" s="34">
        <f>SUM(H16+I16)</f>
        <v>518.79999999999995</v>
      </c>
    </row>
    <row r="17" spans="1:15" ht="15.75">
      <c r="A17" s="5">
        <v>12</v>
      </c>
      <c r="B17" s="7" t="s">
        <v>150</v>
      </c>
      <c r="C17" s="40" t="s">
        <v>0</v>
      </c>
      <c r="D17" s="40" t="s">
        <v>35</v>
      </c>
      <c r="E17" s="28">
        <v>1</v>
      </c>
      <c r="F17" s="36" t="s">
        <v>148</v>
      </c>
      <c r="G17" s="36" t="s">
        <v>131</v>
      </c>
      <c r="H17" s="37">
        <v>418</v>
      </c>
      <c r="I17" s="30">
        <v>100.8</v>
      </c>
      <c r="J17" s="38"/>
      <c r="K17" s="32">
        <v>518.79999999999995</v>
      </c>
      <c r="L17" s="38"/>
      <c r="M17" s="38"/>
      <c r="N17" s="38">
        <v>9.6</v>
      </c>
      <c r="O17" s="34">
        <v>509.2</v>
      </c>
    </row>
    <row r="18" spans="1:15" ht="15.75">
      <c r="A18" s="5">
        <v>13</v>
      </c>
      <c r="B18" s="7" t="s">
        <v>100</v>
      </c>
      <c r="C18" s="40" t="s">
        <v>0</v>
      </c>
      <c r="D18" s="40" t="s">
        <v>35</v>
      </c>
      <c r="E18" s="28">
        <v>1</v>
      </c>
      <c r="F18" s="36" t="s">
        <v>101</v>
      </c>
      <c r="G18" s="36" t="s">
        <v>104</v>
      </c>
      <c r="H18" s="37">
        <v>418</v>
      </c>
      <c r="I18" s="30">
        <v>100.8</v>
      </c>
      <c r="J18" s="38"/>
      <c r="K18" s="32">
        <v>518.79999999999995</v>
      </c>
      <c r="L18" s="39"/>
      <c r="M18" s="38"/>
      <c r="N18" s="38"/>
      <c r="O18" s="34">
        <f>SUM(H18+I18)</f>
        <v>518.79999999999995</v>
      </c>
    </row>
    <row r="19" spans="1:15" ht="15.75">
      <c r="A19" s="5">
        <v>14</v>
      </c>
      <c r="B19" s="7" t="s">
        <v>135</v>
      </c>
      <c r="C19" s="40" t="s">
        <v>145</v>
      </c>
      <c r="D19" s="40" t="s">
        <v>34</v>
      </c>
      <c r="E19" s="28">
        <v>1</v>
      </c>
      <c r="F19" s="36" t="s">
        <v>134</v>
      </c>
      <c r="G19" s="36" t="s">
        <v>146</v>
      </c>
      <c r="H19" s="37">
        <v>630</v>
      </c>
      <c r="I19" s="30">
        <v>100.8</v>
      </c>
      <c r="J19" s="38"/>
      <c r="K19" s="32">
        <v>730.8</v>
      </c>
      <c r="L19" s="39"/>
      <c r="M19" s="38"/>
      <c r="N19" s="38"/>
      <c r="O19" s="34">
        <f>SUM(H19+I19)</f>
        <v>730.8</v>
      </c>
    </row>
    <row r="20" spans="1:15" ht="15.75">
      <c r="A20" s="5">
        <v>15</v>
      </c>
      <c r="B20" s="7" t="s">
        <v>46</v>
      </c>
      <c r="C20" s="7" t="s">
        <v>45</v>
      </c>
      <c r="D20" s="7" t="s">
        <v>44</v>
      </c>
      <c r="E20" s="28">
        <v>1</v>
      </c>
      <c r="F20" s="42">
        <v>44440</v>
      </c>
      <c r="G20" s="36" t="s">
        <v>66</v>
      </c>
      <c r="H20" s="37">
        <v>630</v>
      </c>
      <c r="I20" s="30">
        <v>100.8</v>
      </c>
      <c r="J20" s="43"/>
      <c r="K20" s="32">
        <v>730.8</v>
      </c>
      <c r="L20" s="44"/>
      <c r="M20" s="43"/>
      <c r="N20" s="43"/>
      <c r="O20" s="34">
        <f>SUM(H20+I20)</f>
        <v>730.8</v>
      </c>
    </row>
    <row r="21" spans="1:15" ht="15.75">
      <c r="A21" s="5">
        <v>16</v>
      </c>
      <c r="B21" s="7" t="s">
        <v>49</v>
      </c>
      <c r="C21" s="7" t="s">
        <v>0</v>
      </c>
      <c r="D21" s="7" t="s">
        <v>44</v>
      </c>
      <c r="E21" s="28">
        <v>1</v>
      </c>
      <c r="F21" s="42">
        <v>44470</v>
      </c>
      <c r="G21" s="36" t="s">
        <v>65</v>
      </c>
      <c r="H21" s="43">
        <v>418</v>
      </c>
      <c r="I21" s="30">
        <v>100.8</v>
      </c>
      <c r="J21" s="9"/>
      <c r="K21" s="32">
        <v>518.79999999999995</v>
      </c>
      <c r="L21" s="44"/>
      <c r="M21" s="43"/>
      <c r="N21" s="43"/>
      <c r="O21" s="34">
        <f>SUM(H21+I21)</f>
        <v>518.79999999999995</v>
      </c>
    </row>
    <row r="22" spans="1:15" ht="15.75">
      <c r="A22" s="5">
        <v>17</v>
      </c>
      <c r="B22" s="7" t="s">
        <v>50</v>
      </c>
      <c r="C22" s="7" t="s">
        <v>0</v>
      </c>
      <c r="D22" s="7" t="s">
        <v>34</v>
      </c>
      <c r="E22" s="28">
        <v>1</v>
      </c>
      <c r="F22" s="42">
        <v>44505</v>
      </c>
      <c r="G22" s="36" t="s">
        <v>51</v>
      </c>
      <c r="H22" s="43">
        <v>418</v>
      </c>
      <c r="I22" s="30">
        <v>100.8</v>
      </c>
      <c r="J22" s="4"/>
      <c r="K22" s="32">
        <v>518.79999999999995</v>
      </c>
      <c r="L22" s="44"/>
      <c r="M22" s="43"/>
      <c r="N22" s="43"/>
      <c r="O22" s="34">
        <f t="shared" ref="O22:O25" si="0">SUM(H22+I22)</f>
        <v>518.79999999999995</v>
      </c>
    </row>
    <row r="23" spans="1:15" ht="15.75">
      <c r="A23" s="5">
        <v>18</v>
      </c>
      <c r="B23" s="7" t="s">
        <v>89</v>
      </c>
      <c r="C23" s="7" t="s">
        <v>0</v>
      </c>
      <c r="D23" s="7" t="s">
        <v>33</v>
      </c>
      <c r="E23" s="28">
        <v>1</v>
      </c>
      <c r="F23" s="42">
        <v>44652</v>
      </c>
      <c r="G23" s="36" t="s">
        <v>42</v>
      </c>
      <c r="H23" s="43">
        <v>418</v>
      </c>
      <c r="I23" s="30">
        <v>100.8</v>
      </c>
      <c r="J23" s="43"/>
      <c r="K23" s="32">
        <v>518.79999999999995</v>
      </c>
      <c r="L23" s="44"/>
      <c r="M23" s="43"/>
      <c r="N23" s="43"/>
      <c r="O23" s="34">
        <f t="shared" si="0"/>
        <v>518.79999999999995</v>
      </c>
    </row>
    <row r="24" spans="1:15" ht="15.75">
      <c r="A24" s="5">
        <v>19</v>
      </c>
      <c r="B24" s="7" t="s">
        <v>185</v>
      </c>
      <c r="C24" s="106" t="s">
        <v>0</v>
      </c>
      <c r="D24" s="7" t="s">
        <v>35</v>
      </c>
      <c r="E24" s="28">
        <v>1</v>
      </c>
      <c r="F24" s="42">
        <v>45048</v>
      </c>
      <c r="G24" s="36" t="s">
        <v>189</v>
      </c>
      <c r="H24" s="43">
        <v>418</v>
      </c>
      <c r="I24" s="30">
        <v>100.8</v>
      </c>
      <c r="J24" s="43"/>
      <c r="K24" s="32">
        <v>518.79999999999995</v>
      </c>
      <c r="L24" s="44"/>
      <c r="M24" s="43"/>
      <c r="N24" s="43"/>
      <c r="O24" s="34">
        <f t="shared" si="0"/>
        <v>518.79999999999995</v>
      </c>
    </row>
    <row r="25" spans="1:15" ht="15.75">
      <c r="A25" s="5">
        <v>20</v>
      </c>
      <c r="B25" s="7" t="s">
        <v>149</v>
      </c>
      <c r="C25" s="105" t="s">
        <v>0</v>
      </c>
      <c r="D25" s="104" t="s">
        <v>35</v>
      </c>
      <c r="E25" s="28">
        <v>1</v>
      </c>
      <c r="F25" s="42">
        <v>45026</v>
      </c>
      <c r="G25" s="36"/>
      <c r="H25" s="37">
        <v>418</v>
      </c>
      <c r="I25" s="30">
        <v>100.8</v>
      </c>
      <c r="J25" s="38"/>
      <c r="K25" s="32">
        <v>518.79999999999995</v>
      </c>
      <c r="L25" s="39"/>
      <c r="M25" s="38"/>
      <c r="N25" s="38"/>
      <c r="O25" s="34">
        <f t="shared" si="0"/>
        <v>518.79999999999995</v>
      </c>
    </row>
    <row r="26" spans="1:15" ht="15.75">
      <c r="A26" s="5">
        <v>21</v>
      </c>
      <c r="B26" s="7" t="s">
        <v>106</v>
      </c>
      <c r="C26" s="7" t="s">
        <v>107</v>
      </c>
      <c r="D26" s="40" t="s">
        <v>34</v>
      </c>
      <c r="E26" s="28">
        <v>1</v>
      </c>
      <c r="F26" s="36" t="s">
        <v>108</v>
      </c>
      <c r="G26" s="45">
        <v>45230</v>
      </c>
      <c r="H26" s="44">
        <v>630</v>
      </c>
      <c r="I26" s="30">
        <v>100.8</v>
      </c>
      <c r="J26" s="38"/>
      <c r="K26" s="32">
        <v>730.8</v>
      </c>
      <c r="L26" s="39"/>
      <c r="M26" s="38"/>
      <c r="N26" s="38"/>
      <c r="O26" s="34">
        <f>SUM(H26+I26)</f>
        <v>730.8</v>
      </c>
    </row>
    <row r="27" spans="1:15" ht="15.75">
      <c r="A27" s="5">
        <v>22</v>
      </c>
      <c r="B27" s="7" t="s">
        <v>151</v>
      </c>
      <c r="C27" s="7" t="s">
        <v>113</v>
      </c>
      <c r="D27" s="40" t="s">
        <v>35</v>
      </c>
      <c r="E27" s="28">
        <v>1</v>
      </c>
      <c r="F27" s="36" t="s">
        <v>148</v>
      </c>
      <c r="G27" s="45">
        <v>45392</v>
      </c>
      <c r="H27" s="44">
        <v>630</v>
      </c>
      <c r="I27" s="30">
        <v>100.8</v>
      </c>
      <c r="J27" s="38"/>
      <c r="K27" s="32">
        <v>730.8</v>
      </c>
      <c r="L27" s="39"/>
      <c r="M27" s="38"/>
      <c r="N27" s="38"/>
      <c r="O27" s="34">
        <f>SUM(H27+I27)</f>
        <v>730.8</v>
      </c>
    </row>
    <row r="28" spans="1:15" ht="15.75">
      <c r="A28" s="5">
        <v>23</v>
      </c>
      <c r="B28" s="7" t="s">
        <v>182</v>
      </c>
      <c r="C28" s="7" t="s">
        <v>0</v>
      </c>
      <c r="D28" s="40" t="s">
        <v>183</v>
      </c>
      <c r="E28" s="28">
        <v>1</v>
      </c>
      <c r="F28" s="36" t="s">
        <v>188</v>
      </c>
      <c r="G28" s="45">
        <v>45413</v>
      </c>
      <c r="H28" s="44">
        <v>418</v>
      </c>
      <c r="I28" s="30">
        <v>100.8</v>
      </c>
      <c r="J28" s="38"/>
      <c r="K28" s="32">
        <v>518.79999999999995</v>
      </c>
      <c r="L28" s="39"/>
      <c r="M28" s="38"/>
      <c r="N28" s="38"/>
      <c r="O28" s="34">
        <f>SUM(H28+I28)</f>
        <v>518.79999999999995</v>
      </c>
    </row>
    <row r="29" spans="1:15" ht="15.75">
      <c r="A29" s="5">
        <v>24</v>
      </c>
      <c r="B29" s="7" t="s">
        <v>112</v>
      </c>
      <c r="C29" s="7" t="s">
        <v>0</v>
      </c>
      <c r="D29" s="40" t="s">
        <v>34</v>
      </c>
      <c r="E29" s="28">
        <v>1</v>
      </c>
      <c r="F29" s="36" t="s">
        <v>105</v>
      </c>
      <c r="G29" s="45">
        <v>45238</v>
      </c>
      <c r="H29" s="44">
        <v>418</v>
      </c>
      <c r="I29" s="30">
        <v>100.8</v>
      </c>
      <c r="J29" s="38"/>
      <c r="K29" s="32">
        <v>518.79999999999995</v>
      </c>
      <c r="L29" s="39"/>
      <c r="M29" s="38"/>
      <c r="N29" s="38"/>
      <c r="O29" s="34">
        <f>SUM(H29+I29)</f>
        <v>518.79999999999995</v>
      </c>
    </row>
    <row r="30" spans="1:15" ht="15.75">
      <c r="A30" s="5">
        <v>25</v>
      </c>
      <c r="B30" s="7" t="s">
        <v>152</v>
      </c>
      <c r="C30" s="7" t="s">
        <v>31</v>
      </c>
      <c r="D30" s="40" t="s">
        <v>35</v>
      </c>
      <c r="E30" s="28">
        <v>1</v>
      </c>
      <c r="F30" s="36" t="s">
        <v>148</v>
      </c>
      <c r="G30" s="45"/>
      <c r="H30" s="44">
        <v>630</v>
      </c>
      <c r="I30" s="30">
        <v>100.8</v>
      </c>
      <c r="J30" s="38"/>
      <c r="K30" s="32">
        <v>730.8</v>
      </c>
      <c r="L30" s="39"/>
      <c r="M30" s="38"/>
      <c r="N30" s="38"/>
      <c r="O30" s="34">
        <f t="shared" ref="O30:O34" si="1">SUM(H30+I30)</f>
        <v>730.8</v>
      </c>
    </row>
    <row r="31" spans="1:15" ht="15.75">
      <c r="A31" s="5">
        <v>26</v>
      </c>
      <c r="B31" s="7" t="s">
        <v>206</v>
      </c>
      <c r="C31" s="7" t="s">
        <v>0</v>
      </c>
      <c r="D31" s="40" t="s">
        <v>34</v>
      </c>
      <c r="E31" s="28">
        <v>2</v>
      </c>
      <c r="F31" s="36" t="s">
        <v>209</v>
      </c>
      <c r="G31" s="45">
        <v>45475</v>
      </c>
      <c r="H31" s="44">
        <v>362.26</v>
      </c>
      <c r="I31" s="30">
        <v>91.2</v>
      </c>
      <c r="J31" s="38"/>
      <c r="K31" s="32">
        <v>453.46</v>
      </c>
      <c r="L31" s="39"/>
      <c r="M31" s="38"/>
      <c r="N31" s="38"/>
      <c r="O31" s="34">
        <v>453.46</v>
      </c>
    </row>
    <row r="32" spans="1:15" ht="15.75">
      <c r="A32" s="5">
        <v>27</v>
      </c>
      <c r="B32" s="7" t="s">
        <v>129</v>
      </c>
      <c r="C32" s="40" t="s">
        <v>31</v>
      </c>
      <c r="D32" s="40" t="s">
        <v>32</v>
      </c>
      <c r="E32" s="28">
        <v>1</v>
      </c>
      <c r="F32" s="36" t="s">
        <v>130</v>
      </c>
      <c r="G32" s="36" t="s">
        <v>131</v>
      </c>
      <c r="H32" s="37">
        <v>630</v>
      </c>
      <c r="I32" s="30">
        <v>100.8</v>
      </c>
      <c r="J32" s="38"/>
      <c r="K32" s="32">
        <v>730.8</v>
      </c>
      <c r="L32" s="39"/>
      <c r="M32" s="38"/>
      <c r="N32" s="38"/>
      <c r="O32" s="34">
        <f t="shared" si="1"/>
        <v>730.8</v>
      </c>
    </row>
    <row r="33" spans="1:15" ht="15.75">
      <c r="A33" s="5">
        <v>28</v>
      </c>
      <c r="B33" s="7" t="s">
        <v>184</v>
      </c>
      <c r="C33" s="40" t="s">
        <v>0</v>
      </c>
      <c r="D33" s="40" t="s">
        <v>35</v>
      </c>
      <c r="E33" s="28">
        <v>1</v>
      </c>
      <c r="F33" s="36" t="s">
        <v>188</v>
      </c>
      <c r="G33" s="36" t="s">
        <v>189</v>
      </c>
      <c r="H33" s="37">
        <v>418</v>
      </c>
      <c r="I33" s="30">
        <v>100.8</v>
      </c>
      <c r="J33" s="38"/>
      <c r="K33" s="32">
        <v>518.79999999999995</v>
      </c>
      <c r="L33" s="39"/>
      <c r="M33" s="38"/>
      <c r="N33" s="38"/>
      <c r="O33" s="46">
        <f>SUM(H33+I33)</f>
        <v>518.79999999999995</v>
      </c>
    </row>
    <row r="34" spans="1:15" ht="15.75">
      <c r="A34" s="5">
        <v>29</v>
      </c>
      <c r="B34" s="7" t="s">
        <v>156</v>
      </c>
      <c r="C34" s="40" t="s">
        <v>155</v>
      </c>
      <c r="D34" s="40" t="s">
        <v>34</v>
      </c>
      <c r="E34" s="28">
        <v>1</v>
      </c>
      <c r="F34" s="36" t="s">
        <v>148</v>
      </c>
      <c r="G34" s="36" t="s">
        <v>157</v>
      </c>
      <c r="H34" s="37">
        <v>630</v>
      </c>
      <c r="I34" s="30">
        <v>100.8</v>
      </c>
      <c r="J34" s="38"/>
      <c r="K34" s="32">
        <v>730.8</v>
      </c>
      <c r="L34" s="39"/>
      <c r="M34" s="38"/>
      <c r="N34" s="38"/>
      <c r="O34" s="46">
        <f t="shared" si="1"/>
        <v>730.8</v>
      </c>
    </row>
    <row r="35" spans="1:15" ht="15.75">
      <c r="A35" s="5">
        <v>30</v>
      </c>
      <c r="B35" s="7" t="s">
        <v>158</v>
      </c>
      <c r="C35" s="40" t="s">
        <v>0</v>
      </c>
      <c r="D35" s="40" t="s">
        <v>35</v>
      </c>
      <c r="E35" s="28">
        <v>1</v>
      </c>
      <c r="F35" s="36" t="s">
        <v>148</v>
      </c>
      <c r="G35" s="36" t="s">
        <v>157</v>
      </c>
      <c r="H35" s="37">
        <v>418</v>
      </c>
      <c r="I35" s="30">
        <v>100.8</v>
      </c>
      <c r="J35" s="38"/>
      <c r="K35" s="32">
        <v>518.79999999999995</v>
      </c>
      <c r="L35" s="47">
        <v>2</v>
      </c>
      <c r="M35" s="38">
        <v>27.86</v>
      </c>
      <c r="N35" s="38">
        <v>9.6</v>
      </c>
      <c r="O35" s="46">
        <v>481.34</v>
      </c>
    </row>
    <row r="36" spans="1:15" ht="15.75">
      <c r="A36" s="5">
        <v>31</v>
      </c>
      <c r="B36" s="7" t="s">
        <v>207</v>
      </c>
      <c r="C36" s="40" t="s">
        <v>212</v>
      </c>
      <c r="D36" s="40" t="s">
        <v>213</v>
      </c>
      <c r="E36" s="28">
        <v>2</v>
      </c>
      <c r="F36" s="36" t="s">
        <v>211</v>
      </c>
      <c r="G36" s="36"/>
      <c r="H36" s="37">
        <v>588</v>
      </c>
      <c r="I36" s="30">
        <v>100.8</v>
      </c>
      <c r="J36" s="38"/>
      <c r="K36" s="32">
        <v>688.8</v>
      </c>
      <c r="L36" s="39"/>
      <c r="M36" s="38"/>
      <c r="N36" s="38"/>
      <c r="O36" s="46">
        <v>688.8</v>
      </c>
    </row>
    <row r="37" spans="1:15" ht="15.75">
      <c r="A37" s="5">
        <v>32</v>
      </c>
      <c r="B37" s="7" t="s">
        <v>56</v>
      </c>
      <c r="C37" s="7" t="s">
        <v>61</v>
      </c>
      <c r="D37" s="40" t="s">
        <v>78</v>
      </c>
      <c r="E37" s="28">
        <v>1</v>
      </c>
      <c r="F37" s="36" t="s">
        <v>64</v>
      </c>
      <c r="G37" s="45">
        <v>45260</v>
      </c>
      <c r="H37" s="44">
        <v>418</v>
      </c>
      <c r="I37" s="30">
        <v>100.8</v>
      </c>
      <c r="J37" s="38"/>
      <c r="K37" s="32">
        <v>518.79999999999995</v>
      </c>
      <c r="L37" s="39"/>
      <c r="M37" s="38"/>
      <c r="N37" s="38"/>
      <c r="O37" s="46">
        <f>SUM(H37+I37)</f>
        <v>518.79999999999995</v>
      </c>
    </row>
    <row r="38" spans="1:15" ht="15.75">
      <c r="A38" s="5">
        <v>33</v>
      </c>
      <c r="B38" s="7" t="s">
        <v>208</v>
      </c>
      <c r="C38" s="7" t="s">
        <v>0</v>
      </c>
      <c r="D38" s="40" t="s">
        <v>213</v>
      </c>
      <c r="E38" s="28">
        <v>2</v>
      </c>
      <c r="F38" s="36" t="s">
        <v>209</v>
      </c>
      <c r="G38" s="45">
        <v>45475</v>
      </c>
      <c r="H38" s="44">
        <v>362.26</v>
      </c>
      <c r="I38" s="30">
        <v>91.2</v>
      </c>
      <c r="J38" s="38"/>
      <c r="K38" s="32">
        <v>453.46</v>
      </c>
      <c r="L38" s="39"/>
      <c r="M38" s="38"/>
      <c r="N38" s="38"/>
      <c r="O38" s="46">
        <v>453.46</v>
      </c>
    </row>
    <row r="39" spans="1:15" ht="15.75">
      <c r="A39" s="5">
        <v>34</v>
      </c>
      <c r="B39" s="7" t="s">
        <v>132</v>
      </c>
      <c r="C39" s="7" t="s">
        <v>31</v>
      </c>
      <c r="D39" s="40" t="s">
        <v>32</v>
      </c>
      <c r="E39" s="28">
        <v>1</v>
      </c>
      <c r="F39" s="36" t="s">
        <v>127</v>
      </c>
      <c r="G39" s="45">
        <v>45331</v>
      </c>
      <c r="H39" s="44">
        <v>630</v>
      </c>
      <c r="I39" s="30">
        <v>100.8</v>
      </c>
      <c r="J39" s="38"/>
      <c r="K39" s="32">
        <v>730.8</v>
      </c>
      <c r="L39" s="39"/>
      <c r="M39" s="38"/>
      <c r="N39" s="38"/>
      <c r="O39" s="34">
        <f t="shared" ref="O39:O42" si="2">SUM(H39+I39)</f>
        <v>730.8</v>
      </c>
    </row>
    <row r="40" spans="1:15" ht="15.75">
      <c r="A40" s="5">
        <v>35</v>
      </c>
      <c r="B40" s="7" t="s">
        <v>58</v>
      </c>
      <c r="C40" s="7" t="s">
        <v>61</v>
      </c>
      <c r="D40" s="40" t="s">
        <v>35</v>
      </c>
      <c r="E40" s="28">
        <v>1</v>
      </c>
      <c r="F40" s="36" t="s">
        <v>64</v>
      </c>
      <c r="G40" s="45">
        <v>45260</v>
      </c>
      <c r="H40" s="44">
        <v>418</v>
      </c>
      <c r="I40" s="30">
        <v>100.8</v>
      </c>
      <c r="J40" s="38"/>
      <c r="K40" s="32">
        <v>518.79999999999995</v>
      </c>
      <c r="L40" s="39"/>
      <c r="M40" s="38"/>
      <c r="N40" s="38"/>
      <c r="O40" s="34">
        <f>SUM(H40+I40)</f>
        <v>518.79999999999995</v>
      </c>
    </row>
    <row r="41" spans="1:15" ht="15.75">
      <c r="A41" s="5">
        <v>36</v>
      </c>
      <c r="B41" s="7" t="s">
        <v>133</v>
      </c>
      <c r="C41" s="7" t="s">
        <v>31</v>
      </c>
      <c r="D41" s="40" t="s">
        <v>32</v>
      </c>
      <c r="E41" s="28">
        <v>1</v>
      </c>
      <c r="F41" s="36" t="s">
        <v>127</v>
      </c>
      <c r="G41" s="45"/>
      <c r="H41" s="44">
        <v>630</v>
      </c>
      <c r="I41" s="30">
        <v>100.8</v>
      </c>
      <c r="J41" s="38"/>
      <c r="K41" s="32">
        <v>730.8</v>
      </c>
      <c r="L41" s="39"/>
      <c r="M41" s="38"/>
      <c r="N41" s="38"/>
      <c r="O41" s="34">
        <f>SUM(H41+I41)</f>
        <v>730.8</v>
      </c>
    </row>
    <row r="42" spans="1:15" ht="15.75">
      <c r="A42" s="5">
        <v>37</v>
      </c>
      <c r="B42" s="7" t="s">
        <v>59</v>
      </c>
      <c r="C42" s="7" t="s">
        <v>0</v>
      </c>
      <c r="D42" s="40" t="s">
        <v>34</v>
      </c>
      <c r="E42" s="28">
        <v>1</v>
      </c>
      <c r="F42" s="36" t="s">
        <v>64</v>
      </c>
      <c r="G42" s="45">
        <v>45260</v>
      </c>
      <c r="H42" s="44">
        <v>418</v>
      </c>
      <c r="I42" s="30">
        <v>100.8</v>
      </c>
      <c r="J42" s="38"/>
      <c r="K42" s="32">
        <v>518.79999999999995</v>
      </c>
      <c r="L42" s="39"/>
      <c r="M42" s="38"/>
      <c r="N42" s="38"/>
      <c r="O42" s="34">
        <f t="shared" si="2"/>
        <v>518.79999999999995</v>
      </c>
    </row>
    <row r="43" spans="1:15" ht="15.75">
      <c r="A43" s="5">
        <v>38</v>
      </c>
      <c r="B43" s="7" t="s">
        <v>63</v>
      </c>
      <c r="C43" s="7" t="s">
        <v>62</v>
      </c>
      <c r="D43" s="7" t="s">
        <v>32</v>
      </c>
      <c r="E43" s="28">
        <v>1</v>
      </c>
      <c r="F43" s="42">
        <v>44531</v>
      </c>
      <c r="G43" s="36" t="s">
        <v>67</v>
      </c>
      <c r="H43" s="43">
        <v>630</v>
      </c>
      <c r="I43" s="30">
        <v>100.8</v>
      </c>
      <c r="J43" s="38"/>
      <c r="K43" s="32">
        <v>730.8</v>
      </c>
      <c r="L43" s="39"/>
      <c r="M43" s="38"/>
      <c r="N43" s="38"/>
      <c r="O43" s="46">
        <f>SUM(H43+I43)</f>
        <v>730.8</v>
      </c>
    </row>
    <row r="44" spans="1:15" ht="16.5" thickBot="1">
      <c r="A44" s="137">
        <v>39</v>
      </c>
      <c r="B44" s="138" t="s">
        <v>47</v>
      </c>
      <c r="C44" s="138" t="s">
        <v>31</v>
      </c>
      <c r="D44" s="138" t="s">
        <v>32</v>
      </c>
      <c r="E44" s="139">
        <v>1</v>
      </c>
      <c r="F44" s="140" t="s">
        <v>43</v>
      </c>
      <c r="G44" s="140" t="s">
        <v>48</v>
      </c>
      <c r="H44" s="141">
        <v>630</v>
      </c>
      <c r="I44" s="32">
        <v>100.8</v>
      </c>
      <c r="J44" s="142"/>
      <c r="K44" s="32">
        <v>730.8</v>
      </c>
      <c r="L44" s="143"/>
      <c r="M44" s="142"/>
      <c r="N44" s="142"/>
      <c r="O44" s="144">
        <f>SUM(H44+I44)</f>
        <v>730.8</v>
      </c>
    </row>
    <row r="45" spans="1:15" ht="16.5" thickBot="1">
      <c r="A45" s="328" t="s">
        <v>40</v>
      </c>
      <c r="B45" s="329"/>
      <c r="C45" s="329"/>
      <c r="D45" s="329"/>
      <c r="E45" s="329"/>
      <c r="F45" s="329"/>
      <c r="G45" s="329"/>
      <c r="H45" s="147">
        <v>19122.52</v>
      </c>
      <c r="I45" s="148">
        <v>3811.2</v>
      </c>
      <c r="J45" s="147">
        <v>168</v>
      </c>
      <c r="K45" s="149">
        <v>23101.72</v>
      </c>
      <c r="L45" s="150"/>
      <c r="M45" s="147">
        <v>69.86</v>
      </c>
      <c r="N45" s="147">
        <v>28.8</v>
      </c>
      <c r="O45" s="151">
        <f>SUM(K45-M45-N45)</f>
        <v>23003.06</v>
      </c>
    </row>
    <row r="46" spans="1:15" ht="15.75">
      <c r="A46" s="48"/>
      <c r="B46" s="49"/>
      <c r="C46" s="49"/>
      <c r="D46" s="49"/>
      <c r="E46" s="49"/>
      <c r="F46" s="49"/>
      <c r="G46" s="49"/>
      <c r="H46" s="50"/>
      <c r="I46" s="51"/>
      <c r="J46" s="50"/>
      <c r="K46" s="52"/>
      <c r="L46" s="53"/>
      <c r="M46" s="50"/>
      <c r="N46" s="50"/>
      <c r="O46" s="55"/>
    </row>
    <row r="47" spans="1:15" ht="16.5" thickBot="1">
      <c r="A47" s="48"/>
      <c r="B47" s="49"/>
      <c r="C47" s="49"/>
      <c r="D47" s="49"/>
      <c r="E47" s="49"/>
      <c r="F47" s="49"/>
      <c r="G47" s="49"/>
      <c r="H47" s="50"/>
      <c r="I47" s="51"/>
      <c r="J47" s="50"/>
      <c r="K47" s="52"/>
      <c r="L47" s="53"/>
      <c r="M47" s="50"/>
      <c r="N47" s="50"/>
      <c r="O47" s="55"/>
    </row>
    <row r="48" spans="1:15" ht="16.5" thickBot="1">
      <c r="A48" s="334" t="s">
        <v>24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6"/>
    </row>
    <row r="49" spans="1:20" s="3" customFormat="1" ht="48" thickBot="1">
      <c r="A49" s="145" t="s">
        <v>8</v>
      </c>
      <c r="B49" s="146" t="s">
        <v>9</v>
      </c>
      <c r="C49" s="133" t="s">
        <v>10</v>
      </c>
      <c r="D49" s="134" t="s">
        <v>11</v>
      </c>
      <c r="E49" s="133" t="s">
        <v>12</v>
      </c>
      <c r="F49" s="133" t="s">
        <v>25</v>
      </c>
      <c r="G49" s="133" t="s">
        <v>26</v>
      </c>
      <c r="H49" s="133" t="s">
        <v>18</v>
      </c>
      <c r="I49" s="133" t="s">
        <v>19</v>
      </c>
      <c r="J49" s="133" t="s">
        <v>27</v>
      </c>
      <c r="K49" s="133" t="s">
        <v>21</v>
      </c>
      <c r="L49" s="135" t="s">
        <v>22</v>
      </c>
      <c r="M49" s="133" t="s">
        <v>23</v>
      </c>
      <c r="N49" s="133" t="s">
        <v>28</v>
      </c>
      <c r="O49" s="136" t="s">
        <v>17</v>
      </c>
      <c r="P49" s="107"/>
      <c r="Q49" s="107"/>
      <c r="R49" s="107"/>
      <c r="S49" s="107"/>
      <c r="T49" s="107"/>
    </row>
    <row r="50" spans="1:20" ht="15.75">
      <c r="A50" s="121"/>
      <c r="B50" s="122"/>
      <c r="C50" s="123"/>
      <c r="D50" s="124"/>
      <c r="E50" s="125"/>
      <c r="F50" s="126"/>
      <c r="G50" s="126"/>
      <c r="H50" s="127"/>
      <c r="I50" s="127"/>
      <c r="J50" s="128"/>
      <c r="K50" s="129"/>
      <c r="L50" s="130"/>
      <c r="M50" s="131"/>
      <c r="N50" s="131"/>
      <c r="O50" s="132"/>
    </row>
    <row r="51" spans="1:20" ht="15.75">
      <c r="A51" s="63"/>
      <c r="B51" s="64"/>
      <c r="C51" s="64"/>
      <c r="D51" s="64"/>
      <c r="E51" s="65"/>
      <c r="F51" s="66"/>
      <c r="G51" s="67"/>
      <c r="H51" s="68"/>
      <c r="I51" s="69"/>
      <c r="J51" s="70"/>
      <c r="K51" s="70"/>
      <c r="L51" s="71" t="s">
        <v>30</v>
      </c>
      <c r="M51" s="70"/>
      <c r="N51" s="70"/>
      <c r="O51" s="72"/>
    </row>
    <row r="52" spans="1:20" ht="15.75">
      <c r="A52" s="73"/>
      <c r="B52" s="95"/>
      <c r="C52" s="57"/>
      <c r="D52" s="57"/>
      <c r="E52" s="57"/>
      <c r="F52" s="58"/>
      <c r="G52" s="58"/>
      <c r="H52" s="58"/>
      <c r="I52" s="58"/>
      <c r="J52" s="58"/>
      <c r="K52" s="58"/>
      <c r="L52" s="58"/>
      <c r="M52" s="58"/>
      <c r="N52" s="58"/>
      <c r="O52" s="74"/>
    </row>
    <row r="53" spans="1:20" ht="15.75">
      <c r="A53" s="314" t="s">
        <v>41</v>
      </c>
      <c r="B53" s="315"/>
      <c r="C53" s="315"/>
      <c r="D53" s="315"/>
      <c r="E53" s="315"/>
      <c r="F53" s="315"/>
      <c r="G53" s="316"/>
      <c r="H53" s="152">
        <v>19122.52</v>
      </c>
      <c r="I53" s="153">
        <v>3811.2</v>
      </c>
      <c r="J53" s="152">
        <v>168</v>
      </c>
      <c r="K53" s="154">
        <v>23101.72</v>
      </c>
      <c r="L53" s="155"/>
      <c r="M53" s="152">
        <v>69.86</v>
      </c>
      <c r="N53" s="156">
        <v>28.8</v>
      </c>
      <c r="O53" s="157">
        <f>SUM(K53-M53-N53)</f>
        <v>23003.06</v>
      </c>
    </row>
    <row r="54" spans="1:20" ht="15.75">
      <c r="A54" s="79" t="s">
        <v>225</v>
      </c>
      <c r="B54" s="80"/>
      <c r="C54" s="57"/>
      <c r="D54" s="57"/>
      <c r="E54" s="57"/>
      <c r="F54" s="58"/>
      <c r="G54" s="58"/>
      <c r="H54" s="320" t="s">
        <v>39</v>
      </c>
      <c r="I54" s="321"/>
      <c r="J54" s="321"/>
      <c r="K54" s="321"/>
      <c r="L54" s="321"/>
      <c r="M54" s="321"/>
      <c r="N54" s="321"/>
      <c r="O54" s="81">
        <v>30</v>
      </c>
    </row>
    <row r="55" spans="1:20" ht="16.5" thickBot="1">
      <c r="A55" s="73"/>
      <c r="B55" s="95"/>
      <c r="C55" s="57"/>
      <c r="D55" s="57"/>
      <c r="E55" s="57"/>
      <c r="F55" s="58"/>
      <c r="G55" s="58"/>
      <c r="H55" s="310" t="s">
        <v>38</v>
      </c>
      <c r="I55" s="311"/>
      <c r="J55" s="311"/>
      <c r="K55" s="311"/>
      <c r="L55" s="311"/>
      <c r="M55" s="311"/>
      <c r="N55" s="311"/>
      <c r="O55" s="158">
        <v>1170</v>
      </c>
      <c r="Q55" s="108"/>
      <c r="R55" s="108"/>
      <c r="S55" s="108"/>
    </row>
    <row r="56" spans="1:20" ht="16.5" thickBot="1">
      <c r="A56" s="82"/>
      <c r="B56" s="96"/>
      <c r="C56" s="84"/>
      <c r="D56" s="84"/>
      <c r="E56" s="84"/>
      <c r="F56" s="83"/>
      <c r="G56" s="83"/>
      <c r="H56" s="312" t="s">
        <v>37</v>
      </c>
      <c r="I56" s="313"/>
      <c r="J56" s="313"/>
      <c r="K56" s="313"/>
      <c r="L56" s="313"/>
      <c r="M56" s="313"/>
      <c r="N56" s="313"/>
      <c r="O56" s="159">
        <f>SUM(O53+O55)</f>
        <v>24173.06</v>
      </c>
    </row>
    <row r="57" spans="1:20" ht="15.75">
      <c r="A57" s="6"/>
      <c r="B57" s="97"/>
      <c r="C57" s="85"/>
      <c r="D57" s="85"/>
      <c r="E57" s="85"/>
      <c r="F57" s="6"/>
      <c r="G57" s="6"/>
      <c r="H57" s="6"/>
      <c r="I57" s="6"/>
      <c r="J57" s="6"/>
      <c r="K57" s="6"/>
      <c r="L57" s="6"/>
      <c r="M57" s="6"/>
      <c r="N57" s="6"/>
      <c r="O57" s="86"/>
    </row>
    <row r="58" spans="1:20" ht="15.75">
      <c r="A58" s="6"/>
      <c r="B58" s="97"/>
      <c r="C58" s="85"/>
      <c r="D58" s="85"/>
      <c r="E58" s="85"/>
      <c r="F58" s="6"/>
      <c r="G58" s="6"/>
      <c r="H58" s="6"/>
      <c r="I58" s="6"/>
      <c r="J58" s="6"/>
      <c r="K58" s="6"/>
      <c r="L58" s="6"/>
      <c r="M58" s="6"/>
      <c r="N58" s="6"/>
      <c r="O58" s="86"/>
    </row>
    <row r="59" spans="1:20">
      <c r="A59" s="3"/>
      <c r="B59" s="98"/>
      <c r="C59" s="87"/>
      <c r="D59" s="87"/>
      <c r="E59" s="87"/>
      <c r="F59" s="3"/>
      <c r="G59" s="3"/>
      <c r="H59" s="3"/>
      <c r="I59" s="3"/>
      <c r="J59" s="3"/>
      <c r="K59" s="3"/>
      <c r="L59" s="3"/>
      <c r="M59" s="3"/>
      <c r="N59" s="3"/>
      <c r="O59" s="88"/>
    </row>
    <row r="60" spans="1:20">
      <c r="A60" s="3"/>
      <c r="B60" s="98"/>
      <c r="C60" s="87"/>
      <c r="D60" s="87"/>
      <c r="E60" s="87"/>
      <c r="F60" s="3"/>
      <c r="G60" s="3"/>
      <c r="H60" s="3"/>
      <c r="I60" s="3"/>
      <c r="J60" s="3"/>
      <c r="K60" s="3"/>
      <c r="L60" s="3"/>
      <c r="M60" s="89"/>
      <c r="N60" s="3"/>
      <c r="O60" s="88"/>
    </row>
    <row r="61" spans="1:20">
      <c r="A61" s="3"/>
      <c r="B61" s="98"/>
      <c r="C61" s="87"/>
      <c r="D61" s="87"/>
      <c r="E61" s="87"/>
      <c r="F61" s="3"/>
      <c r="G61" s="3"/>
      <c r="H61" s="3"/>
      <c r="I61" s="3"/>
      <c r="J61" s="3"/>
      <c r="K61" s="3"/>
      <c r="L61" s="3"/>
      <c r="M61" s="89"/>
      <c r="N61" s="3"/>
      <c r="O61" s="88"/>
    </row>
    <row r="62" spans="1:20">
      <c r="A62" s="3"/>
      <c r="B62" s="98"/>
      <c r="C62" s="87"/>
      <c r="D62" s="87"/>
      <c r="E62" s="87"/>
      <c r="F62" s="3"/>
      <c r="G62" s="3"/>
      <c r="H62" s="3"/>
      <c r="I62" s="3"/>
      <c r="J62" s="3"/>
      <c r="K62" s="3"/>
      <c r="L62" s="3"/>
      <c r="M62" s="89"/>
      <c r="N62" s="3"/>
      <c r="O62" s="88"/>
    </row>
    <row r="63" spans="1:20">
      <c r="A63" s="3"/>
      <c r="B63" s="98"/>
      <c r="C63" s="87"/>
      <c r="D63" s="87"/>
      <c r="E63" s="87"/>
      <c r="F63" s="3"/>
      <c r="G63" s="3"/>
      <c r="H63" s="3"/>
      <c r="I63" s="3"/>
      <c r="J63" s="3"/>
      <c r="K63" s="3"/>
      <c r="L63" s="3"/>
      <c r="M63" s="89"/>
      <c r="N63" s="3"/>
      <c r="O63" s="3"/>
    </row>
    <row r="64" spans="1:20">
      <c r="C64" s="2"/>
      <c r="D64" s="2"/>
      <c r="E64" s="2"/>
    </row>
    <row r="65" spans="2:5">
      <c r="C65" s="2"/>
      <c r="D65" s="2"/>
      <c r="E65" s="2"/>
    </row>
    <row r="66" spans="2:5">
      <c r="C66" s="2"/>
      <c r="D66" s="2"/>
      <c r="E66" s="2"/>
    </row>
    <row r="67" spans="2:5">
      <c r="C67" s="2"/>
      <c r="D67" s="2"/>
      <c r="E67" s="2"/>
    </row>
    <row r="68" spans="2:5">
      <c r="B68" s="2"/>
      <c r="C68" s="2"/>
      <c r="D68" s="2"/>
      <c r="E68" s="2"/>
    </row>
    <row r="69" spans="2:5">
      <c r="B69" s="2"/>
      <c r="C69" s="2"/>
      <c r="D69" s="2"/>
      <c r="E69" s="2"/>
    </row>
    <row r="70" spans="2:5">
      <c r="B70" s="2"/>
      <c r="C70" s="2"/>
      <c r="D70" s="2"/>
      <c r="E70" s="2"/>
    </row>
    <row r="71" spans="2:5">
      <c r="B71" s="2"/>
      <c r="C71" s="2"/>
      <c r="D71" s="2"/>
      <c r="E71" s="2"/>
    </row>
    <row r="72" spans="2:5">
      <c r="B72" s="2"/>
      <c r="C72" s="2"/>
      <c r="D72" s="2"/>
      <c r="E72" s="2"/>
    </row>
    <row r="73" spans="2:5">
      <c r="B73" s="2"/>
      <c r="C73" s="2"/>
      <c r="D73" s="2"/>
      <c r="E73" s="2"/>
    </row>
    <row r="74" spans="2:5">
      <c r="B74" s="2"/>
      <c r="C74" s="2"/>
      <c r="D74" s="2"/>
      <c r="E74" s="2"/>
    </row>
    <row r="75" spans="2:5">
      <c r="B75" s="2"/>
      <c r="C75" s="2"/>
      <c r="D75" s="2"/>
      <c r="E75" s="2"/>
    </row>
  </sheetData>
  <mergeCells count="23">
    <mergeCell ref="H55:N55"/>
    <mergeCell ref="H56:N56"/>
    <mergeCell ref="A53:G53"/>
    <mergeCell ref="A1:O1"/>
    <mergeCell ref="H54:N54"/>
    <mergeCell ref="G4:G5"/>
    <mergeCell ref="H4:K4"/>
    <mergeCell ref="L4:N4"/>
    <mergeCell ref="O4:O5"/>
    <mergeCell ref="A45:G45"/>
    <mergeCell ref="A4:A5"/>
    <mergeCell ref="A48:O48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5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opLeftCell="A7" zoomScale="90" zoomScaleNormal="90" workbookViewId="0">
      <selection activeCell="B33" sqref="B33"/>
    </sheetView>
  </sheetViews>
  <sheetFormatPr defaultRowHeight="15.75"/>
  <cols>
    <col min="1" max="1" width="5.85546875" style="6" customWidth="1"/>
    <col min="2" max="2" width="43.5703125" style="119" customWidth="1"/>
    <col min="3" max="3" width="19.85546875" style="6" bestFit="1" customWidth="1"/>
    <col min="4" max="4" width="24.42578125" style="6" bestFit="1" customWidth="1"/>
    <col min="5" max="5" width="9.140625" style="6"/>
    <col min="6" max="6" width="12.7109375" style="6" bestFit="1" customWidth="1"/>
    <col min="7" max="7" width="15.140625" style="6" customWidth="1"/>
    <col min="8" max="8" width="15.42578125" style="6" bestFit="1" customWidth="1"/>
    <col min="9" max="10" width="14.7109375" style="6" bestFit="1" customWidth="1"/>
    <col min="11" max="11" width="16" style="6" bestFit="1" customWidth="1"/>
    <col min="12" max="12" width="8.5703125" style="6" bestFit="1" customWidth="1"/>
    <col min="13" max="13" width="13.28515625" style="6" customWidth="1"/>
    <col min="14" max="14" width="12.28515625" style="6" customWidth="1"/>
    <col min="15" max="15" width="24.140625" style="6" customWidth="1"/>
    <col min="16" max="16384" width="9.140625" style="6"/>
  </cols>
  <sheetData>
    <row r="1" spans="1:15" ht="57.75" customHeight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4"/>
    </row>
    <row r="2" spans="1:15" ht="18.75">
      <c r="A2" s="292" t="s">
        <v>1</v>
      </c>
      <c r="B2" s="293"/>
      <c r="C2" s="294"/>
      <c r="D2" s="295" t="s">
        <v>2</v>
      </c>
      <c r="E2" s="296"/>
      <c r="F2" s="10" t="s">
        <v>3</v>
      </c>
      <c r="G2" s="11" t="s">
        <v>4</v>
      </c>
      <c r="H2" s="11" t="s">
        <v>36</v>
      </c>
      <c r="I2" s="11" t="s">
        <v>5</v>
      </c>
      <c r="J2" s="297" t="s">
        <v>6</v>
      </c>
      <c r="K2" s="297"/>
      <c r="L2" s="297"/>
      <c r="M2" s="297"/>
      <c r="N2" s="297"/>
      <c r="O2" s="298"/>
    </row>
    <row r="3" spans="1:15" ht="42" customHeight="1">
      <c r="A3" s="299" t="s">
        <v>228</v>
      </c>
      <c r="B3" s="300"/>
      <c r="C3" s="301"/>
      <c r="D3" s="302" t="s">
        <v>203</v>
      </c>
      <c r="E3" s="303"/>
      <c r="F3" s="13" t="s">
        <v>125</v>
      </c>
      <c r="G3" s="14" t="s">
        <v>204</v>
      </c>
      <c r="H3" s="15">
        <v>21</v>
      </c>
      <c r="I3" s="16">
        <v>4.8</v>
      </c>
      <c r="J3" s="304" t="s">
        <v>7</v>
      </c>
      <c r="K3" s="304"/>
      <c r="L3" s="304"/>
      <c r="M3" s="304"/>
      <c r="N3" s="304"/>
      <c r="O3" s="305"/>
    </row>
    <row r="4" spans="1:15">
      <c r="A4" s="330" t="s">
        <v>8</v>
      </c>
      <c r="B4" s="337" t="s">
        <v>9</v>
      </c>
      <c r="C4" s="339" t="s">
        <v>10</v>
      </c>
      <c r="D4" s="308" t="s">
        <v>11</v>
      </c>
      <c r="E4" s="308" t="s">
        <v>12</v>
      </c>
      <c r="F4" s="339" t="s">
        <v>13</v>
      </c>
      <c r="G4" s="308" t="s">
        <v>14</v>
      </c>
      <c r="H4" s="322" t="s">
        <v>15</v>
      </c>
      <c r="I4" s="323"/>
      <c r="J4" s="323"/>
      <c r="K4" s="324"/>
      <c r="L4" s="341" t="s">
        <v>16</v>
      </c>
      <c r="M4" s="341"/>
      <c r="N4" s="341"/>
      <c r="O4" s="326" t="s">
        <v>17</v>
      </c>
    </row>
    <row r="5" spans="1:15" ht="46.5" customHeight="1" thickBot="1">
      <c r="A5" s="331"/>
      <c r="B5" s="338"/>
      <c r="C5" s="340"/>
      <c r="D5" s="309"/>
      <c r="E5" s="309"/>
      <c r="F5" s="340"/>
      <c r="G5" s="309"/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7" t="s">
        <v>18</v>
      </c>
      <c r="N5" s="17" t="s">
        <v>19</v>
      </c>
      <c r="O5" s="327"/>
    </row>
    <row r="6" spans="1:15">
      <c r="A6" s="121">
        <v>1</v>
      </c>
      <c r="B6" s="193" t="s">
        <v>88</v>
      </c>
      <c r="C6" s="193" t="s">
        <v>0</v>
      </c>
      <c r="D6" s="193" t="s">
        <v>82</v>
      </c>
      <c r="E6" s="194">
        <v>1</v>
      </c>
      <c r="F6" s="195" t="s">
        <v>91</v>
      </c>
      <c r="G6" s="196">
        <v>45291</v>
      </c>
      <c r="H6" s="197">
        <v>418</v>
      </c>
      <c r="I6" s="198">
        <v>100.8</v>
      </c>
      <c r="J6" s="199"/>
      <c r="K6" s="198">
        <v>518.79999999999995</v>
      </c>
      <c r="L6" s="200"/>
      <c r="M6" s="199"/>
      <c r="N6" s="199"/>
      <c r="O6" s="201">
        <f>SUM(H6+I6)</f>
        <v>518.79999999999995</v>
      </c>
    </row>
    <row r="7" spans="1:15">
      <c r="A7" s="62">
        <v>2</v>
      </c>
      <c r="B7" s="93" t="s">
        <v>95</v>
      </c>
      <c r="C7" s="93" t="s">
        <v>0</v>
      </c>
      <c r="D7" s="93" t="s">
        <v>93</v>
      </c>
      <c r="E7" s="110">
        <v>1</v>
      </c>
      <c r="F7" s="36" t="s">
        <v>96</v>
      </c>
      <c r="G7" s="45">
        <v>45291</v>
      </c>
      <c r="H7" s="43">
        <v>418</v>
      </c>
      <c r="I7" s="37">
        <v>100.8</v>
      </c>
      <c r="J7" s="38"/>
      <c r="K7" s="37">
        <v>518.79999999999995</v>
      </c>
      <c r="L7" s="39"/>
      <c r="M7" s="38"/>
      <c r="N7" s="38"/>
      <c r="O7" s="111">
        <f t="shared" ref="O7:O8" si="0">SUM(H7+I7)</f>
        <v>518.79999999999995</v>
      </c>
    </row>
    <row r="8" spans="1:15">
      <c r="A8" s="62">
        <v>3</v>
      </c>
      <c r="B8" s="90" t="s">
        <v>191</v>
      </c>
      <c r="C8" s="91" t="s">
        <v>0</v>
      </c>
      <c r="D8" s="91" t="s">
        <v>35</v>
      </c>
      <c r="E8" s="110">
        <v>1</v>
      </c>
      <c r="F8" s="29">
        <v>45056</v>
      </c>
      <c r="G8" s="29">
        <v>45422</v>
      </c>
      <c r="H8" s="43">
        <v>418</v>
      </c>
      <c r="I8" s="37">
        <v>100.8</v>
      </c>
      <c r="J8" s="38"/>
      <c r="K8" s="37">
        <v>518.79999999999995</v>
      </c>
      <c r="L8" s="39"/>
      <c r="M8" s="38"/>
      <c r="N8" s="38"/>
      <c r="O8" s="111">
        <f t="shared" si="0"/>
        <v>518.79999999999995</v>
      </c>
    </row>
    <row r="9" spans="1:15">
      <c r="A9" s="62">
        <v>4</v>
      </c>
      <c r="B9" s="90" t="s">
        <v>214</v>
      </c>
      <c r="C9" s="91" t="s">
        <v>61</v>
      </c>
      <c r="D9" s="91" t="s">
        <v>224</v>
      </c>
      <c r="E9" s="110">
        <v>2</v>
      </c>
      <c r="F9" s="29" t="s">
        <v>215</v>
      </c>
      <c r="G9" s="29">
        <v>45482</v>
      </c>
      <c r="H9" s="43">
        <v>292.58999999999997</v>
      </c>
      <c r="I9" s="37">
        <v>76.8</v>
      </c>
      <c r="J9" s="38"/>
      <c r="K9" s="37">
        <v>369.39</v>
      </c>
      <c r="L9" s="39"/>
      <c r="M9" s="38"/>
      <c r="N9" s="38"/>
      <c r="O9" s="111">
        <v>369.39</v>
      </c>
    </row>
    <row r="10" spans="1:15">
      <c r="A10" s="62">
        <v>5</v>
      </c>
      <c r="B10" s="90" t="s">
        <v>216</v>
      </c>
      <c r="C10" s="91" t="s">
        <v>61</v>
      </c>
      <c r="D10" s="91" t="s">
        <v>217</v>
      </c>
      <c r="E10" s="110">
        <v>2</v>
      </c>
      <c r="F10" s="29">
        <v>45110</v>
      </c>
      <c r="G10" s="29">
        <v>45291</v>
      </c>
      <c r="H10" s="43">
        <v>390.13</v>
      </c>
      <c r="I10" s="37">
        <v>100.8</v>
      </c>
      <c r="J10" s="38"/>
      <c r="K10" s="37">
        <v>490.93</v>
      </c>
      <c r="L10" s="39"/>
      <c r="M10" s="38"/>
      <c r="N10" s="38"/>
      <c r="O10" s="111">
        <v>490.93</v>
      </c>
    </row>
    <row r="11" spans="1:15">
      <c r="A11" s="62">
        <v>6</v>
      </c>
      <c r="B11" s="93" t="s">
        <v>103</v>
      </c>
      <c r="C11" s="93" t="s">
        <v>0</v>
      </c>
      <c r="D11" s="93" t="s">
        <v>82</v>
      </c>
      <c r="E11" s="110">
        <v>1</v>
      </c>
      <c r="F11" s="36" t="s">
        <v>102</v>
      </c>
      <c r="G11" s="45">
        <v>44782</v>
      </c>
      <c r="H11" s="43">
        <v>418</v>
      </c>
      <c r="I11" s="37">
        <v>100.8</v>
      </c>
      <c r="J11" s="38"/>
      <c r="K11" s="37">
        <v>518.79999999999995</v>
      </c>
      <c r="L11" s="47"/>
      <c r="M11" s="38"/>
      <c r="N11" s="38"/>
      <c r="O11" s="111">
        <f>SUM(H11+I11)</f>
        <v>518.79999999999995</v>
      </c>
    </row>
    <row r="12" spans="1:15">
      <c r="A12" s="62">
        <v>7</v>
      </c>
      <c r="B12" s="93" t="s">
        <v>160</v>
      </c>
      <c r="C12" s="93" t="s">
        <v>0</v>
      </c>
      <c r="D12" s="93" t="s">
        <v>180</v>
      </c>
      <c r="E12" s="110">
        <v>1</v>
      </c>
      <c r="F12" s="36" t="s">
        <v>148</v>
      </c>
      <c r="G12" s="45">
        <v>45391</v>
      </c>
      <c r="H12" s="43">
        <v>418</v>
      </c>
      <c r="I12" s="37">
        <v>100.8</v>
      </c>
      <c r="J12" s="38"/>
      <c r="K12" s="37">
        <v>518.79999999999995</v>
      </c>
      <c r="L12" s="47"/>
      <c r="M12" s="38"/>
      <c r="N12" s="38"/>
      <c r="O12" s="111">
        <f t="shared" ref="O12:O15" si="1">SUM(H12+I12)</f>
        <v>518.79999999999995</v>
      </c>
    </row>
    <row r="13" spans="1:15">
      <c r="A13" s="62">
        <v>8</v>
      </c>
      <c r="B13" s="92" t="s">
        <v>87</v>
      </c>
      <c r="C13" s="92" t="s">
        <v>0</v>
      </c>
      <c r="D13" s="92" t="s">
        <v>139</v>
      </c>
      <c r="E13" s="110">
        <v>1</v>
      </c>
      <c r="F13" s="36" t="s">
        <v>91</v>
      </c>
      <c r="G13" s="45">
        <v>45016</v>
      </c>
      <c r="H13" s="43">
        <v>418</v>
      </c>
      <c r="I13" s="37">
        <v>100.8</v>
      </c>
      <c r="J13" s="38"/>
      <c r="K13" s="37">
        <v>518.79999999999995</v>
      </c>
      <c r="L13" s="39"/>
      <c r="M13" s="38"/>
      <c r="N13" s="38"/>
      <c r="O13" s="111">
        <f t="shared" si="1"/>
        <v>518.79999999999995</v>
      </c>
    </row>
    <row r="14" spans="1:15">
      <c r="A14" s="62">
        <v>9</v>
      </c>
      <c r="B14" s="92" t="s">
        <v>194</v>
      </c>
      <c r="C14" s="92" t="s">
        <v>0</v>
      </c>
      <c r="D14" s="92" t="s">
        <v>169</v>
      </c>
      <c r="E14" s="110">
        <v>1</v>
      </c>
      <c r="F14" s="36" t="s">
        <v>193</v>
      </c>
      <c r="G14" s="45">
        <v>45416</v>
      </c>
      <c r="H14" s="43">
        <v>418</v>
      </c>
      <c r="I14" s="37">
        <v>100.8</v>
      </c>
      <c r="J14" s="38"/>
      <c r="K14" s="37">
        <v>518.79999999999995</v>
      </c>
      <c r="L14" s="39"/>
      <c r="M14" s="38"/>
      <c r="N14" s="38"/>
      <c r="O14" s="111">
        <f t="shared" si="1"/>
        <v>518.79999999999995</v>
      </c>
    </row>
    <row r="15" spans="1:15">
      <c r="A15" s="62">
        <v>10</v>
      </c>
      <c r="B15" s="93" t="s">
        <v>138</v>
      </c>
      <c r="C15" s="93" t="s">
        <v>0</v>
      </c>
      <c r="D15" s="93" t="s">
        <v>82</v>
      </c>
      <c r="E15" s="110">
        <v>1</v>
      </c>
      <c r="F15" s="36" t="s">
        <v>143</v>
      </c>
      <c r="G15" s="45"/>
      <c r="H15" s="43">
        <v>418</v>
      </c>
      <c r="I15" s="37">
        <v>100.8</v>
      </c>
      <c r="J15" s="38"/>
      <c r="K15" s="37">
        <v>518.79999999999995</v>
      </c>
      <c r="L15" s="47"/>
      <c r="M15" s="38"/>
      <c r="N15" s="38"/>
      <c r="O15" s="111">
        <f t="shared" si="1"/>
        <v>518.79999999999995</v>
      </c>
    </row>
    <row r="16" spans="1:15">
      <c r="A16" s="62">
        <v>11</v>
      </c>
      <c r="B16" s="92" t="s">
        <v>116</v>
      </c>
      <c r="C16" s="92" t="s">
        <v>113</v>
      </c>
      <c r="D16" s="92" t="s">
        <v>71</v>
      </c>
      <c r="E16" s="110">
        <v>1</v>
      </c>
      <c r="F16" s="36" t="s">
        <v>114</v>
      </c>
      <c r="G16" s="36" t="s">
        <v>115</v>
      </c>
      <c r="H16" s="43">
        <v>630</v>
      </c>
      <c r="I16" s="37">
        <v>100.8</v>
      </c>
      <c r="J16" s="38"/>
      <c r="K16" s="37">
        <v>730.8</v>
      </c>
      <c r="L16" s="47"/>
      <c r="M16" s="38"/>
      <c r="N16" s="38">
        <v>9.6</v>
      </c>
      <c r="O16" s="111">
        <v>721.2</v>
      </c>
    </row>
    <row r="17" spans="1:19">
      <c r="A17" s="62">
        <v>12</v>
      </c>
      <c r="B17" s="92" t="s">
        <v>187</v>
      </c>
      <c r="C17" s="92" t="s">
        <v>0</v>
      </c>
      <c r="D17" s="92" t="s">
        <v>35</v>
      </c>
      <c r="E17" s="110">
        <v>1</v>
      </c>
      <c r="F17" s="36" t="s">
        <v>188</v>
      </c>
      <c r="G17" s="36" t="s">
        <v>189</v>
      </c>
      <c r="H17" s="43">
        <v>418</v>
      </c>
      <c r="I17" s="37">
        <v>100.8</v>
      </c>
      <c r="J17" s="38"/>
      <c r="K17" s="37">
        <v>518.79999999999995</v>
      </c>
      <c r="L17" s="39"/>
      <c r="M17" s="38"/>
      <c r="N17" s="38"/>
      <c r="O17" s="111">
        <f>SUM(H17+I17)</f>
        <v>518.79999999999995</v>
      </c>
    </row>
    <row r="18" spans="1:19">
      <c r="A18" s="62">
        <v>13</v>
      </c>
      <c r="B18" s="92" t="s">
        <v>140</v>
      </c>
      <c r="C18" s="92" t="s">
        <v>141</v>
      </c>
      <c r="D18" s="92" t="s">
        <v>71</v>
      </c>
      <c r="E18" s="110" t="s">
        <v>205</v>
      </c>
      <c r="F18" s="36" t="s">
        <v>147</v>
      </c>
      <c r="G18" s="36"/>
      <c r="H18" s="43">
        <v>153.19999999999999</v>
      </c>
      <c r="I18" s="37">
        <v>72</v>
      </c>
      <c r="J18" s="38">
        <v>139.33000000000001</v>
      </c>
      <c r="K18" s="37">
        <v>364</v>
      </c>
      <c r="L18" s="39"/>
      <c r="M18" s="38"/>
      <c r="N18" s="38">
        <v>38.4</v>
      </c>
      <c r="O18" s="111">
        <v>325.60000000000002</v>
      </c>
    </row>
    <row r="19" spans="1:19">
      <c r="A19" s="62">
        <v>14</v>
      </c>
      <c r="B19" s="92" t="s">
        <v>161</v>
      </c>
      <c r="C19" s="92" t="s">
        <v>0</v>
      </c>
      <c r="D19" s="92" t="s">
        <v>174</v>
      </c>
      <c r="E19" s="110">
        <v>1</v>
      </c>
      <c r="F19" s="36" t="s">
        <v>148</v>
      </c>
      <c r="G19" s="36"/>
      <c r="H19" s="43">
        <v>418</v>
      </c>
      <c r="I19" s="37">
        <v>100.8</v>
      </c>
      <c r="J19" s="38"/>
      <c r="K19" s="37">
        <v>518.79999999999995</v>
      </c>
      <c r="L19" s="39"/>
      <c r="M19" s="38"/>
      <c r="N19" s="38"/>
      <c r="O19" s="111">
        <f>SUM(H19+I19)</f>
        <v>518.79999999999995</v>
      </c>
    </row>
    <row r="20" spans="1:19">
      <c r="A20" s="62">
        <v>15</v>
      </c>
      <c r="B20" s="93" t="s">
        <v>97</v>
      </c>
      <c r="C20" s="92" t="s">
        <v>0</v>
      </c>
      <c r="D20" s="93" t="s">
        <v>98</v>
      </c>
      <c r="E20" s="110">
        <v>1</v>
      </c>
      <c r="F20" s="36" t="s">
        <v>94</v>
      </c>
      <c r="G20" s="45">
        <v>45057</v>
      </c>
      <c r="H20" s="43">
        <v>418</v>
      </c>
      <c r="I20" s="37">
        <v>100.8</v>
      </c>
      <c r="J20" s="38"/>
      <c r="K20" s="37">
        <v>518.79999999999995</v>
      </c>
      <c r="L20" s="39"/>
      <c r="M20" s="38"/>
      <c r="N20" s="38"/>
      <c r="O20" s="111">
        <f>SUM(H20+I20)</f>
        <v>518.79999999999995</v>
      </c>
    </row>
    <row r="21" spans="1:19">
      <c r="A21" s="62">
        <v>16</v>
      </c>
      <c r="B21" s="93" t="s">
        <v>218</v>
      </c>
      <c r="C21" s="92" t="s">
        <v>219</v>
      </c>
      <c r="D21" s="93" t="s">
        <v>223</v>
      </c>
      <c r="E21" s="110">
        <v>2</v>
      </c>
      <c r="F21" s="36" t="s">
        <v>203</v>
      </c>
      <c r="G21" s="45">
        <v>45482</v>
      </c>
      <c r="H21" s="43">
        <v>292.58999999999997</v>
      </c>
      <c r="I21" s="37">
        <v>76.8</v>
      </c>
      <c r="J21" s="38"/>
      <c r="K21" s="37">
        <v>369.39</v>
      </c>
      <c r="L21" s="39"/>
      <c r="M21" s="38"/>
      <c r="N21" s="38"/>
      <c r="O21" s="111">
        <v>369.39</v>
      </c>
    </row>
    <row r="22" spans="1:19">
      <c r="A22" s="62">
        <v>17</v>
      </c>
      <c r="B22" s="93" t="s">
        <v>57</v>
      </c>
      <c r="C22" s="92" t="s">
        <v>61</v>
      </c>
      <c r="D22" s="93" t="s">
        <v>71</v>
      </c>
      <c r="E22" s="110">
        <v>1</v>
      </c>
      <c r="F22" s="36" t="s">
        <v>64</v>
      </c>
      <c r="G22" s="112" t="s">
        <v>68</v>
      </c>
      <c r="H22" s="43">
        <v>418</v>
      </c>
      <c r="I22" s="37">
        <v>100.8</v>
      </c>
      <c r="J22" s="38"/>
      <c r="K22" s="37">
        <v>518.79999999999995</v>
      </c>
      <c r="L22" s="39"/>
      <c r="M22" s="38"/>
      <c r="N22" s="38"/>
      <c r="O22" s="111">
        <f>SUM(H22+I22)</f>
        <v>518.79999999999995</v>
      </c>
    </row>
    <row r="23" spans="1:19">
      <c r="A23" s="62">
        <v>18</v>
      </c>
      <c r="B23" s="93" t="s">
        <v>162</v>
      </c>
      <c r="C23" s="92" t="s">
        <v>61</v>
      </c>
      <c r="D23" s="93" t="s">
        <v>180</v>
      </c>
      <c r="E23" s="110">
        <v>1</v>
      </c>
      <c r="F23" s="36" t="s">
        <v>148</v>
      </c>
      <c r="G23" s="112"/>
      <c r="H23" s="43">
        <v>418</v>
      </c>
      <c r="I23" s="37">
        <v>100.8</v>
      </c>
      <c r="J23" s="38"/>
      <c r="K23" s="37">
        <v>518.79999999999995</v>
      </c>
      <c r="L23" s="39"/>
      <c r="M23" s="38"/>
      <c r="N23" s="38"/>
      <c r="O23" s="111">
        <f t="shared" ref="O23:O27" si="2">SUM(H23+I23)</f>
        <v>518.79999999999995</v>
      </c>
    </row>
    <row r="24" spans="1:19">
      <c r="A24" s="62">
        <v>19</v>
      </c>
      <c r="B24" s="93" t="s">
        <v>163</v>
      </c>
      <c r="C24" s="92" t="s">
        <v>61</v>
      </c>
      <c r="D24" s="93" t="s">
        <v>35</v>
      </c>
      <c r="E24" s="110">
        <v>1</v>
      </c>
      <c r="F24" s="36" t="s">
        <v>148</v>
      </c>
      <c r="G24" s="112"/>
      <c r="H24" s="43">
        <v>418</v>
      </c>
      <c r="I24" s="37">
        <v>100.8</v>
      </c>
      <c r="J24" s="38"/>
      <c r="K24" s="37">
        <v>518.79999999999995</v>
      </c>
      <c r="L24" s="39"/>
      <c r="M24" s="38"/>
      <c r="N24" s="38"/>
      <c r="O24" s="111">
        <f t="shared" si="2"/>
        <v>518.79999999999995</v>
      </c>
    </row>
    <row r="25" spans="1:19">
      <c r="A25" s="62">
        <v>20</v>
      </c>
      <c r="B25" s="93" t="s">
        <v>190</v>
      </c>
      <c r="C25" s="92" t="s">
        <v>61</v>
      </c>
      <c r="D25" s="93" t="s">
        <v>169</v>
      </c>
      <c r="E25" s="110">
        <v>1</v>
      </c>
      <c r="F25" s="36" t="s">
        <v>193</v>
      </c>
      <c r="G25" s="45">
        <v>45416</v>
      </c>
      <c r="H25" s="43">
        <v>418</v>
      </c>
      <c r="I25" s="37">
        <v>100.8</v>
      </c>
      <c r="J25" s="38"/>
      <c r="K25" s="37">
        <v>518.79999999999995</v>
      </c>
      <c r="L25" s="39"/>
      <c r="M25" s="38"/>
      <c r="N25" s="38"/>
      <c r="O25" s="111">
        <f t="shared" si="2"/>
        <v>518.79999999999995</v>
      </c>
    </row>
    <row r="26" spans="1:19">
      <c r="A26" s="62">
        <v>21</v>
      </c>
      <c r="B26" s="93" t="s">
        <v>142</v>
      </c>
      <c r="C26" s="92" t="s">
        <v>0</v>
      </c>
      <c r="D26" s="93" t="s">
        <v>82</v>
      </c>
      <c r="E26" s="110">
        <v>1</v>
      </c>
      <c r="F26" s="36" t="s">
        <v>147</v>
      </c>
      <c r="G26" s="45"/>
      <c r="H26" s="43">
        <v>418</v>
      </c>
      <c r="I26" s="37">
        <v>100.8</v>
      </c>
      <c r="J26" s="38"/>
      <c r="K26" s="37">
        <v>518.79999999999995</v>
      </c>
      <c r="L26" s="39"/>
      <c r="M26" s="38"/>
      <c r="N26" s="38"/>
      <c r="O26" s="111">
        <f t="shared" si="2"/>
        <v>518.79999999999995</v>
      </c>
    </row>
    <row r="27" spans="1:19">
      <c r="A27" s="62">
        <v>22</v>
      </c>
      <c r="B27" s="93" t="s">
        <v>164</v>
      </c>
      <c r="C27" s="92" t="s">
        <v>0</v>
      </c>
      <c r="D27" s="93" t="s">
        <v>181</v>
      </c>
      <c r="E27" s="110">
        <v>1</v>
      </c>
      <c r="F27" s="36" t="s">
        <v>148</v>
      </c>
      <c r="G27" s="45">
        <v>45391</v>
      </c>
      <c r="H27" s="43">
        <v>418</v>
      </c>
      <c r="I27" s="37">
        <v>100.8</v>
      </c>
      <c r="J27" s="38"/>
      <c r="K27" s="37">
        <v>518.79999999999995</v>
      </c>
      <c r="L27" s="39"/>
      <c r="M27" s="38"/>
      <c r="N27" s="38"/>
      <c r="O27" s="111">
        <f t="shared" si="2"/>
        <v>518.79999999999995</v>
      </c>
    </row>
    <row r="28" spans="1:19">
      <c r="A28" s="332" t="s">
        <v>72</v>
      </c>
      <c r="B28" s="333"/>
      <c r="C28" s="333"/>
      <c r="D28" s="333"/>
      <c r="E28" s="333"/>
      <c r="F28" s="333"/>
      <c r="G28" s="333"/>
      <c r="H28" s="169">
        <v>8864.51</v>
      </c>
      <c r="I28" s="169">
        <v>2140.8000000000002</v>
      </c>
      <c r="J28" s="169">
        <v>139.33000000000001</v>
      </c>
      <c r="K28" s="169">
        <v>11144.11</v>
      </c>
      <c r="L28" s="170"/>
      <c r="M28" s="169"/>
      <c r="N28" s="169">
        <v>48</v>
      </c>
      <c r="O28" s="171">
        <f>SUM(K28-N28)</f>
        <v>11096.11</v>
      </c>
    </row>
    <row r="29" spans="1:19">
      <c r="A29" s="56"/>
      <c r="B29" s="160"/>
      <c r="C29" s="161"/>
      <c r="D29" s="49"/>
      <c r="E29" s="57"/>
      <c r="F29" s="162"/>
      <c r="G29" s="58"/>
      <c r="H29" s="59"/>
      <c r="I29" s="59"/>
      <c r="J29" s="59"/>
      <c r="K29" s="59"/>
      <c r="L29" s="60"/>
      <c r="M29" s="59"/>
      <c r="N29" s="59"/>
      <c r="O29" s="61"/>
    </row>
    <row r="30" spans="1:19" ht="16.5" thickBot="1">
      <c r="A30" s="56"/>
      <c r="B30" s="160"/>
      <c r="C30" s="161"/>
      <c r="D30" s="49"/>
      <c r="E30" s="57"/>
      <c r="F30" s="162"/>
      <c r="G30" s="58"/>
      <c r="H30" s="59"/>
      <c r="I30" s="59"/>
      <c r="J30" s="59"/>
      <c r="K30" s="59"/>
      <c r="L30" s="60"/>
      <c r="M30" s="59"/>
      <c r="N30" s="59"/>
      <c r="O30" s="61"/>
    </row>
    <row r="31" spans="1:19">
      <c r="A31" s="334" t="s">
        <v>24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6"/>
    </row>
    <row r="32" spans="1:19" ht="48" thickBot="1">
      <c r="A32" s="187" t="s">
        <v>8</v>
      </c>
      <c r="B32" s="188" t="s">
        <v>9</v>
      </c>
      <c r="C32" s="189" t="s">
        <v>10</v>
      </c>
      <c r="D32" s="188"/>
      <c r="E32" s="188" t="s">
        <v>12</v>
      </c>
      <c r="F32" s="189" t="s">
        <v>25</v>
      </c>
      <c r="G32" s="190" t="s">
        <v>26</v>
      </c>
      <c r="H32" s="188" t="s">
        <v>18</v>
      </c>
      <c r="I32" s="188" t="s">
        <v>19</v>
      </c>
      <c r="J32" s="188" t="s">
        <v>27</v>
      </c>
      <c r="K32" s="188" t="s">
        <v>21</v>
      </c>
      <c r="L32" s="191" t="s">
        <v>22</v>
      </c>
      <c r="M32" s="188" t="s">
        <v>23</v>
      </c>
      <c r="N32" s="188" t="s">
        <v>28</v>
      </c>
      <c r="O32" s="192" t="s">
        <v>17</v>
      </c>
      <c r="S32" s="6" t="s">
        <v>29</v>
      </c>
    </row>
    <row r="33" spans="1:15">
      <c r="A33" s="180">
        <v>1</v>
      </c>
      <c r="B33" s="181"/>
      <c r="C33" s="181"/>
      <c r="D33" s="182"/>
      <c r="E33" s="125"/>
      <c r="F33" s="183"/>
      <c r="G33" s="126"/>
      <c r="H33" s="184"/>
      <c r="I33" s="184"/>
      <c r="J33" s="128"/>
      <c r="K33" s="185"/>
      <c r="L33" s="130"/>
      <c r="M33" s="186"/>
      <c r="N33" s="186"/>
      <c r="O33" s="132"/>
    </row>
    <row r="34" spans="1:15">
      <c r="A34" s="332" t="s">
        <v>73</v>
      </c>
      <c r="B34" s="333"/>
      <c r="C34" s="333"/>
      <c r="D34" s="333"/>
      <c r="E34" s="333"/>
      <c r="F34" s="333"/>
      <c r="G34" s="333"/>
      <c r="H34" s="169"/>
      <c r="I34" s="169">
        <f>SUM(I33:I33)</f>
        <v>0</v>
      </c>
      <c r="J34" s="169">
        <f>SUM(J33:J33)</f>
        <v>0</v>
      </c>
      <c r="K34" s="169"/>
      <c r="L34" s="172" t="s">
        <v>30</v>
      </c>
      <c r="M34" s="152">
        <f>SUM(M33:M33)</f>
        <v>0</v>
      </c>
      <c r="N34" s="152">
        <f>SUM(N33:N33)</f>
        <v>0</v>
      </c>
      <c r="O34" s="173"/>
    </row>
    <row r="35" spans="1:15">
      <c r="A35" s="73"/>
      <c r="B35" s="163"/>
      <c r="C35" s="162"/>
      <c r="D35" s="57"/>
      <c r="E35" s="57"/>
      <c r="F35" s="162"/>
      <c r="G35" s="58"/>
      <c r="H35" s="58"/>
      <c r="I35" s="58"/>
      <c r="J35" s="58"/>
      <c r="K35" s="58"/>
      <c r="L35" s="58"/>
      <c r="M35" s="58"/>
      <c r="N35" s="58"/>
      <c r="O35" s="74"/>
    </row>
    <row r="36" spans="1:15">
      <c r="A36" s="332" t="s">
        <v>74</v>
      </c>
      <c r="B36" s="333"/>
      <c r="C36" s="333"/>
      <c r="D36" s="333"/>
      <c r="E36" s="333"/>
      <c r="F36" s="333"/>
      <c r="G36" s="333"/>
      <c r="H36" s="154">
        <v>8864.51</v>
      </c>
      <c r="I36" s="174">
        <v>2140.8000000000002</v>
      </c>
      <c r="J36" s="152">
        <v>139.33000000000001</v>
      </c>
      <c r="K36" s="154">
        <v>11144.11</v>
      </c>
      <c r="L36" s="175"/>
      <c r="M36" s="152">
        <f>M34+M28</f>
        <v>0</v>
      </c>
      <c r="N36" s="176">
        <v>48</v>
      </c>
      <c r="O36" s="177">
        <f>SUM(K36-N36)</f>
        <v>11096.11</v>
      </c>
    </row>
    <row r="37" spans="1:15">
      <c r="A37" s="79" t="s">
        <v>225</v>
      </c>
      <c r="B37" s="165"/>
      <c r="C37" s="166"/>
      <c r="D37" s="167"/>
      <c r="E37" s="167"/>
      <c r="F37" s="166"/>
      <c r="G37" s="80"/>
      <c r="H37" s="320" t="s">
        <v>75</v>
      </c>
      <c r="I37" s="321"/>
      <c r="J37" s="321"/>
      <c r="K37" s="321"/>
      <c r="L37" s="321"/>
      <c r="M37" s="321"/>
      <c r="N37" s="321"/>
      <c r="O37" s="168">
        <v>30</v>
      </c>
    </row>
    <row r="38" spans="1:15" ht="16.5" thickBot="1">
      <c r="A38" s="73"/>
      <c r="B38" s="163"/>
      <c r="C38" s="162"/>
      <c r="D38" s="57"/>
      <c r="E38" s="57"/>
      <c r="F38" s="162"/>
      <c r="G38" s="58"/>
      <c r="H38" s="310" t="s">
        <v>76</v>
      </c>
      <c r="I38" s="311"/>
      <c r="J38" s="311"/>
      <c r="K38" s="311"/>
      <c r="L38" s="311"/>
      <c r="M38" s="311"/>
      <c r="N38" s="311"/>
      <c r="O38" s="178">
        <v>660</v>
      </c>
    </row>
    <row r="39" spans="1:15" ht="16.5" thickBot="1">
      <c r="A39" s="82"/>
      <c r="B39" s="120"/>
      <c r="C39" s="117"/>
      <c r="D39" s="84"/>
      <c r="E39" s="84"/>
      <c r="F39" s="117"/>
      <c r="G39" s="83"/>
      <c r="H39" s="312" t="s">
        <v>77</v>
      </c>
      <c r="I39" s="313"/>
      <c r="J39" s="313"/>
      <c r="K39" s="313"/>
      <c r="L39" s="313"/>
      <c r="M39" s="313"/>
      <c r="N39" s="313"/>
      <c r="O39" s="179">
        <f>SUM(O36+O38)</f>
        <v>11756.11</v>
      </c>
    </row>
    <row r="40" spans="1:15">
      <c r="C40" s="113"/>
      <c r="D40" s="85"/>
      <c r="E40" s="85"/>
      <c r="F40" s="113"/>
      <c r="O40" s="86"/>
    </row>
    <row r="41" spans="1:15">
      <c r="C41" s="113"/>
      <c r="D41" s="85"/>
      <c r="E41" s="85"/>
      <c r="F41" s="113"/>
      <c r="O41" s="86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31:O31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8:G28"/>
    <mergeCell ref="A34:G34"/>
    <mergeCell ref="A36:G36"/>
    <mergeCell ref="H37:N37"/>
    <mergeCell ref="H38:N38"/>
    <mergeCell ref="H39:N39"/>
  </mergeCells>
  <phoneticPr fontId="5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4"/>
  <sheetViews>
    <sheetView zoomScale="90" zoomScaleNormal="90" zoomScaleSheetLayoutView="71" workbookViewId="0">
      <selection activeCell="B18" sqref="B18"/>
    </sheetView>
  </sheetViews>
  <sheetFormatPr defaultRowHeight="15.75"/>
  <cols>
    <col min="1" max="1" width="5.85546875" style="6" customWidth="1"/>
    <col min="2" max="2" width="43.85546875" style="6" customWidth="1"/>
    <col min="3" max="3" width="22.28515625" style="6" customWidth="1"/>
    <col min="4" max="4" width="28.140625" style="6" customWidth="1"/>
    <col min="5" max="5" width="6.42578125" style="6" customWidth="1"/>
    <col min="6" max="6" width="14" style="6" customWidth="1"/>
    <col min="7" max="7" width="14.85546875" style="6" customWidth="1"/>
    <col min="8" max="8" width="17.28515625" style="6" customWidth="1"/>
    <col min="9" max="9" width="15.5703125" style="6" customWidth="1"/>
    <col min="10" max="10" width="15.28515625" style="6" customWidth="1"/>
    <col min="11" max="11" width="16.140625" style="6" customWidth="1"/>
    <col min="12" max="12" width="10.7109375" style="6" bestFit="1" customWidth="1"/>
    <col min="13" max="13" width="11.7109375" style="6" bestFit="1" customWidth="1"/>
    <col min="14" max="14" width="13.7109375" style="6" bestFit="1" customWidth="1"/>
    <col min="15" max="15" width="24.42578125" style="6" bestFit="1" customWidth="1"/>
    <col min="16" max="16" width="9.140625" style="6"/>
    <col min="17" max="18" width="9.140625" style="236"/>
    <col min="19" max="19" width="14.5703125" style="236" bestFit="1" customWidth="1"/>
    <col min="20" max="20" width="14.28515625" style="236" bestFit="1" customWidth="1"/>
    <col min="21" max="21" width="9.140625" style="236"/>
    <col min="22" max="22" width="13.85546875" style="236" bestFit="1" customWidth="1"/>
    <col min="23" max="23" width="9.140625" style="236"/>
    <col min="24" max="24" width="11.5703125" style="236" bestFit="1" customWidth="1"/>
    <col min="25" max="25" width="11.140625" style="236" bestFit="1" customWidth="1"/>
    <col min="26" max="26" width="13.42578125" style="236" bestFit="1" customWidth="1"/>
    <col min="27" max="27" width="9.140625" style="236"/>
    <col min="28" max="16384" width="9.140625" style="6"/>
  </cols>
  <sheetData>
    <row r="1" spans="1:26" ht="66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7"/>
    </row>
    <row r="2" spans="1:26" ht="18.75">
      <c r="A2" s="348" t="s">
        <v>1</v>
      </c>
      <c r="B2" s="349"/>
      <c r="C2" s="349"/>
      <c r="D2" s="297" t="s">
        <v>2</v>
      </c>
      <c r="E2" s="297"/>
      <c r="F2" s="12" t="s">
        <v>3</v>
      </c>
      <c r="G2" s="12" t="s">
        <v>4</v>
      </c>
      <c r="H2" s="12" t="s">
        <v>36</v>
      </c>
      <c r="I2" s="12" t="s">
        <v>5</v>
      </c>
      <c r="J2" s="297" t="s">
        <v>6</v>
      </c>
      <c r="K2" s="297"/>
      <c r="L2" s="297"/>
      <c r="M2" s="297"/>
      <c r="N2" s="297"/>
      <c r="O2" s="298"/>
    </row>
    <row r="3" spans="1:26" ht="68.25" customHeight="1">
      <c r="A3" s="368" t="s">
        <v>229</v>
      </c>
      <c r="B3" s="369"/>
      <c r="C3" s="369"/>
      <c r="D3" s="350" t="s">
        <v>203</v>
      </c>
      <c r="E3" s="350"/>
      <c r="F3" s="232" t="s">
        <v>125</v>
      </c>
      <c r="G3" s="232" t="s">
        <v>204</v>
      </c>
      <c r="H3" s="15">
        <v>21</v>
      </c>
      <c r="I3" s="16">
        <v>4.8</v>
      </c>
      <c r="J3" s="304" t="s">
        <v>7</v>
      </c>
      <c r="K3" s="304"/>
      <c r="L3" s="304"/>
      <c r="M3" s="304"/>
      <c r="N3" s="304"/>
      <c r="O3" s="305"/>
    </row>
    <row r="4" spans="1:26">
      <c r="A4" s="332" t="s">
        <v>8</v>
      </c>
      <c r="B4" s="308" t="s">
        <v>9</v>
      </c>
      <c r="C4" s="308" t="s">
        <v>10</v>
      </c>
      <c r="D4" s="308" t="s">
        <v>11</v>
      </c>
      <c r="E4" s="308" t="s">
        <v>12</v>
      </c>
      <c r="F4" s="308" t="s">
        <v>13</v>
      </c>
      <c r="G4" s="308" t="s">
        <v>14</v>
      </c>
      <c r="H4" s="355" t="s">
        <v>15</v>
      </c>
      <c r="I4" s="355"/>
      <c r="J4" s="355"/>
      <c r="K4" s="355"/>
      <c r="L4" s="325" t="s">
        <v>16</v>
      </c>
      <c r="M4" s="325"/>
      <c r="N4" s="325"/>
      <c r="O4" s="326" t="s">
        <v>17</v>
      </c>
    </row>
    <row r="5" spans="1:26" ht="45.75" customHeight="1" thickBot="1">
      <c r="A5" s="351"/>
      <c r="B5" s="309"/>
      <c r="C5" s="309"/>
      <c r="D5" s="309"/>
      <c r="E5" s="309"/>
      <c r="F5" s="309"/>
      <c r="G5" s="309"/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7" t="s">
        <v>18</v>
      </c>
      <c r="N5" s="17" t="s">
        <v>197</v>
      </c>
      <c r="O5" s="327"/>
    </row>
    <row r="6" spans="1:26">
      <c r="A6" s="121">
        <v>1</v>
      </c>
      <c r="B6" s="193" t="s">
        <v>186</v>
      </c>
      <c r="C6" s="193" t="s">
        <v>195</v>
      </c>
      <c r="D6" s="193" t="s">
        <v>196</v>
      </c>
      <c r="E6" s="194">
        <v>1</v>
      </c>
      <c r="F6" s="195" t="s">
        <v>193</v>
      </c>
      <c r="G6" s="196">
        <v>45415</v>
      </c>
      <c r="H6" s="221">
        <v>630</v>
      </c>
      <c r="I6" s="221">
        <v>100.8</v>
      </c>
      <c r="J6" s="222"/>
      <c r="K6" s="221">
        <v>730.8</v>
      </c>
      <c r="L6" s="200"/>
      <c r="M6" s="198"/>
      <c r="N6" s="198"/>
      <c r="O6" s="223">
        <f>SUM(H6+I6)</f>
        <v>730.8</v>
      </c>
      <c r="S6" s="237"/>
      <c r="T6" s="238"/>
      <c r="U6" s="239"/>
      <c r="V6" s="240"/>
      <c r="W6" s="60"/>
      <c r="X6" s="241"/>
      <c r="Y6" s="241"/>
      <c r="Z6" s="242"/>
    </row>
    <row r="7" spans="1:26">
      <c r="A7" s="62">
        <v>2</v>
      </c>
      <c r="B7" s="93" t="s">
        <v>52</v>
      </c>
      <c r="C7" s="93" t="s">
        <v>0</v>
      </c>
      <c r="D7" s="93" t="s">
        <v>80</v>
      </c>
      <c r="E7" s="110">
        <v>1</v>
      </c>
      <c r="F7" s="42">
        <v>44440</v>
      </c>
      <c r="G7" s="36" t="s">
        <v>66</v>
      </c>
      <c r="H7" s="202">
        <v>418</v>
      </c>
      <c r="I7" s="202">
        <v>100.8</v>
      </c>
      <c r="J7" s="203"/>
      <c r="K7" s="202">
        <v>518.79999999999995</v>
      </c>
      <c r="L7" s="39"/>
      <c r="M7" s="37"/>
      <c r="N7" s="37"/>
      <c r="O7" s="211">
        <f>SUM(H7+I7)</f>
        <v>518.79999999999995</v>
      </c>
      <c r="S7" s="237"/>
      <c r="T7" s="238"/>
      <c r="U7" s="239"/>
      <c r="V7" s="240"/>
      <c r="W7" s="60"/>
      <c r="X7" s="241"/>
      <c r="Y7" s="241"/>
      <c r="Z7" s="242"/>
    </row>
    <row r="8" spans="1:26">
      <c r="A8" s="62">
        <v>3</v>
      </c>
      <c r="B8" s="93" t="s">
        <v>53</v>
      </c>
      <c r="C8" s="93" t="s">
        <v>0</v>
      </c>
      <c r="D8" s="93" t="s">
        <v>79</v>
      </c>
      <c r="E8" s="110">
        <v>1</v>
      </c>
      <c r="F8" s="42">
        <v>44440</v>
      </c>
      <c r="G8" s="36" t="s">
        <v>66</v>
      </c>
      <c r="H8" s="202">
        <v>418</v>
      </c>
      <c r="I8" s="202">
        <v>100.8</v>
      </c>
      <c r="J8" s="203"/>
      <c r="K8" s="202">
        <v>518.79999999999995</v>
      </c>
      <c r="L8" s="39"/>
      <c r="M8" s="37"/>
      <c r="N8" s="37"/>
      <c r="O8" s="211">
        <f t="shared" ref="O8:O10" si="0">SUM(H8+I8)</f>
        <v>518.79999999999995</v>
      </c>
      <c r="S8" s="237"/>
      <c r="T8" s="238"/>
      <c r="U8" s="239"/>
      <c r="V8" s="240"/>
      <c r="W8" s="60"/>
      <c r="X8" s="241"/>
      <c r="Y8" s="241"/>
      <c r="Z8" s="242"/>
    </row>
    <row r="9" spans="1:26">
      <c r="A9" s="62">
        <v>4</v>
      </c>
      <c r="B9" s="93" t="s">
        <v>54</v>
      </c>
      <c r="C9" s="93" t="s">
        <v>0</v>
      </c>
      <c r="D9" s="93" t="s">
        <v>79</v>
      </c>
      <c r="E9" s="110">
        <v>1</v>
      </c>
      <c r="F9" s="42">
        <v>44440</v>
      </c>
      <c r="G9" s="36" t="s">
        <v>66</v>
      </c>
      <c r="H9" s="202">
        <v>418</v>
      </c>
      <c r="I9" s="202">
        <v>100.8</v>
      </c>
      <c r="J9" s="203"/>
      <c r="K9" s="202">
        <v>518.79999999999995</v>
      </c>
      <c r="L9" s="39"/>
      <c r="M9" s="37"/>
      <c r="N9" s="37"/>
      <c r="O9" s="211">
        <f t="shared" si="0"/>
        <v>518.79999999999995</v>
      </c>
      <c r="S9" s="237"/>
      <c r="T9" s="238"/>
      <c r="U9" s="239"/>
      <c r="V9" s="240"/>
      <c r="W9" s="60"/>
      <c r="X9" s="241"/>
      <c r="Y9" s="241"/>
      <c r="Z9" s="242"/>
    </row>
    <row r="10" spans="1:26">
      <c r="A10" s="62">
        <v>5</v>
      </c>
      <c r="B10" s="93" t="s">
        <v>55</v>
      </c>
      <c r="C10" s="93" t="s">
        <v>0</v>
      </c>
      <c r="D10" s="93" t="s">
        <v>81</v>
      </c>
      <c r="E10" s="110">
        <v>1</v>
      </c>
      <c r="F10" s="42">
        <v>44440</v>
      </c>
      <c r="G10" s="36" t="s">
        <v>66</v>
      </c>
      <c r="H10" s="202">
        <v>418</v>
      </c>
      <c r="I10" s="202">
        <v>100.8</v>
      </c>
      <c r="J10" s="203"/>
      <c r="K10" s="202">
        <v>518.79999999999995</v>
      </c>
      <c r="L10" s="47"/>
      <c r="M10" s="38"/>
      <c r="N10" s="38"/>
      <c r="O10" s="211">
        <f t="shared" si="0"/>
        <v>518.79999999999995</v>
      </c>
      <c r="S10" s="237"/>
      <c r="T10" s="238"/>
      <c r="U10" s="239"/>
      <c r="V10" s="240"/>
      <c r="W10" s="53"/>
      <c r="X10" s="243"/>
      <c r="Y10" s="243"/>
      <c r="Z10" s="242"/>
    </row>
    <row r="11" spans="1:26">
      <c r="A11" s="62">
        <v>6</v>
      </c>
      <c r="B11" s="93" t="s">
        <v>165</v>
      </c>
      <c r="C11" s="93" t="s">
        <v>113</v>
      </c>
      <c r="D11" s="93" t="s">
        <v>166</v>
      </c>
      <c r="E11" s="110">
        <v>1</v>
      </c>
      <c r="F11" s="42">
        <v>45026</v>
      </c>
      <c r="G11" s="36" t="s">
        <v>157</v>
      </c>
      <c r="H11" s="202">
        <v>630</v>
      </c>
      <c r="I11" s="202">
        <v>100.8</v>
      </c>
      <c r="J11" s="203"/>
      <c r="K11" s="202" t="s">
        <v>222</v>
      </c>
      <c r="L11" s="47"/>
      <c r="M11" s="38"/>
      <c r="N11" s="38"/>
      <c r="O11" s="211">
        <f>SUM(H11+I11)</f>
        <v>730.8</v>
      </c>
      <c r="S11" s="237"/>
      <c r="T11" s="238"/>
      <c r="U11" s="239"/>
      <c r="V11" s="240"/>
      <c r="W11" s="53"/>
      <c r="X11" s="243"/>
      <c r="Y11" s="243"/>
      <c r="Z11" s="242"/>
    </row>
    <row r="12" spans="1:26">
      <c r="A12" s="62">
        <v>7</v>
      </c>
      <c r="B12" s="93" t="s">
        <v>117</v>
      </c>
      <c r="C12" s="93" t="s">
        <v>0</v>
      </c>
      <c r="D12" s="93" t="s">
        <v>80</v>
      </c>
      <c r="E12" s="110">
        <v>1</v>
      </c>
      <c r="F12" s="42">
        <v>44866</v>
      </c>
      <c r="G12" s="36" t="s">
        <v>118</v>
      </c>
      <c r="H12" s="202">
        <v>418</v>
      </c>
      <c r="I12" s="202">
        <v>100.8</v>
      </c>
      <c r="J12" s="203"/>
      <c r="K12" s="202">
        <v>518.79999999999995</v>
      </c>
      <c r="L12" s="39"/>
      <c r="M12" s="37"/>
      <c r="N12" s="38"/>
      <c r="O12" s="211">
        <f>SUM(H12+I12)</f>
        <v>518.79999999999995</v>
      </c>
      <c r="S12" s="237"/>
      <c r="T12" s="238"/>
      <c r="U12" s="239"/>
      <c r="V12" s="240"/>
      <c r="W12" s="60"/>
      <c r="X12" s="241"/>
      <c r="Y12" s="243"/>
      <c r="Z12" s="242"/>
    </row>
    <row r="13" spans="1:26" ht="16.5" thickBot="1">
      <c r="A13" s="245">
        <v>8</v>
      </c>
      <c r="B13" s="246" t="s">
        <v>99</v>
      </c>
      <c r="C13" s="246" t="s">
        <v>61</v>
      </c>
      <c r="D13" s="246" t="s">
        <v>82</v>
      </c>
      <c r="E13" s="247" t="s">
        <v>205</v>
      </c>
      <c r="F13" s="140" t="s">
        <v>64</v>
      </c>
      <c r="G13" s="248">
        <v>45260</v>
      </c>
      <c r="H13" s="249">
        <v>125.39</v>
      </c>
      <c r="I13" s="249">
        <v>91.2</v>
      </c>
      <c r="J13" s="250">
        <v>250.79</v>
      </c>
      <c r="K13" s="249">
        <v>467.38</v>
      </c>
      <c r="L13" s="143"/>
      <c r="M13" s="142"/>
      <c r="N13" s="142">
        <v>67.2</v>
      </c>
      <c r="O13" s="251">
        <v>400.18</v>
      </c>
      <c r="S13" s="244"/>
      <c r="T13" s="238"/>
      <c r="U13" s="239"/>
      <c r="V13" s="240"/>
      <c r="W13" s="60"/>
      <c r="X13" s="243"/>
      <c r="Y13" s="243"/>
      <c r="Z13" s="242"/>
    </row>
    <row r="14" spans="1:26" ht="16.5" thickBot="1">
      <c r="A14" s="356" t="s">
        <v>40</v>
      </c>
      <c r="B14" s="357"/>
      <c r="C14" s="357"/>
      <c r="D14" s="357"/>
      <c r="E14" s="357"/>
      <c r="F14" s="357"/>
      <c r="G14" s="357"/>
      <c r="H14" s="252">
        <v>3475.39</v>
      </c>
      <c r="I14" s="253">
        <v>796.8</v>
      </c>
      <c r="J14" s="252">
        <v>250.79</v>
      </c>
      <c r="K14" s="254">
        <v>4522.9799999999996</v>
      </c>
      <c r="L14" s="255"/>
      <c r="M14" s="252"/>
      <c r="N14" s="252">
        <v>67.2</v>
      </c>
      <c r="O14" s="256">
        <f>SUM(K14-N14)</f>
        <v>4455.78</v>
      </c>
      <c r="S14" s="370"/>
      <c r="T14" s="371"/>
      <c r="V14" s="372"/>
      <c r="X14" s="373"/>
      <c r="Y14" s="373"/>
      <c r="Z14" s="372"/>
    </row>
    <row r="15" spans="1:26">
      <c r="A15" s="73"/>
      <c r="B15" s="58"/>
      <c r="C15" s="57"/>
      <c r="D15" s="57"/>
      <c r="E15" s="57"/>
      <c r="F15" s="58"/>
      <c r="G15" s="58"/>
      <c r="H15" s="58"/>
      <c r="I15" s="58"/>
      <c r="J15" s="58"/>
      <c r="K15" s="58"/>
      <c r="L15" s="58"/>
      <c r="M15" s="212"/>
      <c r="N15" s="58"/>
      <c r="O15" s="213"/>
    </row>
    <row r="16" spans="1:26" ht="16.5" thickBot="1">
      <c r="A16" s="73"/>
      <c r="B16" s="58"/>
      <c r="C16" s="57"/>
      <c r="D16" s="57"/>
      <c r="E16" s="57"/>
      <c r="F16" s="58"/>
      <c r="G16" s="58"/>
      <c r="H16" s="58"/>
      <c r="I16" s="58"/>
      <c r="J16" s="58"/>
      <c r="K16" s="58"/>
      <c r="L16" s="58"/>
      <c r="M16" s="212"/>
      <c r="N16" s="58"/>
      <c r="O16" s="213"/>
    </row>
    <row r="17" spans="1:15">
      <c r="A17" s="358" t="s">
        <v>24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60"/>
    </row>
    <row r="18" spans="1:15" ht="48" thickBot="1">
      <c r="A18" s="224" t="s">
        <v>8</v>
      </c>
      <c r="B18" s="188" t="s">
        <v>9</v>
      </c>
      <c r="C18" s="188" t="s">
        <v>10</v>
      </c>
      <c r="D18" s="17" t="s">
        <v>11</v>
      </c>
      <c r="E18" s="188" t="s">
        <v>12</v>
      </c>
      <c r="F18" s="188" t="s">
        <v>25</v>
      </c>
      <c r="G18" s="188" t="s">
        <v>26</v>
      </c>
      <c r="H18" s="188" t="s">
        <v>18</v>
      </c>
      <c r="I18" s="188" t="s">
        <v>19</v>
      </c>
      <c r="J18" s="188" t="s">
        <v>27</v>
      </c>
      <c r="K18" s="188" t="s">
        <v>21</v>
      </c>
      <c r="L18" s="191" t="s">
        <v>22</v>
      </c>
      <c r="M18" s="188" t="s">
        <v>23</v>
      </c>
      <c r="N18" s="188" t="s">
        <v>28</v>
      </c>
      <c r="O18" s="192" t="s">
        <v>17</v>
      </c>
    </row>
    <row r="19" spans="1:15">
      <c r="A19" s="121"/>
      <c r="B19" s="122"/>
      <c r="C19" s="124"/>
      <c r="D19" s="123"/>
      <c r="E19" s="194"/>
      <c r="F19" s="195"/>
      <c r="G19" s="225"/>
      <c r="H19" s="225"/>
      <c r="I19" s="226"/>
      <c r="J19" s="227"/>
      <c r="K19" s="228"/>
      <c r="L19" s="229"/>
      <c r="M19" s="230"/>
      <c r="N19" s="230"/>
      <c r="O19" s="231"/>
    </row>
    <row r="20" spans="1:15">
      <c r="A20" s="214" t="s">
        <v>29</v>
      </c>
      <c r="B20" s="94"/>
      <c r="C20" s="94"/>
      <c r="D20" s="94"/>
      <c r="E20" s="204"/>
      <c r="F20" s="205"/>
      <c r="G20" s="205"/>
      <c r="H20" s="70"/>
      <c r="I20" s="70"/>
      <c r="J20" s="70"/>
      <c r="K20" s="70"/>
      <c r="L20" s="71" t="s">
        <v>30</v>
      </c>
      <c r="M20" s="70"/>
      <c r="N20" s="70"/>
      <c r="O20" s="72"/>
    </row>
    <row r="21" spans="1:15">
      <c r="A21" s="73"/>
      <c r="B21" s="58"/>
      <c r="C21" s="57"/>
      <c r="D21" s="57"/>
      <c r="E21" s="57"/>
      <c r="F21" s="58"/>
      <c r="G21" s="58"/>
      <c r="H21" s="58"/>
      <c r="I21" s="58"/>
      <c r="J21" s="58"/>
      <c r="K21" s="58"/>
      <c r="L21" s="58"/>
      <c r="M21" s="212"/>
      <c r="N21" s="58"/>
      <c r="O21" s="213"/>
    </row>
    <row r="22" spans="1:15">
      <c r="A22" s="361" t="s">
        <v>41</v>
      </c>
      <c r="B22" s="362"/>
      <c r="C22" s="362"/>
      <c r="D22" s="362"/>
      <c r="E22" s="362"/>
      <c r="F22" s="362"/>
      <c r="G22" s="362"/>
      <c r="H22" s="77">
        <v>3475.39</v>
      </c>
      <c r="I22" s="114">
        <v>796.8</v>
      </c>
      <c r="J22" s="77">
        <v>250.79</v>
      </c>
      <c r="K22" s="77">
        <v>4522.9799999999996</v>
      </c>
      <c r="L22" s="78"/>
      <c r="M22" s="77"/>
      <c r="N22" s="77">
        <v>67.2</v>
      </c>
      <c r="O22" s="164">
        <f>SUM(K22-N22)</f>
        <v>4455.78</v>
      </c>
    </row>
    <row r="23" spans="1:15">
      <c r="A23" s="216" t="s">
        <v>225</v>
      </c>
      <c r="B23" s="206"/>
      <c r="C23" s="207"/>
      <c r="D23" s="207"/>
      <c r="E23" s="207"/>
      <c r="F23" s="208"/>
      <c r="G23" s="208"/>
      <c r="H23" s="363" t="s">
        <v>39</v>
      </c>
      <c r="I23" s="363"/>
      <c r="J23" s="363"/>
      <c r="K23" s="363"/>
      <c r="L23" s="363"/>
      <c r="M23" s="363"/>
      <c r="N23" s="363"/>
      <c r="O23" s="217">
        <v>30</v>
      </c>
    </row>
    <row r="24" spans="1:15" ht="16.5" thickBot="1">
      <c r="A24" s="210"/>
      <c r="B24" s="208"/>
      <c r="C24" s="207"/>
      <c r="D24" s="207"/>
      <c r="E24" s="207"/>
      <c r="F24" s="208"/>
      <c r="G24" s="208"/>
      <c r="H24" s="364" t="s">
        <v>38</v>
      </c>
      <c r="I24" s="364"/>
      <c r="J24" s="364"/>
      <c r="K24" s="364"/>
      <c r="L24" s="364"/>
      <c r="M24" s="364"/>
      <c r="N24" s="364"/>
      <c r="O24" s="233">
        <v>240</v>
      </c>
    </row>
    <row r="25" spans="1:15" ht="16.5" thickBot="1">
      <c r="A25" s="218"/>
      <c r="B25" s="219"/>
      <c r="C25" s="220"/>
      <c r="D25" s="220"/>
      <c r="E25" s="220"/>
      <c r="F25" s="219"/>
      <c r="G25" s="235"/>
      <c r="H25" s="352" t="s">
        <v>37</v>
      </c>
      <c r="I25" s="353"/>
      <c r="J25" s="353"/>
      <c r="K25" s="353"/>
      <c r="L25" s="353"/>
      <c r="M25" s="353"/>
      <c r="N25" s="354"/>
      <c r="O25" s="234">
        <f>SUM(O22+O24)</f>
        <v>4695.78</v>
      </c>
    </row>
    <row r="26" spans="1:15">
      <c r="C26" s="85"/>
      <c r="D26" s="85"/>
      <c r="E26" s="85"/>
      <c r="O26" s="86"/>
    </row>
    <row r="27" spans="1:15">
      <c r="C27" s="85"/>
      <c r="D27" s="85"/>
      <c r="E27" s="85"/>
      <c r="O27" s="86"/>
    </row>
    <row r="28" spans="1:15">
      <c r="C28" s="85"/>
      <c r="D28" s="85"/>
      <c r="E28" s="85"/>
      <c r="O28" s="86"/>
    </row>
    <row r="29" spans="1:15">
      <c r="C29" s="85"/>
      <c r="D29" s="85"/>
      <c r="E29" s="85"/>
      <c r="M29" s="209"/>
      <c r="O29" s="86"/>
    </row>
    <row r="30" spans="1:15">
      <c r="C30" s="85"/>
      <c r="D30" s="85"/>
      <c r="E30" s="85"/>
      <c r="M30" s="209"/>
      <c r="O30" s="86"/>
    </row>
    <row r="31" spans="1:15">
      <c r="C31" s="85"/>
      <c r="D31" s="85"/>
      <c r="E31" s="85"/>
      <c r="M31" s="209"/>
      <c r="O31" s="86"/>
    </row>
    <row r="32" spans="1:15">
      <c r="C32" s="85"/>
      <c r="D32" s="85"/>
      <c r="E32" s="85"/>
      <c r="M32" s="209"/>
    </row>
    <row r="33" spans="2:5">
      <c r="C33" s="85"/>
      <c r="D33" s="85"/>
      <c r="E33" s="85"/>
    </row>
    <row r="34" spans="2:5">
      <c r="C34" s="85"/>
      <c r="D34" s="85"/>
      <c r="E34" s="85"/>
    </row>
    <row r="35" spans="2:5">
      <c r="C35" s="85"/>
      <c r="D35" s="85"/>
      <c r="E35" s="85"/>
    </row>
    <row r="36" spans="2:5">
      <c r="C36" s="85"/>
      <c r="D36" s="85"/>
      <c r="E36" s="85"/>
    </row>
    <row r="37" spans="2:5">
      <c r="B37" s="85"/>
      <c r="C37" s="85"/>
      <c r="D37" s="85"/>
      <c r="E37" s="85"/>
    </row>
    <row r="38" spans="2:5">
      <c r="B38" s="85"/>
      <c r="C38" s="85"/>
      <c r="D38" s="85"/>
      <c r="E38" s="85"/>
    </row>
    <row r="39" spans="2:5">
      <c r="B39" s="85"/>
      <c r="C39" s="85"/>
      <c r="D39" s="85"/>
      <c r="E39" s="85"/>
    </row>
    <row r="40" spans="2:5">
      <c r="B40" s="85"/>
      <c r="C40" s="85"/>
      <c r="D40" s="85"/>
      <c r="E40" s="85"/>
    </row>
    <row r="41" spans="2:5">
      <c r="B41" s="85"/>
      <c r="C41" s="85"/>
      <c r="D41" s="85"/>
      <c r="E41" s="85"/>
    </row>
    <row r="42" spans="2:5">
      <c r="B42" s="85"/>
      <c r="C42" s="85"/>
      <c r="D42" s="85"/>
      <c r="E42" s="85"/>
    </row>
    <row r="43" spans="2:5">
      <c r="B43" s="85"/>
      <c r="C43" s="85"/>
      <c r="D43" s="85"/>
      <c r="E43" s="85"/>
    </row>
    <row r="44" spans="2:5">
      <c r="B44" s="85"/>
      <c r="C44" s="85"/>
      <c r="D44" s="85"/>
      <c r="E44" s="85"/>
    </row>
  </sheetData>
  <mergeCells count="23">
    <mergeCell ref="O4:O5"/>
    <mergeCell ref="A14:G14"/>
    <mergeCell ref="A17:O17"/>
    <mergeCell ref="A22:G22"/>
    <mergeCell ref="H23:N23"/>
    <mergeCell ref="C4:C5"/>
    <mergeCell ref="D4:D5"/>
    <mergeCell ref="E4:E5"/>
    <mergeCell ref="F4:F5"/>
    <mergeCell ref="H25:N25"/>
    <mergeCell ref="G4:G5"/>
    <mergeCell ref="H4:K4"/>
    <mergeCell ref="L4:N4"/>
    <mergeCell ref="H24:N24"/>
    <mergeCell ref="A4:A5"/>
    <mergeCell ref="B4:B5"/>
    <mergeCell ref="A1:O1"/>
    <mergeCell ref="A2:C2"/>
    <mergeCell ref="D2:E2"/>
    <mergeCell ref="J2:O2"/>
    <mergeCell ref="A3:C3"/>
    <mergeCell ref="D3:E3"/>
    <mergeCell ref="J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zoomScale="90" zoomScaleNormal="90" workbookViewId="0">
      <selection activeCell="B25" sqref="B25"/>
    </sheetView>
  </sheetViews>
  <sheetFormatPr defaultRowHeight="15.75"/>
  <cols>
    <col min="1" max="1" width="5.85546875" style="118" customWidth="1"/>
    <col min="2" max="2" width="43.5703125" style="118" customWidth="1"/>
    <col min="3" max="3" width="26.85546875" style="118" customWidth="1"/>
    <col min="4" max="4" width="23.42578125" style="118" bestFit="1" customWidth="1"/>
    <col min="5" max="5" width="7.85546875" style="118" customWidth="1"/>
    <col min="6" max="6" width="14" style="118" customWidth="1"/>
    <col min="7" max="7" width="12.7109375" style="118" bestFit="1" customWidth="1"/>
    <col min="8" max="8" width="14.7109375" style="118" bestFit="1" customWidth="1"/>
    <col min="9" max="9" width="13.5703125" style="118" bestFit="1" customWidth="1"/>
    <col min="10" max="10" width="14.7109375" style="118" customWidth="1"/>
    <col min="11" max="11" width="15.85546875" style="118" bestFit="1" customWidth="1"/>
    <col min="12" max="12" width="4" style="118" bestFit="1" customWidth="1"/>
    <col min="13" max="13" width="7.5703125" style="118" bestFit="1" customWidth="1"/>
    <col min="14" max="14" width="12.5703125" style="275" customWidth="1"/>
    <col min="15" max="15" width="16.140625" style="118" customWidth="1"/>
    <col min="16" max="16384" width="9.140625" style="118"/>
  </cols>
  <sheetData>
    <row r="1" spans="1:15" ht="62.25" customHeight="1" thickBot="1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4"/>
    </row>
    <row r="2" spans="1:15" ht="18.75">
      <c r="A2" s="292" t="s">
        <v>1</v>
      </c>
      <c r="B2" s="293"/>
      <c r="C2" s="294"/>
      <c r="D2" s="295" t="s">
        <v>2</v>
      </c>
      <c r="E2" s="296"/>
      <c r="F2" s="10" t="s">
        <v>3</v>
      </c>
      <c r="G2" s="11" t="s">
        <v>4</v>
      </c>
      <c r="H2" s="11" t="s">
        <v>36</v>
      </c>
      <c r="I2" s="11" t="s">
        <v>5</v>
      </c>
      <c r="J2" s="297" t="s">
        <v>6</v>
      </c>
      <c r="K2" s="297"/>
      <c r="L2" s="297"/>
      <c r="M2" s="297"/>
      <c r="N2" s="297"/>
      <c r="O2" s="298"/>
    </row>
    <row r="3" spans="1:15" ht="44.25" customHeight="1">
      <c r="A3" s="299" t="s">
        <v>230</v>
      </c>
      <c r="B3" s="300"/>
      <c r="C3" s="301"/>
      <c r="D3" s="302" t="s">
        <v>203</v>
      </c>
      <c r="E3" s="303"/>
      <c r="F3" s="13" t="s">
        <v>125</v>
      </c>
      <c r="G3" s="14" t="s">
        <v>204</v>
      </c>
      <c r="H3" s="15">
        <v>21</v>
      </c>
      <c r="I3" s="16">
        <v>4.8</v>
      </c>
      <c r="J3" s="304" t="s">
        <v>7</v>
      </c>
      <c r="K3" s="304"/>
      <c r="L3" s="304"/>
      <c r="M3" s="304"/>
      <c r="N3" s="304"/>
      <c r="O3" s="305"/>
    </row>
    <row r="4" spans="1:15">
      <c r="A4" s="330" t="s">
        <v>8</v>
      </c>
      <c r="B4" s="337" t="s">
        <v>9</v>
      </c>
      <c r="C4" s="308" t="s">
        <v>10</v>
      </c>
      <c r="D4" s="308" t="s">
        <v>11</v>
      </c>
      <c r="E4" s="308" t="s">
        <v>12</v>
      </c>
      <c r="F4" s="308" t="s">
        <v>13</v>
      </c>
      <c r="G4" s="308" t="s">
        <v>14</v>
      </c>
      <c r="H4" s="322" t="s">
        <v>15</v>
      </c>
      <c r="I4" s="323"/>
      <c r="J4" s="323"/>
      <c r="K4" s="324"/>
      <c r="L4" s="325" t="s">
        <v>16</v>
      </c>
      <c r="M4" s="325"/>
      <c r="N4" s="325"/>
      <c r="O4" s="326" t="s">
        <v>17</v>
      </c>
    </row>
    <row r="5" spans="1:15" ht="43.5" thickBot="1">
      <c r="A5" s="331"/>
      <c r="B5" s="338"/>
      <c r="C5" s="309"/>
      <c r="D5" s="309"/>
      <c r="E5" s="309"/>
      <c r="F5" s="309"/>
      <c r="G5" s="309"/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7" t="s">
        <v>18</v>
      </c>
      <c r="N5" s="280" t="s">
        <v>19</v>
      </c>
      <c r="O5" s="327"/>
    </row>
    <row r="6" spans="1:15">
      <c r="A6" s="5">
        <v>1</v>
      </c>
      <c r="B6" s="90" t="s">
        <v>123</v>
      </c>
      <c r="C6" s="90" t="s">
        <v>60</v>
      </c>
      <c r="D6" s="90" t="s">
        <v>82</v>
      </c>
      <c r="E6" s="20">
        <v>1</v>
      </c>
      <c r="F6" s="21">
        <v>44896</v>
      </c>
      <c r="G6" s="21">
        <v>45260</v>
      </c>
      <c r="H6" s="23">
        <v>630</v>
      </c>
      <c r="I6" s="23">
        <v>100.8</v>
      </c>
      <c r="J6" s="23"/>
      <c r="K6" s="276">
        <v>730.8</v>
      </c>
      <c r="L6" s="277"/>
      <c r="M6" s="278"/>
      <c r="N6" s="278"/>
      <c r="O6" s="279">
        <f>SUM(H6+I6)</f>
        <v>730.8</v>
      </c>
    </row>
    <row r="7" spans="1:15" s="6" customFormat="1">
      <c r="A7" s="5">
        <v>2</v>
      </c>
      <c r="B7" s="93" t="s">
        <v>171</v>
      </c>
      <c r="C7" s="93" t="s">
        <v>92</v>
      </c>
      <c r="D7" s="93" t="s">
        <v>172</v>
      </c>
      <c r="E7" s="28">
        <v>1</v>
      </c>
      <c r="F7" s="36" t="s">
        <v>148</v>
      </c>
      <c r="G7" s="45">
        <v>45391</v>
      </c>
      <c r="H7" s="31">
        <v>630</v>
      </c>
      <c r="I7" s="31">
        <v>100.8</v>
      </c>
      <c r="J7" s="31"/>
      <c r="K7" s="257">
        <v>730.8</v>
      </c>
      <c r="L7" s="259">
        <v>8</v>
      </c>
      <c r="M7" s="37"/>
      <c r="N7" s="37">
        <v>38.4</v>
      </c>
      <c r="O7" s="258">
        <v>692.4</v>
      </c>
    </row>
    <row r="8" spans="1:15" s="6" customFormat="1">
      <c r="A8" s="5">
        <v>3</v>
      </c>
      <c r="B8" s="93" t="s">
        <v>83</v>
      </c>
      <c r="C8" s="93" t="s">
        <v>92</v>
      </c>
      <c r="D8" s="93" t="s">
        <v>80</v>
      </c>
      <c r="E8" s="28">
        <v>1</v>
      </c>
      <c r="F8" s="36" t="s">
        <v>91</v>
      </c>
      <c r="G8" s="45">
        <v>45016</v>
      </c>
      <c r="H8" s="31">
        <v>630</v>
      </c>
      <c r="I8" s="31">
        <v>100.8</v>
      </c>
      <c r="J8" s="31"/>
      <c r="K8" s="257">
        <v>730.8</v>
      </c>
      <c r="L8" s="260"/>
      <c r="M8" s="37"/>
      <c r="N8" s="37"/>
      <c r="O8" s="258">
        <f>SUM(H8+I8)</f>
        <v>730.8</v>
      </c>
    </row>
    <row r="9" spans="1:15" s="6" customFormat="1">
      <c r="A9" s="5">
        <v>4</v>
      </c>
      <c r="B9" s="93" t="s">
        <v>178</v>
      </c>
      <c r="C9" s="93" t="s">
        <v>92</v>
      </c>
      <c r="D9" s="93" t="s">
        <v>166</v>
      </c>
      <c r="E9" s="28">
        <v>1</v>
      </c>
      <c r="F9" s="36" t="s">
        <v>179</v>
      </c>
      <c r="G9" s="45">
        <v>45394</v>
      </c>
      <c r="H9" s="31">
        <v>630</v>
      </c>
      <c r="I9" s="31">
        <v>100.8</v>
      </c>
      <c r="J9" s="31"/>
      <c r="K9" s="257">
        <v>730.8</v>
      </c>
      <c r="L9" s="260"/>
      <c r="M9" s="37"/>
      <c r="N9" s="37"/>
      <c r="O9" s="258">
        <f t="shared" ref="O9:O10" si="0">SUM(H9+I9)</f>
        <v>730.8</v>
      </c>
    </row>
    <row r="10" spans="1:15" s="6" customFormat="1">
      <c r="A10" s="5">
        <v>5</v>
      </c>
      <c r="B10" s="93" t="s">
        <v>176</v>
      </c>
      <c r="C10" s="93" t="s">
        <v>60</v>
      </c>
      <c r="D10" s="93" t="s">
        <v>177</v>
      </c>
      <c r="E10" s="28">
        <v>1</v>
      </c>
      <c r="F10" s="36" t="s">
        <v>148</v>
      </c>
      <c r="G10" s="45">
        <v>45391</v>
      </c>
      <c r="H10" s="31">
        <v>630</v>
      </c>
      <c r="I10" s="31">
        <v>100.8</v>
      </c>
      <c r="J10" s="31"/>
      <c r="K10" s="257">
        <v>730.8</v>
      </c>
      <c r="L10" s="260"/>
      <c r="M10" s="37"/>
      <c r="N10" s="37"/>
      <c r="O10" s="258">
        <f t="shared" si="0"/>
        <v>730.8</v>
      </c>
    </row>
    <row r="11" spans="1:15" s="6" customFormat="1">
      <c r="A11" s="5">
        <v>6</v>
      </c>
      <c r="B11" s="93" t="s">
        <v>220</v>
      </c>
      <c r="C11" s="93" t="s">
        <v>92</v>
      </c>
      <c r="D11" s="93" t="s">
        <v>71</v>
      </c>
      <c r="E11" s="28">
        <v>2</v>
      </c>
      <c r="F11" s="36" t="s">
        <v>211</v>
      </c>
      <c r="G11" s="45"/>
      <c r="H11" s="31">
        <v>588</v>
      </c>
      <c r="I11" s="31">
        <v>100.8</v>
      </c>
      <c r="J11" s="31"/>
      <c r="K11" s="257">
        <v>688.8</v>
      </c>
      <c r="L11" s="260"/>
      <c r="M11" s="37"/>
      <c r="N11" s="37"/>
      <c r="O11" s="258">
        <v>688.8</v>
      </c>
    </row>
    <row r="12" spans="1:15" s="6" customFormat="1">
      <c r="A12" s="5">
        <v>7</v>
      </c>
      <c r="B12" s="93" t="s">
        <v>124</v>
      </c>
      <c r="C12" s="93" t="s">
        <v>60</v>
      </c>
      <c r="D12" s="93" t="s">
        <v>82</v>
      </c>
      <c r="E12" s="28">
        <v>1</v>
      </c>
      <c r="F12" s="36" t="s">
        <v>121</v>
      </c>
      <c r="G12" s="45">
        <v>45260</v>
      </c>
      <c r="H12" s="31">
        <v>630</v>
      </c>
      <c r="I12" s="31">
        <v>100.8</v>
      </c>
      <c r="J12" s="31"/>
      <c r="K12" s="257">
        <v>730.8</v>
      </c>
      <c r="L12" s="261"/>
      <c r="M12" s="262"/>
      <c r="N12" s="262"/>
      <c r="O12" s="258">
        <f>SUM(H12+I12)</f>
        <v>730.8</v>
      </c>
    </row>
    <row r="13" spans="1:15" s="6" customFormat="1">
      <c r="A13" s="5">
        <v>8</v>
      </c>
      <c r="B13" s="93" t="s">
        <v>173</v>
      </c>
      <c r="C13" s="93" t="s">
        <v>92</v>
      </c>
      <c r="D13" s="93" t="s">
        <v>174</v>
      </c>
      <c r="E13" s="28" t="s">
        <v>205</v>
      </c>
      <c r="F13" s="36" t="s">
        <v>148</v>
      </c>
      <c r="G13" s="45">
        <v>45391</v>
      </c>
      <c r="H13" s="31"/>
      <c r="I13" s="31"/>
      <c r="J13" s="31">
        <v>168</v>
      </c>
      <c r="K13" s="257">
        <v>168</v>
      </c>
      <c r="L13" s="260"/>
      <c r="M13" s="37"/>
      <c r="N13" s="37"/>
      <c r="O13" s="258">
        <v>168</v>
      </c>
    </row>
    <row r="14" spans="1:15" s="6" customFormat="1">
      <c r="A14" s="5">
        <v>9</v>
      </c>
      <c r="B14" s="93" t="s">
        <v>167</v>
      </c>
      <c r="C14" s="93" t="s">
        <v>92</v>
      </c>
      <c r="D14" s="93" t="s">
        <v>170</v>
      </c>
      <c r="E14" s="28">
        <v>1</v>
      </c>
      <c r="F14" s="36" t="s">
        <v>148</v>
      </c>
      <c r="G14" s="45">
        <v>45391</v>
      </c>
      <c r="H14" s="31">
        <v>630</v>
      </c>
      <c r="I14" s="31">
        <v>100.8</v>
      </c>
      <c r="J14" s="31"/>
      <c r="K14" s="257">
        <v>730.8</v>
      </c>
      <c r="L14" s="260"/>
      <c r="M14" s="37"/>
      <c r="N14" s="37"/>
      <c r="O14" s="258">
        <f>SUM(H14+I14)</f>
        <v>730.8</v>
      </c>
    </row>
    <row r="15" spans="1:15" s="6" customFormat="1">
      <c r="A15" s="5">
        <v>10</v>
      </c>
      <c r="B15" s="93" t="s">
        <v>210</v>
      </c>
      <c r="C15" s="93" t="s">
        <v>221</v>
      </c>
      <c r="D15" s="93" t="s">
        <v>71</v>
      </c>
      <c r="E15" s="28">
        <v>2</v>
      </c>
      <c r="F15" s="36" t="s">
        <v>211</v>
      </c>
      <c r="G15" s="45">
        <v>45475</v>
      </c>
      <c r="H15" s="31">
        <v>588</v>
      </c>
      <c r="I15" s="31">
        <v>100.8</v>
      </c>
      <c r="J15" s="31"/>
      <c r="K15" s="257">
        <v>688.8</v>
      </c>
      <c r="L15" s="260"/>
      <c r="M15" s="37"/>
      <c r="N15" s="37"/>
      <c r="O15" s="258">
        <v>688.8</v>
      </c>
    </row>
    <row r="16" spans="1:15" s="6" customFormat="1">
      <c r="A16" s="5">
        <v>11</v>
      </c>
      <c r="B16" s="93" t="s">
        <v>168</v>
      </c>
      <c r="C16" s="93" t="s">
        <v>92</v>
      </c>
      <c r="D16" s="93" t="s">
        <v>169</v>
      </c>
      <c r="E16" s="28">
        <v>1</v>
      </c>
      <c r="F16" s="36" t="s">
        <v>148</v>
      </c>
      <c r="G16" s="45">
        <v>45391</v>
      </c>
      <c r="H16" s="31">
        <v>630</v>
      </c>
      <c r="I16" s="31">
        <v>100.8</v>
      </c>
      <c r="J16" s="31"/>
      <c r="K16" s="257">
        <v>730.8</v>
      </c>
      <c r="L16" s="260"/>
      <c r="M16" s="37"/>
      <c r="N16" s="37"/>
      <c r="O16" s="258">
        <f>SUM(H16+I16)</f>
        <v>730.8</v>
      </c>
    </row>
    <row r="17" spans="1:15" s="6" customFormat="1">
      <c r="A17" s="5">
        <v>12</v>
      </c>
      <c r="B17" s="93" t="s">
        <v>199</v>
      </c>
      <c r="C17" s="93" t="s">
        <v>92</v>
      </c>
      <c r="D17" s="93" t="s">
        <v>200</v>
      </c>
      <c r="E17" s="28">
        <v>1</v>
      </c>
      <c r="F17" s="36" t="s">
        <v>198</v>
      </c>
      <c r="G17" s="45">
        <v>45820</v>
      </c>
      <c r="H17" s="31">
        <v>630</v>
      </c>
      <c r="I17" s="31">
        <v>100.8</v>
      </c>
      <c r="J17" s="31"/>
      <c r="K17" s="257">
        <v>730.8</v>
      </c>
      <c r="L17" s="47"/>
      <c r="M17" s="37"/>
      <c r="N17" s="37"/>
      <c r="O17" s="258">
        <f t="shared" ref="O17:O22" si="1">SUM(H17+I17)</f>
        <v>730.8</v>
      </c>
    </row>
    <row r="18" spans="1:15" s="6" customFormat="1">
      <c r="A18" s="5">
        <v>13</v>
      </c>
      <c r="B18" s="93" t="s">
        <v>84</v>
      </c>
      <c r="C18" s="93" t="s">
        <v>60</v>
      </c>
      <c r="D18" s="93" t="s">
        <v>82</v>
      </c>
      <c r="E18" s="28">
        <v>1</v>
      </c>
      <c r="F18" s="36" t="s">
        <v>91</v>
      </c>
      <c r="G18" s="45">
        <v>45016</v>
      </c>
      <c r="H18" s="31">
        <v>630</v>
      </c>
      <c r="I18" s="31">
        <v>100.8</v>
      </c>
      <c r="J18" s="31"/>
      <c r="K18" s="257">
        <v>730.8</v>
      </c>
      <c r="L18" s="260"/>
      <c r="M18" s="38"/>
      <c r="N18" s="38"/>
      <c r="O18" s="258">
        <f t="shared" si="1"/>
        <v>730.8</v>
      </c>
    </row>
    <row r="19" spans="1:15" s="6" customFormat="1">
      <c r="A19" s="5">
        <v>14</v>
      </c>
      <c r="B19" s="93" t="s">
        <v>85</v>
      </c>
      <c r="C19" s="93" t="s">
        <v>60</v>
      </c>
      <c r="D19" s="93" t="s">
        <v>90</v>
      </c>
      <c r="E19" s="28">
        <v>1</v>
      </c>
      <c r="F19" s="36" t="s">
        <v>91</v>
      </c>
      <c r="G19" s="45">
        <v>45016</v>
      </c>
      <c r="H19" s="31">
        <v>630</v>
      </c>
      <c r="I19" s="31">
        <v>100.8</v>
      </c>
      <c r="J19" s="31"/>
      <c r="K19" s="257">
        <v>730.8</v>
      </c>
      <c r="L19" s="260"/>
      <c r="M19" s="38"/>
      <c r="N19" s="38"/>
      <c r="O19" s="258">
        <f t="shared" si="1"/>
        <v>730.8</v>
      </c>
    </row>
    <row r="20" spans="1:15" s="6" customFormat="1">
      <c r="A20" s="5">
        <v>15</v>
      </c>
      <c r="B20" s="93" t="s">
        <v>202</v>
      </c>
      <c r="C20" s="93" t="s">
        <v>92</v>
      </c>
      <c r="D20" s="93" t="s">
        <v>201</v>
      </c>
      <c r="E20" s="28">
        <v>1</v>
      </c>
      <c r="F20" s="36" t="s">
        <v>198</v>
      </c>
      <c r="G20" s="45"/>
      <c r="H20" s="31">
        <v>630</v>
      </c>
      <c r="I20" s="31">
        <v>100.8</v>
      </c>
      <c r="J20" s="31"/>
      <c r="K20" s="257">
        <v>730.8</v>
      </c>
      <c r="L20" s="260"/>
      <c r="M20" s="38"/>
      <c r="N20" s="38"/>
      <c r="O20" s="258">
        <f t="shared" si="1"/>
        <v>730.8</v>
      </c>
    </row>
    <row r="21" spans="1:15" s="6" customFormat="1">
      <c r="A21" s="5">
        <v>16</v>
      </c>
      <c r="B21" s="93" t="s">
        <v>86</v>
      </c>
      <c r="C21" s="93" t="s">
        <v>60</v>
      </c>
      <c r="D21" s="93" t="s">
        <v>90</v>
      </c>
      <c r="E21" s="28">
        <v>1</v>
      </c>
      <c r="F21" s="36" t="s">
        <v>91</v>
      </c>
      <c r="G21" s="45">
        <v>45016</v>
      </c>
      <c r="H21" s="31">
        <v>630</v>
      </c>
      <c r="I21" s="31">
        <v>100.8</v>
      </c>
      <c r="J21" s="31"/>
      <c r="K21" s="257">
        <v>730.8</v>
      </c>
      <c r="L21" s="260"/>
      <c r="M21" s="38"/>
      <c r="N21" s="38"/>
      <c r="O21" s="258">
        <f t="shared" si="1"/>
        <v>730.8</v>
      </c>
    </row>
    <row r="22" spans="1:15" s="6" customFormat="1">
      <c r="A22" s="5">
        <v>17</v>
      </c>
      <c r="B22" s="93" t="s">
        <v>175</v>
      </c>
      <c r="C22" s="93" t="s">
        <v>92</v>
      </c>
      <c r="D22" s="93" t="s">
        <v>90</v>
      </c>
      <c r="E22" s="28">
        <v>1</v>
      </c>
      <c r="F22" s="36" t="s">
        <v>148</v>
      </c>
      <c r="G22" s="45">
        <v>45391</v>
      </c>
      <c r="H22" s="31">
        <v>630</v>
      </c>
      <c r="I22" s="31">
        <v>100.8</v>
      </c>
      <c r="J22" s="31"/>
      <c r="K22" s="257">
        <v>730.8</v>
      </c>
      <c r="L22" s="260"/>
      <c r="M22" s="38"/>
      <c r="N22" s="38"/>
      <c r="O22" s="258">
        <f t="shared" si="1"/>
        <v>730.8</v>
      </c>
    </row>
    <row r="23" spans="1:15">
      <c r="A23" s="332" t="s">
        <v>40</v>
      </c>
      <c r="B23" s="333"/>
      <c r="C23" s="333"/>
      <c r="D23" s="333"/>
      <c r="E23" s="333"/>
      <c r="F23" s="333"/>
      <c r="G23" s="333"/>
      <c r="H23" s="286">
        <v>9996</v>
      </c>
      <c r="I23" s="287">
        <v>1612.8</v>
      </c>
      <c r="J23" s="286">
        <v>168</v>
      </c>
      <c r="K23" s="288">
        <v>11776.8</v>
      </c>
      <c r="L23" s="170"/>
      <c r="M23" s="286"/>
      <c r="N23" s="289">
        <v>38.4</v>
      </c>
      <c r="O23" s="173">
        <f>SUM(K23-N23)</f>
        <v>11738.4</v>
      </c>
    </row>
    <row r="24" spans="1:15">
      <c r="A24" s="48"/>
      <c r="B24" s="49"/>
      <c r="C24" s="49"/>
      <c r="D24" s="49"/>
      <c r="E24" s="49"/>
      <c r="F24" s="49"/>
      <c r="G24" s="49"/>
      <c r="H24" s="50"/>
      <c r="I24" s="51"/>
      <c r="J24" s="50"/>
      <c r="K24" s="52"/>
      <c r="L24" s="53"/>
      <c r="M24" s="54"/>
      <c r="N24" s="281"/>
      <c r="O24" s="55"/>
    </row>
    <row r="25" spans="1:15" ht="16.5" thickBot="1">
      <c r="A25" s="48"/>
      <c r="B25" s="49"/>
      <c r="C25" s="49"/>
      <c r="D25" s="49"/>
      <c r="E25" s="49"/>
      <c r="F25" s="49"/>
      <c r="G25" s="49"/>
      <c r="H25" s="50"/>
      <c r="I25" s="51"/>
      <c r="J25" s="50"/>
      <c r="K25" s="52"/>
      <c r="L25" s="53"/>
      <c r="M25" s="54"/>
      <c r="N25" s="281"/>
      <c r="O25" s="55"/>
    </row>
    <row r="26" spans="1:15">
      <c r="A26" s="334" t="s">
        <v>24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6"/>
    </row>
    <row r="27" spans="1:15" ht="48" thickBot="1">
      <c r="A27" s="224" t="s">
        <v>8</v>
      </c>
      <c r="B27" s="188" t="s">
        <v>9</v>
      </c>
      <c r="C27" s="188" t="s">
        <v>10</v>
      </c>
      <c r="D27" s="17" t="s">
        <v>11</v>
      </c>
      <c r="E27" s="188" t="s">
        <v>12</v>
      </c>
      <c r="F27" s="188" t="s">
        <v>25</v>
      </c>
      <c r="G27" s="188" t="s">
        <v>26</v>
      </c>
      <c r="H27" s="188" t="s">
        <v>18</v>
      </c>
      <c r="I27" s="188" t="s">
        <v>19</v>
      </c>
      <c r="J27" s="188" t="s">
        <v>27</v>
      </c>
      <c r="K27" s="188" t="s">
        <v>21</v>
      </c>
      <c r="L27" s="191" t="s">
        <v>22</v>
      </c>
      <c r="M27" s="188" t="s">
        <v>23</v>
      </c>
      <c r="N27" s="375" t="s">
        <v>28</v>
      </c>
      <c r="O27" s="192" t="s">
        <v>17</v>
      </c>
    </row>
    <row r="28" spans="1:15">
      <c r="A28" s="121"/>
      <c r="B28" s="122"/>
      <c r="C28" s="124"/>
      <c r="D28" s="123"/>
      <c r="E28" s="194"/>
      <c r="F28" s="195"/>
      <c r="G28" s="225"/>
      <c r="H28" s="225"/>
      <c r="I28" s="226"/>
      <c r="J28" s="227"/>
      <c r="K28" s="228"/>
      <c r="L28" s="229"/>
      <c r="M28" s="230"/>
      <c r="N28" s="374"/>
      <c r="O28" s="231"/>
    </row>
    <row r="29" spans="1:15">
      <c r="A29" s="63" t="s">
        <v>29</v>
      </c>
      <c r="B29" s="64"/>
      <c r="C29" s="64"/>
      <c r="D29" s="64"/>
      <c r="E29" s="65"/>
      <c r="F29" s="66"/>
      <c r="G29" s="67"/>
      <c r="H29" s="263"/>
      <c r="I29" s="70"/>
      <c r="J29" s="70"/>
      <c r="K29" s="70"/>
      <c r="L29" s="71" t="s">
        <v>30</v>
      </c>
      <c r="M29" s="70"/>
      <c r="N29" s="264"/>
      <c r="O29" s="72"/>
    </row>
    <row r="30" spans="1:15">
      <c r="A30" s="73"/>
      <c r="B30" s="58"/>
      <c r="C30" s="57"/>
      <c r="D30" s="57"/>
      <c r="E30" s="57"/>
      <c r="F30" s="58"/>
      <c r="G30" s="58"/>
      <c r="H30" s="58"/>
      <c r="I30" s="58"/>
      <c r="J30" s="58"/>
      <c r="K30" s="58"/>
      <c r="L30" s="58"/>
      <c r="M30" s="58"/>
      <c r="N30" s="282"/>
      <c r="O30" s="215"/>
    </row>
    <row r="31" spans="1:15">
      <c r="A31" s="365" t="s">
        <v>41</v>
      </c>
      <c r="B31" s="366"/>
      <c r="C31" s="366"/>
      <c r="D31" s="366"/>
      <c r="E31" s="366"/>
      <c r="F31" s="366"/>
      <c r="G31" s="367"/>
      <c r="H31" s="114">
        <v>9996</v>
      </c>
      <c r="I31" s="76">
        <v>1612.8</v>
      </c>
      <c r="J31" s="75">
        <v>168</v>
      </c>
      <c r="K31" s="75">
        <v>11776.8</v>
      </c>
      <c r="L31" s="115"/>
      <c r="M31" s="266"/>
      <c r="N31" s="116">
        <v>38.4</v>
      </c>
      <c r="O31" s="283">
        <f>SUM(K31-N31)</f>
        <v>11738.4</v>
      </c>
    </row>
    <row r="32" spans="1:15">
      <c r="A32" s="267" t="s">
        <v>225</v>
      </c>
      <c r="B32" s="268"/>
      <c r="C32" s="269"/>
      <c r="D32" s="269"/>
      <c r="E32" s="269"/>
      <c r="F32" s="270"/>
      <c r="G32" s="271"/>
      <c r="H32" s="320" t="s">
        <v>39</v>
      </c>
      <c r="I32" s="321"/>
      <c r="J32" s="321"/>
      <c r="K32" s="321"/>
      <c r="L32" s="321"/>
      <c r="M32" s="321"/>
      <c r="N32" s="321"/>
      <c r="O32" s="81">
        <v>30</v>
      </c>
    </row>
    <row r="33" spans="1:15" ht="16.5" thickBot="1">
      <c r="A33" s="109"/>
      <c r="B33" s="284"/>
      <c r="C33" s="285"/>
      <c r="D33" s="285"/>
      <c r="E33" s="285"/>
      <c r="F33" s="284"/>
      <c r="G33" s="284"/>
      <c r="H33" s="310" t="s">
        <v>38</v>
      </c>
      <c r="I33" s="311"/>
      <c r="J33" s="311"/>
      <c r="K33" s="311"/>
      <c r="L33" s="311"/>
      <c r="M33" s="311"/>
      <c r="N33" s="311"/>
      <c r="O33" s="290">
        <v>510</v>
      </c>
    </row>
    <row r="34" spans="1:15" ht="16.5" thickBot="1">
      <c r="A34" s="272"/>
      <c r="B34" s="273"/>
      <c r="C34" s="274"/>
      <c r="D34" s="274"/>
      <c r="E34" s="274"/>
      <c r="F34" s="273"/>
      <c r="G34" s="273"/>
      <c r="H34" s="312" t="s">
        <v>37</v>
      </c>
      <c r="I34" s="313"/>
      <c r="J34" s="313"/>
      <c r="K34" s="313"/>
      <c r="L34" s="313"/>
      <c r="M34" s="313"/>
      <c r="N34" s="313"/>
      <c r="O34" s="291">
        <f>SUM(O31+O33)</f>
        <v>12248.4</v>
      </c>
    </row>
    <row r="35" spans="1:15">
      <c r="A35" s="6"/>
      <c r="B35" s="6"/>
      <c r="C35" s="85"/>
      <c r="D35" s="85"/>
      <c r="E35" s="85"/>
      <c r="F35" s="6"/>
      <c r="G35" s="6"/>
      <c r="H35" s="6"/>
      <c r="I35" s="6"/>
      <c r="J35" s="6"/>
      <c r="K35" s="6"/>
      <c r="L35" s="6"/>
      <c r="M35" s="6"/>
      <c r="N35" s="265"/>
      <c r="O35" s="86"/>
    </row>
    <row r="36" spans="1:15">
      <c r="A36" s="6"/>
      <c r="B36" s="6"/>
      <c r="C36" s="85"/>
      <c r="D36" s="85"/>
      <c r="E36" s="85"/>
      <c r="F36" s="6"/>
      <c r="G36" s="6"/>
      <c r="H36" s="6"/>
      <c r="I36" s="6"/>
      <c r="J36" s="6"/>
      <c r="K36" s="6"/>
      <c r="L36" s="6"/>
      <c r="M36" s="6"/>
      <c r="N36" s="265"/>
      <c r="O36" s="86"/>
    </row>
    <row r="37" spans="1:15">
      <c r="A37" s="6"/>
      <c r="B37" s="6"/>
      <c r="C37" s="85"/>
      <c r="D37" s="85"/>
      <c r="E37" s="85"/>
      <c r="F37" s="6"/>
      <c r="G37" s="6"/>
      <c r="H37" s="6"/>
      <c r="I37" s="6"/>
      <c r="J37" s="6"/>
      <c r="K37" s="6"/>
      <c r="L37" s="6"/>
      <c r="M37" s="6"/>
      <c r="N37" s="265"/>
      <c r="O37" s="86"/>
    </row>
    <row r="38" spans="1:15">
      <c r="A38" s="6"/>
      <c r="B38" s="6"/>
      <c r="C38" s="85"/>
      <c r="D38" s="85"/>
      <c r="E38" s="85"/>
      <c r="F38" s="6"/>
      <c r="G38" s="6"/>
      <c r="H38" s="6"/>
      <c r="I38" s="6"/>
      <c r="J38" s="6"/>
      <c r="K38" s="6"/>
      <c r="L38" s="6"/>
      <c r="M38" s="209"/>
      <c r="N38" s="265"/>
      <c r="O38" s="86"/>
    </row>
    <row r="39" spans="1:15">
      <c r="A39" s="6"/>
      <c r="B39" s="6"/>
      <c r="C39" s="85"/>
      <c r="D39" s="85"/>
      <c r="E39" s="85"/>
      <c r="F39" s="6"/>
      <c r="G39" s="6"/>
      <c r="H39" s="6"/>
      <c r="I39" s="6"/>
      <c r="J39" s="6"/>
      <c r="K39" s="6"/>
      <c r="L39" s="6"/>
      <c r="M39" s="209"/>
      <c r="N39" s="265"/>
      <c r="O39" s="86"/>
    </row>
    <row r="40" spans="1:15">
      <c r="A40" s="6"/>
      <c r="B40" s="6"/>
      <c r="C40" s="85"/>
      <c r="D40" s="85"/>
      <c r="E40" s="85"/>
      <c r="F40" s="6"/>
      <c r="G40" s="6"/>
      <c r="H40" s="6"/>
      <c r="I40" s="6"/>
      <c r="J40" s="6"/>
      <c r="K40" s="6"/>
      <c r="L40" s="6"/>
      <c r="M40" s="209"/>
      <c r="N40" s="265"/>
      <c r="O40" s="86"/>
    </row>
    <row r="41" spans="1:15">
      <c r="A41" s="6"/>
      <c r="B41" s="6"/>
      <c r="C41" s="85"/>
      <c r="D41" s="85"/>
      <c r="E41" s="85"/>
      <c r="F41" s="6"/>
      <c r="G41" s="6"/>
      <c r="H41" s="6"/>
      <c r="I41" s="6"/>
      <c r="J41" s="6"/>
      <c r="K41" s="6"/>
      <c r="L41" s="6"/>
      <c r="M41" s="209"/>
      <c r="N41" s="265"/>
      <c r="O41" s="6"/>
    </row>
    <row r="42" spans="1:15">
      <c r="A42" s="6"/>
      <c r="B42" s="6"/>
      <c r="C42" s="85"/>
      <c r="D42" s="85"/>
      <c r="E42" s="85"/>
      <c r="F42" s="6"/>
      <c r="G42" s="6"/>
      <c r="H42" s="6"/>
      <c r="I42" s="6"/>
      <c r="J42" s="6"/>
      <c r="K42" s="6"/>
      <c r="L42" s="6"/>
      <c r="M42" s="6"/>
      <c r="N42" s="265"/>
      <c r="O42" s="6"/>
    </row>
    <row r="43" spans="1:15">
      <c r="A43" s="6"/>
      <c r="B43" s="6"/>
      <c r="C43" s="85"/>
      <c r="D43" s="85"/>
      <c r="E43" s="85"/>
      <c r="F43" s="6"/>
      <c r="G43" s="6"/>
      <c r="H43" s="6"/>
      <c r="I43" s="6"/>
      <c r="J43" s="6"/>
      <c r="K43" s="6"/>
      <c r="L43" s="6"/>
      <c r="M43" s="6"/>
      <c r="N43" s="265"/>
      <c r="O43" s="6"/>
    </row>
    <row r="44" spans="1:15">
      <c r="A44" s="6"/>
      <c r="B44" s="6"/>
      <c r="C44" s="85"/>
      <c r="D44" s="85"/>
      <c r="E44" s="85"/>
      <c r="F44" s="6"/>
      <c r="G44" s="6"/>
      <c r="H44" s="6"/>
      <c r="I44" s="6"/>
      <c r="J44" s="6"/>
      <c r="K44" s="6"/>
      <c r="L44" s="6"/>
      <c r="M44" s="6"/>
      <c r="N44" s="265"/>
      <c r="O44" s="6"/>
    </row>
    <row r="45" spans="1:15">
      <c r="A45" s="6"/>
      <c r="B45" s="6"/>
      <c r="C45" s="85"/>
      <c r="D45" s="85"/>
      <c r="E45" s="85"/>
      <c r="F45" s="6"/>
      <c r="G45" s="6"/>
      <c r="H45" s="6"/>
      <c r="I45" s="6"/>
      <c r="J45" s="6"/>
      <c r="K45" s="6"/>
      <c r="L45" s="6"/>
      <c r="M45" s="6"/>
      <c r="N45" s="265"/>
      <c r="O45" s="6"/>
    </row>
    <row r="46" spans="1:15">
      <c r="A46" s="6"/>
      <c r="B46" s="85"/>
      <c r="C46" s="85"/>
      <c r="D46" s="85"/>
      <c r="E46" s="85"/>
      <c r="F46" s="6"/>
      <c r="G46" s="6"/>
      <c r="H46" s="6"/>
      <c r="I46" s="6"/>
      <c r="J46" s="6"/>
      <c r="K46" s="6"/>
      <c r="L46" s="6"/>
      <c r="M46" s="6"/>
      <c r="N46" s="265"/>
      <c r="O46" s="6"/>
    </row>
    <row r="47" spans="1:15">
      <c r="A47" s="6"/>
      <c r="B47" s="85"/>
      <c r="C47" s="85"/>
      <c r="D47" s="85"/>
      <c r="E47" s="85"/>
      <c r="F47" s="6"/>
      <c r="G47" s="6"/>
      <c r="H47" s="6"/>
      <c r="I47" s="6"/>
      <c r="J47" s="6"/>
      <c r="K47" s="6"/>
      <c r="L47" s="6"/>
      <c r="M47" s="6"/>
      <c r="N47" s="265"/>
      <c r="O47" s="6"/>
    </row>
    <row r="48" spans="1:15">
      <c r="A48" s="6"/>
      <c r="B48" s="85"/>
      <c r="C48" s="85"/>
      <c r="D48" s="85"/>
      <c r="E48" s="85"/>
      <c r="F48" s="6"/>
      <c r="G48" s="6"/>
      <c r="H48" s="6"/>
      <c r="I48" s="6"/>
      <c r="J48" s="6"/>
      <c r="K48" s="6"/>
      <c r="L48" s="6"/>
      <c r="M48" s="6"/>
      <c r="N48" s="265"/>
      <c r="O48" s="6"/>
    </row>
    <row r="49" spans="1:15">
      <c r="A49" s="6"/>
      <c r="B49" s="85"/>
      <c r="C49" s="85"/>
      <c r="D49" s="85"/>
      <c r="E49" s="85"/>
      <c r="F49" s="6"/>
      <c r="G49" s="6"/>
      <c r="H49" s="6"/>
      <c r="I49" s="6"/>
      <c r="J49" s="6"/>
      <c r="K49" s="6"/>
      <c r="L49" s="6"/>
      <c r="M49" s="6"/>
      <c r="N49" s="265"/>
      <c r="O49" s="6"/>
    </row>
    <row r="50" spans="1:15">
      <c r="A50" s="6"/>
      <c r="B50" s="85"/>
      <c r="C50" s="85"/>
      <c r="D50" s="85"/>
      <c r="E50" s="85"/>
      <c r="F50" s="6"/>
      <c r="G50" s="6"/>
      <c r="H50" s="6"/>
      <c r="I50" s="6"/>
      <c r="J50" s="6"/>
      <c r="K50" s="6"/>
      <c r="L50" s="6"/>
      <c r="M50" s="6"/>
      <c r="N50" s="265"/>
      <c r="O50" s="6"/>
    </row>
    <row r="51" spans="1:15">
      <c r="A51" s="6"/>
      <c r="B51" s="85"/>
      <c r="C51" s="85"/>
      <c r="D51" s="85"/>
      <c r="E51" s="85"/>
      <c r="F51" s="6"/>
      <c r="G51" s="6"/>
      <c r="H51" s="6"/>
      <c r="I51" s="6"/>
      <c r="J51" s="6"/>
      <c r="K51" s="6"/>
      <c r="L51" s="6"/>
      <c r="M51" s="6"/>
      <c r="N51" s="265"/>
      <c r="O51" s="6"/>
    </row>
    <row r="52" spans="1:15">
      <c r="A52" s="6"/>
      <c r="B52" s="85"/>
      <c r="C52" s="85"/>
      <c r="D52" s="85"/>
      <c r="E52" s="85"/>
      <c r="F52" s="6"/>
      <c r="G52" s="6"/>
      <c r="H52" s="6"/>
      <c r="I52" s="6"/>
      <c r="J52" s="6"/>
      <c r="K52" s="6"/>
      <c r="L52" s="6"/>
      <c r="M52" s="6"/>
      <c r="N52" s="265"/>
      <c r="O52" s="6"/>
    </row>
    <row r="53" spans="1:15">
      <c r="A53" s="6"/>
      <c r="B53" s="85"/>
      <c r="C53" s="85"/>
      <c r="D53" s="85"/>
      <c r="E53" s="85"/>
      <c r="F53" s="6"/>
      <c r="G53" s="6"/>
      <c r="H53" s="6"/>
      <c r="I53" s="6"/>
      <c r="J53" s="6"/>
      <c r="K53" s="6"/>
      <c r="L53" s="6"/>
      <c r="M53" s="6"/>
      <c r="N53" s="265"/>
      <c r="O53" s="6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23:G23"/>
    <mergeCell ref="A26:O26"/>
    <mergeCell ref="A4:A5"/>
    <mergeCell ref="B4:B5"/>
    <mergeCell ref="C4:C5"/>
    <mergeCell ref="D4:D5"/>
    <mergeCell ref="E4:E5"/>
    <mergeCell ref="F4:F5"/>
    <mergeCell ref="A31:G31"/>
    <mergeCell ref="H32:N32"/>
    <mergeCell ref="H33:N33"/>
    <mergeCell ref="H34:N34"/>
    <mergeCell ref="G4:G5"/>
    <mergeCell ref="H4:K4"/>
    <mergeCell ref="L4:N4"/>
  </mergeCells>
  <phoneticPr fontId="5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2023-07-31T16:38:11Z</cp:lastPrinted>
  <dcterms:created xsi:type="dcterms:W3CDTF">2017-01-27T13:50:12Z</dcterms:created>
  <dcterms:modified xsi:type="dcterms:W3CDTF">2023-08-15T16:26:57Z</dcterms:modified>
</cp:coreProperties>
</file>