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81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02"/>
  <c r="O33" i="96"/>
  <c r="O32"/>
  <c r="O31"/>
  <c r="O30"/>
  <c r="O29"/>
  <c r="O26"/>
  <c r="O24"/>
  <c r="O22"/>
  <c r="O21"/>
  <c r="O20"/>
  <c r="O19"/>
  <c r="O18"/>
  <c r="O16"/>
  <c r="O15"/>
  <c r="O14"/>
  <c r="O13"/>
  <c r="O12"/>
  <c r="O11"/>
  <c r="O10"/>
  <c r="O8"/>
  <c r="O7"/>
  <c r="O6"/>
  <c r="O37"/>
  <c r="O39"/>
  <c r="O40"/>
  <c r="O41"/>
  <c r="O43"/>
  <c r="O42"/>
  <c r="O44"/>
  <c r="O52"/>
  <c r="O55" s="1"/>
  <c r="O37" i="103"/>
  <c r="O6" i="101" l="1"/>
  <c r="O14"/>
  <c r="O13"/>
  <c r="O9"/>
  <c r="O10"/>
  <c r="O8"/>
  <c r="O12"/>
  <c r="O15"/>
  <c r="O23"/>
  <c r="O26" s="1"/>
  <c r="O26" i="103"/>
  <c r="O12"/>
  <c r="O28" i="96"/>
  <c r="O36" l="1"/>
  <c r="O34"/>
  <c r="O27"/>
  <c r="O25" i="103"/>
  <c r="O11"/>
  <c r="N32" l="1"/>
  <c r="M32"/>
  <c r="J32"/>
  <c r="I32"/>
  <c r="M34" l="1"/>
</calcChain>
</file>

<file path=xl/comments1.xml><?xml version="1.0" encoding="utf-8"?>
<comments xmlns="http://schemas.openxmlformats.org/spreadsheetml/2006/main">
  <authors>
    <author>helania.melo</author>
  </authors>
  <commentList>
    <comment ref="D6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38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CONTROLE/SASDH</t>
        </r>
      </text>
    </comment>
    <comment ref="D39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</commentList>
</comments>
</file>

<file path=xl/sharedStrings.xml><?xml version="1.0" encoding="utf-8"?>
<sst xmlns="http://schemas.openxmlformats.org/spreadsheetml/2006/main" count="567" uniqueCount="227">
  <si>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</si>
  <si>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</si>
  <si>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</si>
  <si>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</si>
  <si>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</si>
  <si>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</si>
  <si>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</si>
  <si>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</si>
  <si>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</si>
  <si>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</si>
  <si>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</si>
  <si>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</si>
  <si>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</si>
  <si>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</si>
  <si>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</si>
  <si>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</si>
  <si>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</si>
  <si>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</si>
  <si>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</si>
  <si>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</si>
  <si>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</si>
  <si>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</si>
  <si>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</si>
  <si>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</si>
  <si>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</si>
  <si>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</si>
  <si>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</si>
  <si>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</si>
  <si>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</si>
  <si>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</si>
  <si>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</si>
  <si>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</si>
  <si>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</si>
  <si>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</si>
  <si>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</si>
  <si>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</si>
  <si>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</si>
  <si>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</si>
  <si>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</si>
  <si>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</si>
  <si>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</si>
  <si>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</si>
  <si>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31/03/2023</t>
  </si>
  <si>
    <t>01/09/2021</t>
  </si>
  <si>
    <t>SEME</t>
  </si>
  <si>
    <t>LETRAS LIBRAS</t>
  </si>
  <si>
    <t>JHULY KÉZIA FERREIRA DE OLIVEIRA (PCD)</t>
  </si>
  <si>
    <t>VICTOR MATHEUS VITORINO MENDES (PCD)</t>
  </si>
  <si>
    <t>31/08/2022</t>
  </si>
  <si>
    <t>JOTAHERRE ANACLETO DE OLIVEIRA</t>
  </si>
  <si>
    <t xml:space="preserve">JOÃO GABRIEL FERREIRA GALVÃO </t>
  </si>
  <si>
    <t>04/11/2022</t>
  </si>
  <si>
    <t>JAIRO SOUZA DE PAIVA</t>
  </si>
  <si>
    <t>JEOVANA BARBOSA DO NASCIMENTO</t>
  </si>
  <si>
    <t xml:space="preserve">LEANE DA SILVA FERREIRA </t>
  </si>
  <si>
    <t>LUAN LUCAS SILVA DE LIMA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</si>
  <si>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</si>
  <si>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</si>
  <si>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</si>
  <si>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</si>
  <si>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CIÊNCIAS CONTÁBEIS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</si>
  <si>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</si>
  <si>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</si>
  <si>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</si>
  <si>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</si>
  <si>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 xml:space="preserve">RAYARA DOS SANTOS MARQUES </t>
  </si>
  <si>
    <t xml:space="preserve">SASDH </t>
  </si>
  <si>
    <t>01/12/2021</t>
  </si>
  <si>
    <t>30/09/2022</t>
  </si>
  <si>
    <t>31/08/2023</t>
  </si>
  <si>
    <t>30/11/2022</t>
  </si>
  <si>
    <t>31/11/2023</t>
  </si>
  <si>
    <t>ANA LETÍCIA SOUZA DA SILVA</t>
  </si>
  <si>
    <t>31/012023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</si>
  <si>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</si>
  <si>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</si>
  <si>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</si>
  <si>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</si>
  <si>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</si>
  <si>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</si>
  <si>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</si>
  <si>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</si>
  <si>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DO POVO</t>
  </si>
  <si>
    <t>CRAS CIDADE NOVA</t>
  </si>
  <si>
    <t xml:space="preserve">CRAS TANCREDO NEVES </t>
  </si>
  <si>
    <t>CRAS CALAFATE</t>
  </si>
  <si>
    <t>FERNANDA DA SILVA RIBEIRO</t>
  </si>
  <si>
    <t>ROSÂNGELA OLIVEIRA DE SOUZA</t>
  </si>
  <si>
    <t>TALINE ALVES DA SILVA</t>
  </si>
  <si>
    <t>SELMA FEITOSA DE ALMEIDA</t>
  </si>
  <si>
    <t>JÚLIA AZEVEDO S. TESSINARI</t>
  </si>
  <si>
    <t>ACÁCIO DIAS DA COSTA</t>
  </si>
  <si>
    <t>ADREA ALMEIDA DA SILVA</t>
  </si>
  <si>
    <t>JOÃO VICTOR AFONSO MAGALHÃES</t>
  </si>
  <si>
    <t>CRAS ST HELENA</t>
  </si>
  <si>
    <t>01/04/2022</t>
  </si>
  <si>
    <t xml:space="preserve">PSICOLOGIA </t>
  </si>
  <si>
    <t>CRAS TANCREDO NEVES</t>
  </si>
  <si>
    <t>12/05/2022</t>
  </si>
  <si>
    <t>ANA LUISA AUGUSTO DE SOUZA</t>
  </si>
  <si>
    <t>05/05/2022</t>
  </si>
  <si>
    <t>LUIZA VITÓRIA DE SOUZA SILVA</t>
  </si>
  <si>
    <t>CRAS  SOBRAL</t>
  </si>
  <si>
    <t xml:space="preserve">WESLEY MATEUS SARAIVA DE LIMA </t>
  </si>
  <si>
    <t>GUSTAVO DOS SANTOS LAGO</t>
  </si>
  <si>
    <t>08/08/2022</t>
  </si>
  <si>
    <t>10/08/2022</t>
  </si>
  <si>
    <t>GILIARD DO CARMO DE JESUS</t>
  </si>
  <si>
    <t>07/08/2023</t>
  </si>
  <si>
    <t>07/11/2022</t>
  </si>
  <si>
    <t>LAURA LIMA DE SOUZA</t>
  </si>
  <si>
    <t>EMFERMAGEM</t>
  </si>
  <si>
    <t>01/11/2022</t>
  </si>
  <si>
    <t>ARISSON RODRIGUES QUINTELLA DE MOURA</t>
  </si>
  <si>
    <t>ADMINISTRAÇÃO</t>
  </si>
  <si>
    <t>ANTONIA RAQUEL SILVA  DE SOUZA</t>
  </si>
  <si>
    <t>10/11/2023</t>
  </si>
  <si>
    <t>LUIZ FELYPE FREITAS DA SILVA</t>
  </si>
  <si>
    <t>PSICOLOGIA</t>
  </si>
  <si>
    <t>10/11/2022</t>
  </si>
  <si>
    <t>09/10/2023</t>
  </si>
  <si>
    <t>KETHELY BRENDHA VIDAL DUTRA</t>
  </si>
  <si>
    <t>RIKELME FREITAS DA SILVA</t>
  </si>
  <si>
    <t>31/10/2023</t>
  </si>
  <si>
    <t>BERNARDO SALGUEIRO DE ARAÚJO</t>
  </si>
  <si>
    <t>GABRIEL LUCAS DE QUEIROZ DA SILVA</t>
  </si>
  <si>
    <t>01/12/2022</t>
  </si>
  <si>
    <t>30/11/2023</t>
  </si>
  <si>
    <t>ALINE GABRIELA DA SILVA COSTA</t>
  </si>
  <si>
    <t>BEATRIZ SILVA RIBEIRO ARAÚJO</t>
  </si>
  <si>
    <t>JAQUELINE JULIÃO  DA SILVA</t>
  </si>
  <si>
    <t>2023</t>
  </si>
  <si>
    <t>GABRIEL RODRIGUES FERNANDES</t>
  </si>
  <si>
    <t>09/02/2023</t>
  </si>
  <si>
    <t>08/02/2024</t>
  </si>
  <si>
    <t>MARIA LUCIANA MOURA DA SILVA</t>
  </si>
  <si>
    <t>01/02/2023</t>
  </si>
  <si>
    <t>31/12/2023</t>
  </si>
  <si>
    <t>PEDRO HENRIQUE F. SANTARÉM</t>
  </si>
  <si>
    <t>SUZIELY CABRAL DE FREITAS</t>
  </si>
  <si>
    <t>09/03/2023</t>
  </si>
  <si>
    <t>ISADORA SALGUEIRO ARAÚJO</t>
  </si>
  <si>
    <t xml:space="preserve">FELIPE FONSECA DE OLIVEIRA </t>
  </si>
  <si>
    <t>FERNANDO JOSÉ AMURIM FREITAS</t>
  </si>
  <si>
    <t>GABRIEL DA SILVA BARBOZA</t>
  </si>
  <si>
    <t>KETLEM VITÓRIA COSTA MEDEIROS</t>
  </si>
  <si>
    <t>DIASE</t>
  </si>
  <si>
    <t>LARISSA CRISTINA LOPES BRAGA</t>
  </si>
  <si>
    <t>ENSINO MÉDIO-EJA</t>
  </si>
  <si>
    <t>CRAS SÃO FRANCISCO</t>
  </si>
  <si>
    <t>YASMIM VITÓRIA AZEVEDO COSTA DA SILVA</t>
  </si>
  <si>
    <t>01/03/2023</t>
  </si>
  <si>
    <t>31/12/2024</t>
  </si>
  <si>
    <t>BIOMEDICINA</t>
  </si>
  <si>
    <t>08/03/2024</t>
  </si>
  <si>
    <t>06/03/2023</t>
  </si>
  <si>
    <t>THIAGO NICOLAS DE OLIVEIRA LIMA(PCD)</t>
  </si>
  <si>
    <t>10/04/2023</t>
  </si>
  <si>
    <t>KAYO HENRIQUE SANTOS DE AGUIAR</t>
  </si>
  <si>
    <t>GABRIELA JIALDI QUEIROZ</t>
  </si>
  <si>
    <t>LUAN  HENRIQUE BENVINDO GOMES</t>
  </si>
  <si>
    <t>LETICIA DE LIMA AZEVEDO</t>
  </si>
  <si>
    <t>ÃNILA  VITÓRIA MENDES GADELHA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</si>
  <si>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</si>
  <si>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</si>
  <si>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</si>
  <si>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</si>
  <si>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</si>
  <si>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</si>
  <si>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</si>
  <si>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</si>
  <si>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LAZARO RAFAEL DOS SANTOS OLIVEIRA</t>
  </si>
  <si>
    <t>RAYNAN N  KAYRONN   MOREIRA DA SILVA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</si>
  <si>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</si>
  <si>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</si>
  <si>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</si>
  <si>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</si>
  <si>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</si>
  <si>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LILIANE ALBUQUERQUE DO NASCIMENTO</t>
  </si>
  <si>
    <t>CRAS- RUI LINO</t>
  </si>
  <si>
    <t>CRAS- CALAFATE</t>
  </si>
  <si>
    <t>EUCLIDES ROQUE DE LIMA NETO</t>
  </si>
  <si>
    <t>CRAS- SOBRAL</t>
  </si>
  <si>
    <t>PRISCILA FERREIRA DE ARAÚJO</t>
  </si>
  <si>
    <t>KELLY VITÓRIA SILVA E SILVA</t>
  </si>
  <si>
    <t>CRAS- SANTA HELENA</t>
  </si>
  <si>
    <t>VITÓRIA FELIX FRANCELINO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</si>
  <si>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</si>
  <si>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</si>
  <si>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</si>
  <si>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</si>
  <si>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</si>
  <si>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</si>
  <si>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</si>
  <si>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</si>
  <si>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</si>
  <si>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</si>
  <si>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ANA KETLEN QUEIROZ DE FEREITAS</t>
  </si>
  <si>
    <t>KAROLINE VITÓRIA LIMA DA  SILVA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</si>
  <si>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</si>
  <si>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</si>
  <si>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</si>
  <si>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</si>
  <si>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</si>
  <si>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</si>
  <si>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</si>
  <si>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3 E 4</t>
  </si>
  <si>
    <t>CRS RUI LINO</t>
  </si>
  <si>
    <t>FILOSOFIA</t>
  </si>
  <si>
    <t>CRAS- TANCREDO NEVES</t>
  </si>
  <si>
    <t>AUXILIO TRANSP</t>
  </si>
  <si>
    <t>12/06/2023</t>
  </si>
  <si>
    <t>JUNHO</t>
  </si>
  <si>
    <t>KESSY MONIELLY CARVALHO</t>
  </si>
  <si>
    <t>1</t>
  </si>
  <si>
    <t>13,93</t>
  </si>
  <si>
    <t>34,93</t>
  </si>
  <si>
    <t>18,650,00</t>
  </si>
  <si>
    <t>RAILLANA  DE PÁDUA E SOUZA</t>
  </si>
  <si>
    <t>CRAS-RUI LINO</t>
  </si>
  <si>
    <t>CRA- CIDADE DO POVO</t>
  </si>
  <si>
    <t>SÍRIA RIBAS DO NASCIMENTO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</si>
  <si>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</si>
  <si>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CONTRATO Nº 045/2020  -  PREFEITURA DE RIO BRANCO -                                                                    FILIAL 0012 / RECURSO PROGRAMA ESTÁGIO REMUNERADO</t>
  </si>
  <si>
    <t>CONTRATO Nº 045/2020   -   PREFEITURA DE RIO BRANCO                                                                                                 FILIAL 0014 / RECURSO 117-CRAS</t>
  </si>
  <si>
    <t xml:space="preserve">CONTRATO Nº 045/2020  -  PREFEITURA DE RIO BRANCO - FILIAL 0015 - RECURSO - PROGRAMA BOLSA FAMILIA E DO CADASTRO ÚNICO (IGD-PBF) </t>
  </si>
  <si>
    <t>CONTRATO Nº 045/2020  -  PREFEITURA DE RIO BRANCO -  FILIAL 0016 - RECURSO - PROGRAMA CRIANÇA FELIZ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</si>
</sst>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70" formatCode="_-[$R$-416]\ * #,##0.00_-;\-[$R$-416]\ * #,##0.00_-;_-[$R$-416]\ 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329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4" fillId="2" borderId="18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left"/>
    </xf>
    <xf numFmtId="0" fontId="15" fillId="0" borderId="0" xfId="0" applyFont="1"/>
    <xf numFmtId="164" fontId="5" fillId="7" borderId="1" xfId="1" applyFont="1" applyFill="1" applyBorder="1" applyAlignment="1" applyProtection="1">
      <alignment horizontal="center" vertical="center"/>
      <protection hidden="1"/>
    </xf>
    <xf numFmtId="0" fontId="16" fillId="2" borderId="2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44" fontId="4" fillId="2" borderId="1" xfId="2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 applyProtection="1">
      <alignment horizontal="right" vertical="center"/>
      <protection hidden="1"/>
    </xf>
    <xf numFmtId="0" fontId="4" fillId="7" borderId="2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4" xfId="0" applyFont="1" applyFill="1" applyBorder="1"/>
    <xf numFmtId="0" fontId="4" fillId="0" borderId="18" xfId="0" applyFont="1" applyBorder="1"/>
    <xf numFmtId="0" fontId="4" fillId="0" borderId="1" xfId="0" applyFont="1" applyBorder="1"/>
    <xf numFmtId="0" fontId="4" fillId="0" borderId="24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5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 applyProtection="1">
      <alignment horizontal="right" vertical="center"/>
      <protection hidden="1"/>
    </xf>
    <xf numFmtId="164" fontId="5" fillId="0" borderId="1" xfId="1" applyFont="1" applyFill="1" applyBorder="1" applyAlignment="1" applyProtection="1">
      <alignment horizontal="right" vertical="center"/>
      <protection hidden="1"/>
    </xf>
    <xf numFmtId="164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vertical="center"/>
    </xf>
    <xf numFmtId="0" fontId="4" fillId="0" borderId="25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3" xfId="0" applyFont="1" applyBorder="1" applyAlignment="1">
      <alignment horizontal="left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/>
    <xf numFmtId="0" fontId="0" fillId="0" borderId="0" xfId="0" applyFill="1" applyAlignment="1">
      <alignment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164" fontId="5" fillId="10" borderId="35" xfId="1" applyFont="1" applyFill="1" applyBorder="1" applyAlignment="1">
      <alignment horizontal="center" vertical="center" wrapText="1"/>
    </xf>
    <xf numFmtId="164" fontId="5" fillId="10" borderId="35" xfId="1" applyFont="1" applyFill="1" applyBorder="1" applyAlignment="1">
      <alignment horizontal="center" vertical="center" wrapText="1"/>
    </xf>
    <xf numFmtId="164" fontId="5" fillId="10" borderId="36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17" xfId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horizontal="center" vertical="center"/>
    </xf>
    <xf numFmtId="164" fontId="5" fillId="11" borderId="1" xfId="1" applyFont="1" applyFill="1" applyBorder="1" applyAlignment="1">
      <alignment horizontal="center" wrapText="1"/>
    </xf>
    <xf numFmtId="164" fontId="5" fillId="4" borderId="17" xfId="1" applyFont="1" applyFill="1" applyBorder="1" applyAlignment="1">
      <alignment horizontal="center" vertical="center" wrapText="1"/>
    </xf>
    <xf numFmtId="164" fontId="5" fillId="4" borderId="39" xfId="1" applyFont="1" applyFill="1" applyBorder="1" applyAlignment="1">
      <alignment horizontal="center" vertical="center" wrapText="1"/>
    </xf>
    <xf numFmtId="164" fontId="5" fillId="4" borderId="39" xfId="1" applyFont="1" applyFill="1" applyBorder="1" applyAlignment="1">
      <alignment horizontal="center" vertical="center" textRotation="90" wrapText="1"/>
    </xf>
    <xf numFmtId="164" fontId="5" fillId="4" borderId="40" xfId="1" applyFont="1" applyFill="1" applyBorder="1" applyAlignment="1">
      <alignment horizontal="center" vertical="center" wrapText="1"/>
    </xf>
    <xf numFmtId="164" fontId="4" fillId="5" borderId="5" xfId="1" applyFont="1" applyFill="1" applyBorder="1" applyAlignment="1">
      <alignment horizontal="center" vertical="center" wrapText="1"/>
    </xf>
    <xf numFmtId="164" fontId="4" fillId="5" borderId="32" xfId="1" applyFont="1" applyFill="1" applyBorder="1" applyAlignment="1">
      <alignment horizontal="center" vertical="center" wrapText="1"/>
    </xf>
    <xf numFmtId="164" fontId="4" fillId="5" borderId="5" xfId="1" applyFont="1" applyFill="1" applyBorder="1" applyAlignment="1">
      <alignment horizontal="center" vertical="center" textRotation="90" wrapText="1"/>
    </xf>
    <xf numFmtId="164" fontId="4" fillId="5" borderId="15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4" fillId="5" borderId="7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textRotation="90" wrapText="1"/>
    </xf>
    <xf numFmtId="164" fontId="4" fillId="5" borderId="17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/>
      <protection hidden="1"/>
    </xf>
    <xf numFmtId="164" fontId="4" fillId="2" borderId="1" xfId="1" applyFont="1" applyFill="1" applyBorder="1" applyAlignment="1">
      <alignment horizontal="center" vertical="center"/>
    </xf>
    <xf numFmtId="164" fontId="16" fillId="2" borderId="1" xfId="1" applyFont="1" applyFill="1" applyBorder="1" applyAlignment="1">
      <alignment horizontal="center"/>
    </xf>
    <xf numFmtId="164" fontId="4" fillId="2" borderId="17" xfId="1" applyFont="1" applyFill="1" applyBorder="1" applyAlignment="1" applyProtection="1">
      <alignment horizontal="center" vertical="center"/>
      <protection hidden="1"/>
    </xf>
    <xf numFmtId="164" fontId="5" fillId="7" borderId="1" xfId="1" applyFont="1" applyFill="1" applyBorder="1" applyAlignment="1" applyProtection="1">
      <alignment vertical="center"/>
      <protection hidden="1"/>
    </xf>
    <xf numFmtId="164" fontId="5" fillId="7" borderId="17" xfId="1" applyFont="1" applyFill="1" applyBorder="1" applyAlignment="1" applyProtection="1">
      <alignment vertical="center"/>
      <protection hidden="1"/>
    </xf>
    <xf numFmtId="164" fontId="4" fillId="0" borderId="0" xfId="1" applyFont="1" applyFill="1" applyBorder="1" applyAlignment="1" applyProtection="1">
      <alignment horizontal="center" vertical="center"/>
      <protection hidden="1"/>
    </xf>
    <xf numFmtId="164" fontId="5" fillId="0" borderId="23" xfId="1" applyFont="1" applyBorder="1" applyAlignment="1" applyProtection="1">
      <alignment vertical="center"/>
      <protection hidden="1"/>
    </xf>
    <xf numFmtId="164" fontId="5" fillId="0" borderId="0" xfId="1" applyFont="1" applyFill="1" applyBorder="1" applyAlignment="1" applyProtection="1">
      <alignment horizontal="center" vertical="center"/>
      <protection hidden="1"/>
    </xf>
    <xf numFmtId="164" fontId="5" fillId="7" borderId="1" xfId="1" applyFont="1" applyFill="1" applyBorder="1" applyAlignment="1">
      <alignment horizontal="center" vertical="center" wrapText="1"/>
    </xf>
    <xf numFmtId="164" fontId="5" fillId="7" borderId="1" xfId="1" applyFont="1" applyFill="1" applyBorder="1" applyAlignment="1">
      <alignment horizontal="center" vertical="center" textRotation="90" wrapText="1"/>
    </xf>
    <xf numFmtId="164" fontId="5" fillId="7" borderId="17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/>
      <protection hidden="1"/>
    </xf>
    <xf numFmtId="164" fontId="5" fillId="0" borderId="17" xfId="1" applyFont="1" applyBorder="1" applyAlignment="1" applyProtection="1">
      <alignment vertical="center"/>
      <protection hidden="1"/>
    </xf>
    <xf numFmtId="164" fontId="5" fillId="7" borderId="4" xfId="1" applyFont="1" applyFill="1" applyBorder="1" applyAlignment="1" applyProtection="1">
      <alignment horizontal="center" vertical="center"/>
      <protection hidden="1"/>
    </xf>
    <xf numFmtId="164" fontId="4" fillId="7" borderId="1" xfId="1" applyFont="1" applyFill="1" applyBorder="1" applyAlignment="1" applyProtection="1">
      <alignment vertical="center"/>
      <protection hidden="1"/>
    </xf>
    <xf numFmtId="164" fontId="4" fillId="0" borderId="0" xfId="1" applyFont="1"/>
    <xf numFmtId="164" fontId="4" fillId="0" borderId="23" xfId="1" applyFont="1" applyBorder="1"/>
    <xf numFmtId="164" fontId="5" fillId="8" borderId="1" xfId="1" applyFont="1" applyFill="1" applyBorder="1" applyAlignment="1">
      <alignment vertical="center"/>
    </xf>
    <xf numFmtId="164" fontId="5" fillId="8" borderId="1" xfId="1" applyFont="1" applyFill="1" applyBorder="1" applyAlignment="1">
      <alignment horizontal="center" vertical="center"/>
    </xf>
    <xf numFmtId="164" fontId="17" fillId="8" borderId="1" xfId="1" applyFont="1" applyFill="1" applyBorder="1" applyAlignment="1">
      <alignment vertical="center"/>
    </xf>
    <xf numFmtId="164" fontId="18" fillId="8" borderId="2" xfId="1" applyFont="1" applyFill="1" applyBorder="1" applyAlignment="1">
      <alignment vertical="center"/>
    </xf>
    <xf numFmtId="164" fontId="4" fillId="0" borderId="2" xfId="1" applyFont="1" applyBorder="1" applyAlignment="1">
      <alignment horizontal="left" vertical="center"/>
    </xf>
    <xf numFmtId="164" fontId="4" fillId="0" borderId="3" xfId="1" applyFont="1" applyBorder="1" applyAlignment="1">
      <alignment horizontal="left" vertical="center"/>
    </xf>
    <xf numFmtId="164" fontId="5" fillId="0" borderId="8" xfId="1" applyFont="1" applyBorder="1" applyAlignment="1">
      <alignment horizontal="left" vertical="center"/>
    </xf>
    <xf numFmtId="164" fontId="5" fillId="0" borderId="9" xfId="1" applyFont="1" applyBorder="1" applyAlignment="1">
      <alignment horizontal="left" vertical="center"/>
    </xf>
    <xf numFmtId="164" fontId="5" fillId="9" borderId="12" xfId="1" applyFont="1" applyFill="1" applyBorder="1" applyAlignment="1">
      <alignment horizontal="left" vertical="center"/>
    </xf>
    <xf numFmtId="164" fontId="5" fillId="9" borderId="13" xfId="1" applyFont="1" applyFill="1" applyBorder="1" applyAlignment="1">
      <alignment horizontal="left" vertical="center"/>
    </xf>
    <xf numFmtId="164" fontId="5" fillId="9" borderId="27" xfId="1" applyFont="1" applyFill="1" applyBorder="1" applyAlignment="1">
      <alignment horizontal="right" vertical="center" wrapText="1"/>
    </xf>
    <xf numFmtId="164" fontId="1" fillId="0" borderId="0" xfId="1" applyFont="1"/>
    <xf numFmtId="164" fontId="10" fillId="0" borderId="0" xfId="1" applyFont="1"/>
    <xf numFmtId="164" fontId="9" fillId="0" borderId="0" xfId="1" applyFont="1"/>
    <xf numFmtId="164" fontId="0" fillId="0" borderId="0" xfId="1" applyFont="1"/>
    <xf numFmtId="0" fontId="5" fillId="4" borderId="3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6" fillId="2" borderId="0" xfId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0" xfId="1" applyFont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horizontal="center" vertical="center"/>
      <protection hidden="1"/>
    </xf>
    <xf numFmtId="164" fontId="20" fillId="0" borderId="0" xfId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5" fillId="0" borderId="0" xfId="1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horizontal="left"/>
    </xf>
    <xf numFmtId="164" fontId="4" fillId="0" borderId="0" xfId="1" applyFont="1" applyBorder="1"/>
    <xf numFmtId="164" fontId="5" fillId="8" borderId="17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17" xfId="1" applyFont="1" applyFill="1" applyBorder="1" applyAlignment="1">
      <alignment horizontal="right" vertical="center"/>
    </xf>
    <xf numFmtId="164" fontId="5" fillId="0" borderId="17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2" borderId="5" xfId="2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7" xfId="1" applyFont="1" applyFill="1" applyBorder="1" applyAlignment="1">
      <alignment horizontal="center" vertical="center" wrapText="1"/>
    </xf>
    <xf numFmtId="164" fontId="5" fillId="11" borderId="1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/>
    </xf>
    <xf numFmtId="164" fontId="4" fillId="2" borderId="5" xfId="1" applyFont="1" applyFill="1" applyBorder="1" applyAlignment="1" applyProtection="1">
      <alignment horizontal="center" vertical="center"/>
      <protection hidden="1"/>
    </xf>
    <xf numFmtId="164" fontId="4" fillId="2" borderId="15" xfId="1" applyFont="1" applyFill="1" applyBorder="1" applyAlignment="1" applyProtection="1">
      <alignment horizontal="center" vertical="center"/>
      <protection hidden="1"/>
    </xf>
    <xf numFmtId="164" fontId="5" fillId="8" borderId="1" xfId="1" applyFont="1" applyFill="1" applyBorder="1" applyAlignment="1" applyProtection="1">
      <alignment horizontal="center" vertical="center"/>
      <protection hidden="1"/>
    </xf>
    <xf numFmtId="164" fontId="5" fillId="8" borderId="17" xfId="1" applyFont="1" applyFill="1" applyBorder="1" applyAlignment="1" applyProtection="1">
      <alignment horizontal="center" vertical="center"/>
      <protection hidden="1"/>
    </xf>
    <xf numFmtId="164" fontId="4" fillId="0" borderId="1" xfId="1" applyFont="1" applyBorder="1" applyAlignment="1" applyProtection="1">
      <alignment horizontal="right" vertical="center"/>
      <protection hidden="1"/>
    </xf>
    <xf numFmtId="164" fontId="5" fillId="0" borderId="1" xfId="1" applyFont="1" applyBorder="1" applyAlignment="1" applyProtection="1">
      <alignment horizontal="right" vertical="center"/>
      <protection hidden="1"/>
    </xf>
    <xf numFmtId="164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Font="1" applyFill="1" applyBorder="1" applyAlignment="1" applyProtection="1">
      <alignment horizontal="center" vertical="center"/>
      <protection hidden="1"/>
    </xf>
    <xf numFmtId="164" fontId="5" fillId="7" borderId="17" xfId="1" applyFont="1" applyFill="1" applyBorder="1" applyAlignment="1" applyProtection="1">
      <alignment horizontal="center" vertical="center"/>
      <protection hidden="1"/>
    </xf>
    <xf numFmtId="164" fontId="5" fillId="9" borderId="25" xfId="1" applyFont="1" applyFill="1" applyBorder="1" applyAlignment="1">
      <alignment horizontal="left" vertical="center"/>
    </xf>
    <xf numFmtId="164" fontId="5" fillId="9" borderId="11" xfId="1" applyFont="1" applyFill="1" applyBorder="1" applyAlignment="1">
      <alignment horizontal="left" vertical="center"/>
    </xf>
    <xf numFmtId="164" fontId="5" fillId="9" borderId="26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164" fontId="5" fillId="7" borderId="1" xfId="1" applyFont="1" applyFill="1" applyBorder="1" applyAlignment="1">
      <alignment vertical="center"/>
    </xf>
    <xf numFmtId="164" fontId="5" fillId="8" borderId="2" xfId="1" applyFont="1" applyFill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3" xfId="1" applyFont="1" applyBorder="1" applyAlignment="1">
      <alignment horizontal="left" vertical="center"/>
    </xf>
    <xf numFmtId="164" fontId="5" fillId="2" borderId="17" xfId="1" applyFont="1" applyFill="1" applyBorder="1" applyAlignment="1">
      <alignment horizontal="right" vertical="center"/>
    </xf>
    <xf numFmtId="170" fontId="10" fillId="0" borderId="0" xfId="4" applyNumberFormat="1" applyFont="1" applyFill="1" applyAlignment="1" applyProtection="1">
      <alignment horizontal="right" vertical="center"/>
      <protection hidden="1"/>
    </xf>
    <xf numFmtId="44" fontId="10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right" vertical="center"/>
      <protection hidden="1"/>
    </xf>
    <xf numFmtId="167" fontId="10" fillId="0" borderId="0" xfId="4" applyNumberFormat="1" applyFont="1" applyFill="1" applyAlignment="1" applyProtection="1">
      <alignment horizontal="right" vertical="center"/>
      <protection hidden="1"/>
    </xf>
    <xf numFmtId="168" fontId="7" fillId="0" borderId="0" xfId="2" applyNumberFormat="1" applyFont="1" applyFill="1" applyBorder="1" applyAlignment="1" applyProtection="1">
      <alignment horizontal="center" vertical="center"/>
      <protection hidden="1"/>
    </xf>
    <xf numFmtId="166" fontId="10" fillId="0" borderId="0" xfId="4" applyNumberFormat="1" applyFont="1" applyFill="1" applyAlignment="1" applyProtection="1">
      <alignment horizontal="center" vertical="center"/>
      <protection hidden="1"/>
    </xf>
    <xf numFmtId="167" fontId="7" fillId="0" borderId="0" xfId="4" applyNumberFormat="1" applyFont="1" applyFill="1" applyAlignment="1" applyProtection="1">
      <alignment horizontal="right" vertical="center"/>
      <protection hidden="1"/>
    </xf>
    <xf numFmtId="168" fontId="10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0" borderId="0" xfId="1" applyFont="1" applyFill="1" applyBorder="1" applyAlignment="1" applyProtection="1">
      <alignment horizontal="center" vertical="center"/>
      <protection hidden="1"/>
    </xf>
    <xf numFmtId="44" fontId="10" fillId="0" borderId="0" xfId="2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9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vertical="center"/>
    </xf>
    <xf numFmtId="0" fontId="4" fillId="2" borderId="22" xfId="0" applyFont="1" applyFill="1" applyBorder="1"/>
    <xf numFmtId="0" fontId="4" fillId="2" borderId="42" xfId="0" applyFont="1" applyFill="1" applyBorder="1"/>
    <xf numFmtId="0" fontId="4" fillId="2" borderId="39" xfId="0" applyFont="1" applyFill="1" applyBorder="1"/>
    <xf numFmtId="0" fontId="4" fillId="2" borderId="39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center"/>
    </xf>
    <xf numFmtId="0" fontId="10" fillId="0" borderId="18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5" fillId="10" borderId="1" xfId="1" applyFont="1" applyFill="1" applyBorder="1" applyAlignment="1">
      <alignment horizontal="center" vertical="center" wrapText="1"/>
    </xf>
    <xf numFmtId="164" fontId="5" fillId="10" borderId="1" xfId="1" applyFont="1" applyFill="1" applyBorder="1" applyAlignment="1">
      <alignment horizontal="center" vertical="center" wrapText="1"/>
    </xf>
    <xf numFmtId="164" fontId="5" fillId="10" borderId="17" xfId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textRotation="90" wrapText="1"/>
    </xf>
    <xf numFmtId="164" fontId="4" fillId="2" borderId="17" xfId="1" applyFont="1" applyFill="1" applyBorder="1" applyAlignment="1" applyProtection="1">
      <alignment horizontal="right" vertical="center"/>
      <protection hidden="1"/>
    </xf>
    <xf numFmtId="164" fontId="5" fillId="2" borderId="1" xfId="1" applyFont="1" applyFill="1" applyBorder="1" applyAlignment="1" applyProtection="1">
      <alignment horizontal="center" vertical="center"/>
      <protection hidden="1"/>
    </xf>
    <xf numFmtId="164" fontId="5" fillId="2" borderId="1" xfId="1" applyFont="1" applyFill="1" applyBorder="1" applyAlignment="1" applyProtection="1">
      <alignment vertical="center"/>
      <protection hidden="1"/>
    </xf>
    <xf numFmtId="164" fontId="5" fillId="2" borderId="17" xfId="1" applyFont="1" applyFill="1" applyBorder="1" applyAlignment="1" applyProtection="1">
      <alignment vertical="center"/>
      <protection hidden="1"/>
    </xf>
    <xf numFmtId="164" fontId="10" fillId="0" borderId="0" xfId="1" applyFont="1" applyBorder="1"/>
    <xf numFmtId="164" fontId="10" fillId="0" borderId="23" xfId="1" applyFont="1" applyBorder="1"/>
    <xf numFmtId="164" fontId="5" fillId="2" borderId="1" xfId="1" applyFont="1" applyFill="1" applyBorder="1" applyAlignment="1" applyProtection="1">
      <alignment horizontal="right" vertical="center"/>
      <protection hidden="1"/>
    </xf>
    <xf numFmtId="164" fontId="5" fillId="2" borderId="17" xfId="1" applyFont="1" applyFill="1" applyBorder="1" applyAlignment="1" applyProtection="1">
      <alignment horizontal="right" vertical="center"/>
      <protection hidden="1"/>
    </xf>
    <xf numFmtId="164" fontId="4" fillId="0" borderId="1" xfId="1" applyFont="1" applyBorder="1"/>
    <xf numFmtId="164" fontId="4" fillId="0" borderId="17" xfId="1" applyFont="1" applyBorder="1"/>
    <xf numFmtId="164" fontId="4" fillId="0" borderId="1" xfId="1" applyFont="1" applyBorder="1" applyAlignment="1">
      <alignment horizontal="left" vertical="center"/>
    </xf>
    <xf numFmtId="164" fontId="5" fillId="0" borderId="1" xfId="1" applyFont="1" applyBorder="1" applyAlignment="1">
      <alignment horizontal="left" vertical="center"/>
    </xf>
    <xf numFmtId="164" fontId="5" fillId="9" borderId="39" xfId="1" applyFont="1" applyFill="1" applyBorder="1" applyAlignment="1">
      <alignment horizontal="left" vertical="center"/>
    </xf>
    <xf numFmtId="164" fontId="5" fillId="9" borderId="40" xfId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/>
    </xf>
    <xf numFmtId="170" fontId="9" fillId="0" borderId="0" xfId="0" applyNumberFormat="1" applyFont="1" applyFill="1"/>
    <xf numFmtId="44" fontId="9" fillId="0" borderId="0" xfId="0" applyNumberFormat="1" applyFont="1" applyFill="1"/>
    <xf numFmtId="167" fontId="9" fillId="0" borderId="0" xfId="0" applyNumberFormat="1" applyFont="1" applyFill="1"/>
    <xf numFmtId="166" fontId="9" fillId="0" borderId="0" xfId="0" applyNumberFormat="1" applyFont="1" applyFill="1"/>
    <xf numFmtId="0" fontId="15" fillId="0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164" fontId="5" fillId="0" borderId="43" xfId="1" applyFont="1" applyFill="1" applyBorder="1" applyAlignment="1">
      <alignment horizontal="right" vertical="center"/>
    </xf>
    <xf numFmtId="164" fontId="5" fillId="5" borderId="5" xfId="1" applyFont="1" applyFill="1" applyBorder="1" applyAlignment="1">
      <alignment horizontal="center" vertical="center" textRotation="90" wrapText="1"/>
    </xf>
    <xf numFmtId="164" fontId="5" fillId="5" borderId="5" xfId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textRotation="90" wrapText="1"/>
    </xf>
    <xf numFmtId="164" fontId="5" fillId="5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164" fontId="4" fillId="2" borderId="2" xfId="1" applyFont="1" applyFill="1" applyBorder="1" applyAlignment="1" applyProtection="1">
      <alignment horizontal="center" vertical="center"/>
      <protection hidden="1"/>
    </xf>
    <xf numFmtId="164" fontId="5" fillId="7" borderId="4" xfId="1" applyFont="1" applyFill="1" applyBorder="1" applyAlignment="1" applyProtection="1">
      <alignment vertical="center"/>
      <protection hidden="1"/>
    </xf>
    <xf numFmtId="164" fontId="5" fillId="7" borderId="2" xfId="1" applyFont="1" applyFill="1" applyBorder="1" applyAlignment="1" applyProtection="1">
      <alignment vertical="center"/>
      <protection hidden="1"/>
    </xf>
    <xf numFmtId="164" fontId="5" fillId="8" borderId="17" xfId="1" applyFont="1" applyFill="1" applyBorder="1" applyAlignment="1">
      <alignment horizontal="center" vertical="center"/>
    </xf>
    <xf numFmtId="164" fontId="5" fillId="9" borderId="28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textRotation="90" wrapText="1"/>
    </xf>
    <xf numFmtId="164" fontId="5" fillId="3" borderId="2" xfId="1" applyFont="1" applyFill="1" applyBorder="1" applyAlignment="1">
      <alignment horizontal="center" vertical="center" wrapText="1"/>
    </xf>
    <xf numFmtId="164" fontId="5" fillId="3" borderId="17" xfId="1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2" xfId="3"/>
    <cellStyle name="Normal 2 2 2" xfId="5"/>
    <cellStyle name="Normal_Plan3" xfId="4"/>
    <cellStyle name="Separador de milhares" xfId="2" builtinId="3"/>
  </cellStyles>
  <dxfs count="0"/>
  <tableStyles count="0" defaultTableStyle="TableStyleMedium2" defaultPivotStyle="PivotStyleLight16"/>
  <colors>
    <mruColors>
      <color rgb="FFFFCCFF"/>
      <color rgb="FFFFFF99"/>
      <color rgb="FF56D875"/>
      <color rgb="FF66FF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2112587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806" y="164043"/>
          <a:ext cx="210502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111918</xdr:colOff>
      <xdr:row>0</xdr:row>
      <xdr:rowOff>100012</xdr:rowOff>
    </xdr:from>
    <xdr:ext cx="2524124" cy="781051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918" y="100012"/>
          <a:ext cx="2524124" cy="78105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116418</xdr:rowOff>
    </xdr:from>
    <xdr:to>
      <xdr:col>1</xdr:col>
      <xdr:colOff>2143125</xdr:colOff>
      <xdr:row>0</xdr:row>
      <xdr:rowOff>976313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6719" y="116418"/>
          <a:ext cx="2119312" cy="859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82400</xdr:rowOff>
    </xdr:from>
    <xdr:to>
      <xdr:col>1</xdr:col>
      <xdr:colOff>2464595</xdr:colOff>
      <xdr:row>0</xdr:row>
      <xdr:rowOff>928688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7" y="82400"/>
          <a:ext cx="2464594" cy="846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80" zoomScaleNormal="80" workbookViewId="0">
      <selection activeCell="B6" sqref="B6"/>
    </sheetView>
  </sheetViews>
  <sheetFormatPr defaultRowHeight="15"/>
  <cols>
    <col min="1" max="1" width="5.28515625" customWidth="1"/>
    <col min="2" max="2" width="55.85546875" bestFit="1" customWidth="1"/>
    <col min="3" max="3" width="26.42578125" style="182" bestFit="1" customWidth="1"/>
    <col min="4" max="4" width="13.42578125" style="182" customWidth="1"/>
    <col min="5" max="5" width="8" customWidth="1"/>
    <col min="6" max="6" width="14" customWidth="1"/>
    <col min="7" max="7" width="14.85546875" customWidth="1"/>
    <col min="8" max="8" width="17.28515625" style="173" customWidth="1"/>
    <col min="9" max="9" width="15.5703125" style="173" customWidth="1"/>
    <col min="10" max="10" width="15.140625" style="173" customWidth="1"/>
    <col min="11" max="11" width="18.28515625" style="173" customWidth="1"/>
    <col min="12" max="12" width="6.42578125" style="173" customWidth="1"/>
    <col min="13" max="13" width="16.5703125" style="173" customWidth="1"/>
    <col min="14" max="14" width="17.5703125" style="173" customWidth="1"/>
    <col min="15" max="15" width="20.85546875" style="173" customWidth="1"/>
    <col min="16" max="21" width="9.140625" style="93"/>
  </cols>
  <sheetData>
    <row r="1" spans="1:21" ht="86.25" customHeight="1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21" ht="18">
      <c r="A2" s="109" t="s">
        <v>1</v>
      </c>
      <c r="B2" s="110"/>
      <c r="C2" s="111"/>
      <c r="D2" s="112" t="s">
        <v>2</v>
      </c>
      <c r="E2" s="113"/>
      <c r="F2" s="114" t="s">
        <v>3</v>
      </c>
      <c r="G2" s="115" t="s">
        <v>4</v>
      </c>
      <c r="H2" s="119" t="s">
        <v>36</v>
      </c>
      <c r="I2" s="119" t="s">
        <v>5</v>
      </c>
      <c r="J2" s="120" t="s">
        <v>6</v>
      </c>
      <c r="K2" s="120"/>
      <c r="L2" s="120"/>
      <c r="M2" s="120"/>
      <c r="N2" s="120"/>
      <c r="O2" s="121"/>
    </row>
    <row r="3" spans="1:21" ht="18">
      <c r="A3" s="101" t="s">
        <v>223</v>
      </c>
      <c r="B3" s="102"/>
      <c r="C3" s="103"/>
      <c r="D3" s="97" t="s">
        <v>211</v>
      </c>
      <c r="E3" s="98"/>
      <c r="F3" s="99" t="s">
        <v>131</v>
      </c>
      <c r="G3" s="100" t="s">
        <v>212</v>
      </c>
      <c r="H3" s="122">
        <v>18</v>
      </c>
      <c r="I3" s="122">
        <v>4.8</v>
      </c>
      <c r="J3" s="123" t="s">
        <v>7</v>
      </c>
      <c r="K3" s="123"/>
      <c r="L3" s="123"/>
      <c r="M3" s="123"/>
      <c r="N3" s="123"/>
      <c r="O3" s="124"/>
    </row>
    <row r="4" spans="1:21" ht="15.75">
      <c r="A4" s="86" t="s">
        <v>8</v>
      </c>
      <c r="B4" s="76" t="s">
        <v>9</v>
      </c>
      <c r="C4" s="77" t="s">
        <v>10</v>
      </c>
      <c r="D4" s="77" t="s">
        <v>11</v>
      </c>
      <c r="E4" s="77" t="s">
        <v>12</v>
      </c>
      <c r="F4" s="77" t="s">
        <v>13</v>
      </c>
      <c r="G4" s="77" t="s">
        <v>14</v>
      </c>
      <c r="H4" s="125" t="s">
        <v>15</v>
      </c>
      <c r="I4" s="126"/>
      <c r="J4" s="126"/>
      <c r="K4" s="127"/>
      <c r="L4" s="128" t="s">
        <v>16</v>
      </c>
      <c r="M4" s="128"/>
      <c r="N4" s="128"/>
      <c r="O4" s="129" t="s">
        <v>17</v>
      </c>
    </row>
    <row r="5" spans="1:21" ht="57.75" thickBot="1">
      <c r="A5" s="116"/>
      <c r="B5" s="117"/>
      <c r="C5" s="118"/>
      <c r="D5" s="118"/>
      <c r="E5" s="118"/>
      <c r="F5" s="118"/>
      <c r="G5" s="118"/>
      <c r="H5" s="130" t="s">
        <v>18</v>
      </c>
      <c r="I5" s="130" t="s">
        <v>19</v>
      </c>
      <c r="J5" s="130" t="s">
        <v>20</v>
      </c>
      <c r="K5" s="130" t="s">
        <v>21</v>
      </c>
      <c r="L5" s="131" t="s">
        <v>22</v>
      </c>
      <c r="M5" s="130" t="s">
        <v>18</v>
      </c>
      <c r="N5" s="130" t="s">
        <v>19</v>
      </c>
      <c r="O5" s="132"/>
    </row>
    <row r="6" spans="1:21" ht="15.75">
      <c r="A6" s="43">
        <v>1</v>
      </c>
      <c r="B6" s="45" t="s">
        <v>72</v>
      </c>
      <c r="C6" s="45" t="s">
        <v>0</v>
      </c>
      <c r="D6" s="45" t="s">
        <v>35</v>
      </c>
      <c r="E6" s="107">
        <v>1</v>
      </c>
      <c r="F6" s="108">
        <v>44593</v>
      </c>
      <c r="G6" s="16" t="s">
        <v>73</v>
      </c>
      <c r="H6" s="133">
        <v>418</v>
      </c>
      <c r="I6" s="133">
        <v>86.4</v>
      </c>
      <c r="J6" s="133"/>
      <c r="K6" s="134">
        <v>504.4</v>
      </c>
      <c r="L6" s="135"/>
      <c r="M6" s="133"/>
      <c r="N6" s="133"/>
      <c r="O6" s="136">
        <f>SUM(H6+I6)</f>
        <v>504.4</v>
      </c>
    </row>
    <row r="7" spans="1:21" ht="15.75">
      <c r="A7" s="43">
        <v>2</v>
      </c>
      <c r="B7" s="44" t="s">
        <v>162</v>
      </c>
      <c r="C7" s="44" t="s">
        <v>0</v>
      </c>
      <c r="D7" s="44" t="s">
        <v>35</v>
      </c>
      <c r="E7" s="18">
        <v>1</v>
      </c>
      <c r="F7" s="19">
        <v>45026</v>
      </c>
      <c r="G7" s="19">
        <v>45391</v>
      </c>
      <c r="H7" s="137">
        <v>418</v>
      </c>
      <c r="I7" s="137">
        <v>86.4</v>
      </c>
      <c r="J7" s="137"/>
      <c r="K7" s="138">
        <v>504.4</v>
      </c>
      <c r="L7" s="139"/>
      <c r="M7" s="137"/>
      <c r="N7" s="137"/>
      <c r="O7" s="140">
        <f>SUM(H7+I7)</f>
        <v>504.4</v>
      </c>
    </row>
    <row r="8" spans="1:21" ht="15.75">
      <c r="A8" s="43">
        <v>3</v>
      </c>
      <c r="B8" s="44" t="s">
        <v>163</v>
      </c>
      <c r="C8" s="44" t="s">
        <v>164</v>
      </c>
      <c r="D8" s="44" t="s">
        <v>34</v>
      </c>
      <c r="E8" s="18">
        <v>1</v>
      </c>
      <c r="F8" s="19">
        <v>45026</v>
      </c>
      <c r="G8" s="17"/>
      <c r="H8" s="137">
        <v>630</v>
      </c>
      <c r="I8" s="137">
        <v>86.4</v>
      </c>
      <c r="J8" s="137"/>
      <c r="K8" s="138">
        <v>716.4</v>
      </c>
      <c r="L8" s="139"/>
      <c r="M8" s="137"/>
      <c r="N8" s="137"/>
      <c r="O8" s="140">
        <f>SUM(H8+I8)</f>
        <v>716.4</v>
      </c>
    </row>
    <row r="9" spans="1:21" ht="15.75">
      <c r="A9" s="43">
        <v>4</v>
      </c>
      <c r="B9" s="44" t="s">
        <v>115</v>
      </c>
      <c r="C9" s="44" t="s">
        <v>31</v>
      </c>
      <c r="D9" s="44" t="s">
        <v>32</v>
      </c>
      <c r="E9" s="18">
        <v>3</v>
      </c>
      <c r="F9" s="19">
        <v>44875</v>
      </c>
      <c r="G9" s="19">
        <v>45605</v>
      </c>
      <c r="H9" s="137">
        <v>525</v>
      </c>
      <c r="I9" s="137">
        <v>86.4</v>
      </c>
      <c r="J9" s="137">
        <v>105</v>
      </c>
      <c r="K9" s="138">
        <v>716.4</v>
      </c>
      <c r="L9" s="139"/>
      <c r="M9" s="137"/>
      <c r="N9" s="137">
        <v>24</v>
      </c>
      <c r="O9" s="140">
        <v>692.4</v>
      </c>
    </row>
    <row r="10" spans="1:21" ht="15.75">
      <c r="A10" s="43">
        <v>5</v>
      </c>
      <c r="B10" s="44" t="s">
        <v>113</v>
      </c>
      <c r="C10" s="44" t="s">
        <v>114</v>
      </c>
      <c r="D10" s="44" t="s">
        <v>35</v>
      </c>
      <c r="E10" s="18">
        <v>1</v>
      </c>
      <c r="F10" s="19">
        <v>44866</v>
      </c>
      <c r="G10" s="19">
        <v>45230</v>
      </c>
      <c r="H10" s="137">
        <v>630</v>
      </c>
      <c r="I10" s="137">
        <v>86.4</v>
      </c>
      <c r="J10" s="137"/>
      <c r="K10" s="138">
        <v>716.4</v>
      </c>
      <c r="L10" s="139"/>
      <c r="M10" s="137"/>
      <c r="N10" s="137"/>
      <c r="O10" s="140">
        <f t="shared" ref="O10:O16" si="0">SUM(H10+I10)</f>
        <v>716.4</v>
      </c>
    </row>
    <row r="11" spans="1:21" ht="15.75">
      <c r="A11" s="43">
        <v>6</v>
      </c>
      <c r="B11" s="45" t="s">
        <v>124</v>
      </c>
      <c r="C11" s="44" t="s">
        <v>0</v>
      </c>
      <c r="D11" s="44" t="s">
        <v>34</v>
      </c>
      <c r="E11" s="18">
        <v>1</v>
      </c>
      <c r="F11" s="19">
        <v>44896</v>
      </c>
      <c r="G11" s="19">
        <v>45260</v>
      </c>
      <c r="H11" s="137">
        <v>418</v>
      </c>
      <c r="I11" s="137">
        <v>86.4</v>
      </c>
      <c r="J11" s="137"/>
      <c r="K11" s="138">
        <v>504.4</v>
      </c>
      <c r="L11" s="139"/>
      <c r="M11" s="137"/>
      <c r="N11" s="137"/>
      <c r="O11" s="140">
        <f t="shared" si="0"/>
        <v>504.4</v>
      </c>
    </row>
    <row r="12" spans="1:21" ht="15.75">
      <c r="A12" s="43">
        <v>7</v>
      </c>
      <c r="B12" s="45" t="s">
        <v>169</v>
      </c>
      <c r="C12" s="44" t="s">
        <v>31</v>
      </c>
      <c r="D12" s="44" t="s">
        <v>203</v>
      </c>
      <c r="E12" s="18">
        <v>1</v>
      </c>
      <c r="F12" s="19">
        <v>45028</v>
      </c>
      <c r="G12" s="19"/>
      <c r="H12" s="137">
        <v>630</v>
      </c>
      <c r="I12" s="137">
        <v>86.4</v>
      </c>
      <c r="J12" s="137"/>
      <c r="K12" s="138">
        <v>716.4</v>
      </c>
      <c r="L12" s="139"/>
      <c r="M12" s="137"/>
      <c r="N12" s="137"/>
      <c r="O12" s="140">
        <f t="shared" si="0"/>
        <v>716.4</v>
      </c>
    </row>
    <row r="13" spans="1:21" s="3" customFormat="1" ht="15.75">
      <c r="A13" s="43">
        <v>8</v>
      </c>
      <c r="B13" s="46" t="s">
        <v>142</v>
      </c>
      <c r="C13" s="48" t="s">
        <v>0</v>
      </c>
      <c r="D13" s="48" t="s">
        <v>34</v>
      </c>
      <c r="E13" s="18">
        <v>1</v>
      </c>
      <c r="F13" s="20" t="s">
        <v>151</v>
      </c>
      <c r="G13" s="20" t="s">
        <v>152</v>
      </c>
      <c r="H13" s="141">
        <v>418</v>
      </c>
      <c r="I13" s="137">
        <v>86.4</v>
      </c>
      <c r="J13" s="141"/>
      <c r="K13" s="138">
        <v>504.4</v>
      </c>
      <c r="L13" s="141"/>
      <c r="M13" s="141"/>
      <c r="N13" s="141"/>
      <c r="O13" s="140">
        <f t="shared" si="0"/>
        <v>504.4</v>
      </c>
      <c r="P13" s="94"/>
      <c r="Q13" s="94"/>
      <c r="R13" s="94"/>
      <c r="S13" s="94"/>
      <c r="T13" s="94"/>
      <c r="U13" s="94"/>
    </row>
    <row r="14" spans="1:21" s="3" customFormat="1" ht="15.75">
      <c r="A14" s="43">
        <v>9</v>
      </c>
      <c r="B14" s="46" t="s">
        <v>143</v>
      </c>
      <c r="C14" s="48" t="s">
        <v>0</v>
      </c>
      <c r="D14" s="48" t="s">
        <v>35</v>
      </c>
      <c r="E14" s="18">
        <v>1</v>
      </c>
      <c r="F14" s="20" t="s">
        <v>151</v>
      </c>
      <c r="G14" s="20" t="s">
        <v>137</v>
      </c>
      <c r="H14" s="141">
        <v>418</v>
      </c>
      <c r="I14" s="137">
        <v>86.4</v>
      </c>
      <c r="J14" s="141"/>
      <c r="K14" s="138">
        <v>504.4</v>
      </c>
      <c r="L14" s="141"/>
      <c r="M14" s="141"/>
      <c r="N14" s="141"/>
      <c r="O14" s="140">
        <f t="shared" si="0"/>
        <v>504.4</v>
      </c>
      <c r="P14" s="94"/>
      <c r="Q14" s="94"/>
      <c r="R14" s="94"/>
      <c r="S14" s="94"/>
      <c r="T14" s="94"/>
      <c r="U14" s="94"/>
    </row>
    <row r="15" spans="1:21" s="3" customFormat="1" ht="15.75">
      <c r="A15" s="43">
        <v>10</v>
      </c>
      <c r="B15" s="47" t="s">
        <v>125</v>
      </c>
      <c r="C15" s="48" t="s">
        <v>31</v>
      </c>
      <c r="D15" s="48" t="s">
        <v>35</v>
      </c>
      <c r="E15" s="18">
        <v>1</v>
      </c>
      <c r="F15" s="20" t="s">
        <v>126</v>
      </c>
      <c r="G15" s="20" t="s">
        <v>127</v>
      </c>
      <c r="H15" s="141">
        <v>630</v>
      </c>
      <c r="I15" s="137">
        <v>86.4</v>
      </c>
      <c r="J15" s="141"/>
      <c r="K15" s="138">
        <v>716.4</v>
      </c>
      <c r="L15" s="141"/>
      <c r="M15" s="141"/>
      <c r="N15" s="141"/>
      <c r="O15" s="140">
        <f t="shared" si="0"/>
        <v>716.4</v>
      </c>
      <c r="P15" s="94"/>
      <c r="Q15" s="94"/>
      <c r="R15" s="94"/>
      <c r="S15" s="94"/>
      <c r="T15" s="94"/>
      <c r="U15" s="94"/>
    </row>
    <row r="16" spans="1:21" s="3" customFormat="1" ht="15.75">
      <c r="A16" s="43">
        <v>11</v>
      </c>
      <c r="B16" s="47" t="s">
        <v>132</v>
      </c>
      <c r="C16" s="48" t="s">
        <v>0</v>
      </c>
      <c r="D16" s="48" t="s">
        <v>35</v>
      </c>
      <c r="E16" s="18">
        <v>1</v>
      </c>
      <c r="F16" s="20" t="s">
        <v>133</v>
      </c>
      <c r="G16" s="20" t="s">
        <v>134</v>
      </c>
      <c r="H16" s="141">
        <v>418</v>
      </c>
      <c r="I16" s="137">
        <v>86.4</v>
      </c>
      <c r="J16" s="141"/>
      <c r="K16" s="138">
        <v>504.4</v>
      </c>
      <c r="L16" s="141"/>
      <c r="M16" s="141"/>
      <c r="N16" s="141"/>
      <c r="O16" s="140">
        <f t="shared" si="0"/>
        <v>504.4</v>
      </c>
      <c r="P16" s="94"/>
      <c r="Q16" s="94"/>
      <c r="R16" s="94"/>
      <c r="S16" s="94"/>
      <c r="T16" s="94"/>
      <c r="U16" s="94"/>
    </row>
    <row r="17" spans="1:21" s="3" customFormat="1" ht="15.75">
      <c r="A17" s="43">
        <v>12</v>
      </c>
      <c r="B17" s="47" t="s">
        <v>159</v>
      </c>
      <c r="C17" s="48" t="s">
        <v>0</v>
      </c>
      <c r="D17" s="48" t="s">
        <v>35</v>
      </c>
      <c r="E17" s="18">
        <v>1</v>
      </c>
      <c r="F17" s="20" t="s">
        <v>157</v>
      </c>
      <c r="G17" s="20" t="s">
        <v>137</v>
      </c>
      <c r="H17" s="141">
        <v>418</v>
      </c>
      <c r="I17" s="137">
        <v>86.4</v>
      </c>
      <c r="J17" s="141"/>
      <c r="K17" s="138">
        <v>504.4</v>
      </c>
      <c r="L17" s="141"/>
      <c r="M17" s="141"/>
      <c r="N17" s="141">
        <v>4.8</v>
      </c>
      <c r="O17" s="140">
        <v>499.6</v>
      </c>
      <c r="P17" s="94"/>
      <c r="Q17" s="94"/>
      <c r="R17" s="94"/>
      <c r="S17" s="94"/>
      <c r="T17" s="94"/>
      <c r="U17" s="94"/>
    </row>
    <row r="18" spans="1:21" s="3" customFormat="1" ht="15.75">
      <c r="A18" s="43">
        <v>13</v>
      </c>
      <c r="B18" s="47" t="s">
        <v>104</v>
      </c>
      <c r="C18" s="48" t="s">
        <v>0</v>
      </c>
      <c r="D18" s="48" t="s">
        <v>35</v>
      </c>
      <c r="E18" s="18">
        <v>1</v>
      </c>
      <c r="F18" s="20" t="s">
        <v>105</v>
      </c>
      <c r="G18" s="20" t="s">
        <v>108</v>
      </c>
      <c r="H18" s="141">
        <v>418</v>
      </c>
      <c r="I18" s="137">
        <v>86.4</v>
      </c>
      <c r="J18" s="141"/>
      <c r="K18" s="138">
        <v>504.4</v>
      </c>
      <c r="L18" s="141"/>
      <c r="M18" s="141"/>
      <c r="N18" s="141"/>
      <c r="O18" s="140">
        <f>SUM(H18+I18)</f>
        <v>504.4</v>
      </c>
      <c r="P18" s="94"/>
      <c r="Q18" s="94"/>
      <c r="R18" s="94"/>
      <c r="S18" s="94"/>
      <c r="T18" s="94"/>
      <c r="U18" s="94"/>
    </row>
    <row r="19" spans="1:21" s="3" customFormat="1" ht="15.75">
      <c r="A19" s="43">
        <v>14</v>
      </c>
      <c r="B19" s="47" t="s">
        <v>141</v>
      </c>
      <c r="C19" s="48" t="s">
        <v>153</v>
      </c>
      <c r="D19" s="48" t="s">
        <v>34</v>
      </c>
      <c r="E19" s="18">
        <v>1</v>
      </c>
      <c r="F19" s="20" t="s">
        <v>140</v>
      </c>
      <c r="G19" s="20" t="s">
        <v>154</v>
      </c>
      <c r="H19" s="141">
        <v>630</v>
      </c>
      <c r="I19" s="137">
        <v>86.4</v>
      </c>
      <c r="J19" s="141"/>
      <c r="K19" s="138">
        <v>716.4</v>
      </c>
      <c r="L19" s="141"/>
      <c r="M19" s="141"/>
      <c r="N19" s="141"/>
      <c r="O19" s="140">
        <f>SUM(H19+I19)</f>
        <v>716.4</v>
      </c>
      <c r="P19" s="94"/>
      <c r="Q19" s="94"/>
      <c r="R19" s="94"/>
      <c r="S19" s="94"/>
      <c r="T19" s="94"/>
      <c r="U19" s="94"/>
    </row>
    <row r="20" spans="1:21" s="3" customFormat="1" ht="15.75">
      <c r="A20" s="43">
        <v>15</v>
      </c>
      <c r="B20" s="48" t="s">
        <v>46</v>
      </c>
      <c r="C20" s="175" t="s">
        <v>45</v>
      </c>
      <c r="D20" s="175" t="s">
        <v>44</v>
      </c>
      <c r="E20" s="18">
        <v>1</v>
      </c>
      <c r="F20" s="49">
        <v>44440</v>
      </c>
      <c r="G20" s="20" t="s">
        <v>69</v>
      </c>
      <c r="H20" s="141">
        <v>630</v>
      </c>
      <c r="I20" s="137">
        <v>86.4</v>
      </c>
      <c r="J20" s="142"/>
      <c r="K20" s="138">
        <v>716.4</v>
      </c>
      <c r="L20" s="142"/>
      <c r="M20" s="142"/>
      <c r="N20" s="142"/>
      <c r="O20" s="140">
        <f>SUM(H20+I20)</f>
        <v>716.4</v>
      </c>
      <c r="P20" s="94"/>
      <c r="Q20" s="94"/>
      <c r="R20" s="94"/>
      <c r="S20" s="94"/>
      <c r="T20" s="94"/>
      <c r="U20" s="94"/>
    </row>
    <row r="21" spans="1:21" s="3" customFormat="1" ht="15.75">
      <c r="A21" s="43">
        <v>16</v>
      </c>
      <c r="B21" s="48" t="s">
        <v>49</v>
      </c>
      <c r="C21" s="175" t="s">
        <v>0</v>
      </c>
      <c r="D21" s="175" t="s">
        <v>44</v>
      </c>
      <c r="E21" s="18">
        <v>1</v>
      </c>
      <c r="F21" s="49">
        <v>44470</v>
      </c>
      <c r="G21" s="20" t="s">
        <v>68</v>
      </c>
      <c r="H21" s="142">
        <v>418</v>
      </c>
      <c r="I21" s="137">
        <v>86.4</v>
      </c>
      <c r="J21" s="183"/>
      <c r="K21" s="138">
        <v>504.4</v>
      </c>
      <c r="L21" s="142"/>
      <c r="M21" s="142"/>
      <c r="N21" s="142"/>
      <c r="O21" s="140">
        <f>SUM(H21+I21)</f>
        <v>504.4</v>
      </c>
      <c r="P21" s="94"/>
      <c r="Q21" s="94"/>
      <c r="R21" s="94"/>
      <c r="S21" s="94"/>
      <c r="T21" s="94"/>
      <c r="U21" s="94"/>
    </row>
    <row r="22" spans="1:21" s="3" customFormat="1" ht="15.75">
      <c r="A22" s="43">
        <v>17</v>
      </c>
      <c r="B22" s="48" t="s">
        <v>50</v>
      </c>
      <c r="C22" s="175" t="s">
        <v>0</v>
      </c>
      <c r="D22" s="175" t="s">
        <v>34</v>
      </c>
      <c r="E22" s="18">
        <v>1</v>
      </c>
      <c r="F22" s="49">
        <v>44505</v>
      </c>
      <c r="G22" s="20" t="s">
        <v>51</v>
      </c>
      <c r="H22" s="142">
        <v>418</v>
      </c>
      <c r="I22" s="137">
        <v>86.4</v>
      </c>
      <c r="J22" s="143"/>
      <c r="K22" s="138">
        <v>504.4</v>
      </c>
      <c r="L22" s="142"/>
      <c r="M22" s="142"/>
      <c r="N22" s="142"/>
      <c r="O22" s="140">
        <f>SUM(H22+I22)</f>
        <v>504.4</v>
      </c>
      <c r="P22" s="94"/>
      <c r="Q22" s="94"/>
      <c r="R22" s="94"/>
      <c r="S22" s="94"/>
      <c r="T22" s="94"/>
      <c r="U22" s="94"/>
    </row>
    <row r="23" spans="1:21" s="3" customFormat="1" ht="15.75">
      <c r="A23" s="43">
        <v>18</v>
      </c>
      <c r="B23" s="48" t="s">
        <v>93</v>
      </c>
      <c r="C23" s="176" t="s">
        <v>0</v>
      </c>
      <c r="D23" s="175" t="s">
        <v>33</v>
      </c>
      <c r="E23" s="18">
        <v>1</v>
      </c>
      <c r="F23" s="49">
        <v>44652</v>
      </c>
      <c r="G23" s="20" t="s">
        <v>42</v>
      </c>
      <c r="H23" s="142">
        <v>418</v>
      </c>
      <c r="I23" s="137">
        <v>86.4</v>
      </c>
      <c r="J23" s="142"/>
      <c r="K23" s="138">
        <v>504.4</v>
      </c>
      <c r="L23" s="142"/>
      <c r="M23" s="142"/>
      <c r="N23" s="142">
        <v>28.8</v>
      </c>
      <c r="O23" s="140">
        <v>475.6</v>
      </c>
      <c r="P23" s="94"/>
      <c r="Q23" s="94"/>
      <c r="R23" s="94"/>
      <c r="S23" s="94"/>
      <c r="T23" s="94"/>
      <c r="U23" s="94"/>
    </row>
    <row r="24" spans="1:21" s="3" customFormat="1" ht="15.75">
      <c r="A24" s="43">
        <v>19</v>
      </c>
      <c r="B24" s="48" t="s">
        <v>196</v>
      </c>
      <c r="C24" s="184" t="s">
        <v>0</v>
      </c>
      <c r="D24" s="175" t="s">
        <v>35</v>
      </c>
      <c r="E24" s="18">
        <v>1</v>
      </c>
      <c r="F24" s="49">
        <v>45048</v>
      </c>
      <c r="G24" s="20" t="s">
        <v>200</v>
      </c>
      <c r="H24" s="142">
        <v>418</v>
      </c>
      <c r="I24" s="137">
        <v>86.4</v>
      </c>
      <c r="J24" s="142"/>
      <c r="K24" s="138">
        <v>504.4</v>
      </c>
      <c r="L24" s="142"/>
      <c r="M24" s="142"/>
      <c r="N24" s="142"/>
      <c r="O24" s="140">
        <f>SUM(H24+I24)</f>
        <v>504.4</v>
      </c>
      <c r="P24" s="94"/>
      <c r="Q24" s="94"/>
      <c r="R24" s="94"/>
      <c r="S24" s="94"/>
      <c r="T24" s="94"/>
      <c r="U24" s="94"/>
    </row>
    <row r="25" spans="1:21" s="3" customFormat="1" ht="15.75">
      <c r="A25" s="43">
        <v>20</v>
      </c>
      <c r="B25" s="47" t="s">
        <v>213</v>
      </c>
      <c r="C25" s="46" t="s">
        <v>31</v>
      </c>
      <c r="D25" s="177" t="s">
        <v>32</v>
      </c>
      <c r="E25" s="18" t="s">
        <v>206</v>
      </c>
      <c r="F25" s="49">
        <v>44876</v>
      </c>
      <c r="G25" s="20" t="s">
        <v>116</v>
      </c>
      <c r="H25" s="141">
        <v>210</v>
      </c>
      <c r="I25" s="137">
        <v>86.4</v>
      </c>
      <c r="J25" s="141">
        <v>420</v>
      </c>
      <c r="K25" s="138">
        <v>716.4</v>
      </c>
      <c r="L25" s="141"/>
      <c r="M25" s="141"/>
      <c r="N25" s="141">
        <v>62.4</v>
      </c>
      <c r="O25" s="140">
        <v>654</v>
      </c>
      <c r="P25" s="94"/>
      <c r="Q25" s="94"/>
      <c r="R25" s="94"/>
      <c r="S25" s="94"/>
      <c r="T25" s="94"/>
      <c r="U25" s="94"/>
    </row>
    <row r="26" spans="1:21" s="3" customFormat="1" ht="15.75">
      <c r="A26" s="43">
        <v>21</v>
      </c>
      <c r="B26" s="47" t="s">
        <v>158</v>
      </c>
      <c r="C26" s="46" t="s">
        <v>0</v>
      </c>
      <c r="D26" s="177" t="s">
        <v>35</v>
      </c>
      <c r="E26" s="18">
        <v>1</v>
      </c>
      <c r="F26" s="49">
        <v>45026</v>
      </c>
      <c r="G26" s="20"/>
      <c r="H26" s="141">
        <v>418</v>
      </c>
      <c r="I26" s="137">
        <v>86.4</v>
      </c>
      <c r="J26" s="141"/>
      <c r="K26" s="138">
        <v>504.4</v>
      </c>
      <c r="L26" s="141"/>
      <c r="M26" s="141"/>
      <c r="N26" s="141"/>
      <c r="O26" s="140">
        <f t="shared" ref="O26:O34" si="1">SUM(H26+I26)</f>
        <v>504.4</v>
      </c>
      <c r="P26" s="94"/>
      <c r="Q26" s="94"/>
      <c r="R26" s="94"/>
      <c r="S26" s="94"/>
      <c r="T26" s="94"/>
      <c r="U26" s="94"/>
    </row>
    <row r="27" spans="1:21" s="3" customFormat="1" ht="15.75">
      <c r="A27" s="43">
        <v>22</v>
      </c>
      <c r="B27" s="47" t="s">
        <v>110</v>
      </c>
      <c r="C27" s="175" t="s">
        <v>111</v>
      </c>
      <c r="D27" s="48" t="s">
        <v>34</v>
      </c>
      <c r="E27" s="18">
        <v>1</v>
      </c>
      <c r="F27" s="20" t="s">
        <v>112</v>
      </c>
      <c r="G27" s="21">
        <v>45230</v>
      </c>
      <c r="H27" s="142">
        <v>630</v>
      </c>
      <c r="I27" s="137">
        <v>86.4</v>
      </c>
      <c r="J27" s="141"/>
      <c r="K27" s="138">
        <v>716.4</v>
      </c>
      <c r="L27" s="141"/>
      <c r="M27" s="141"/>
      <c r="N27" s="141"/>
      <c r="O27" s="140">
        <f t="shared" si="1"/>
        <v>716.4</v>
      </c>
      <c r="P27" s="94"/>
      <c r="Q27" s="94"/>
      <c r="R27" s="94"/>
      <c r="S27" s="94"/>
      <c r="T27" s="94"/>
      <c r="U27" s="94"/>
    </row>
    <row r="28" spans="1:21" s="3" customFormat="1" ht="15.75">
      <c r="A28" s="43">
        <v>23</v>
      </c>
      <c r="B28" s="47" t="s">
        <v>160</v>
      </c>
      <c r="C28" s="175" t="s">
        <v>118</v>
      </c>
      <c r="D28" s="48" t="s">
        <v>35</v>
      </c>
      <c r="E28" s="18">
        <v>1</v>
      </c>
      <c r="F28" s="20" t="s">
        <v>157</v>
      </c>
      <c r="G28" s="21">
        <v>45392</v>
      </c>
      <c r="H28" s="142">
        <v>630</v>
      </c>
      <c r="I28" s="137">
        <v>86.4</v>
      </c>
      <c r="J28" s="141"/>
      <c r="K28" s="138">
        <v>716.4</v>
      </c>
      <c r="L28" s="141"/>
      <c r="M28" s="141"/>
      <c r="N28" s="141"/>
      <c r="O28" s="140">
        <f t="shared" si="1"/>
        <v>716.4</v>
      </c>
      <c r="P28" s="94"/>
      <c r="Q28" s="94"/>
      <c r="R28" s="94"/>
      <c r="S28" s="94"/>
      <c r="T28" s="94"/>
      <c r="U28" s="94"/>
    </row>
    <row r="29" spans="1:21" s="3" customFormat="1" ht="15.75">
      <c r="A29" s="43">
        <v>24</v>
      </c>
      <c r="B29" s="47" t="s">
        <v>193</v>
      </c>
      <c r="C29" s="175" t="s">
        <v>0</v>
      </c>
      <c r="D29" s="48" t="s">
        <v>194</v>
      </c>
      <c r="E29" s="18">
        <v>1</v>
      </c>
      <c r="F29" s="20" t="s">
        <v>199</v>
      </c>
      <c r="G29" s="21">
        <v>45413</v>
      </c>
      <c r="H29" s="142">
        <v>418</v>
      </c>
      <c r="I29" s="137">
        <v>86.4</v>
      </c>
      <c r="J29" s="141"/>
      <c r="K29" s="138">
        <v>504.4</v>
      </c>
      <c r="L29" s="141"/>
      <c r="M29" s="141"/>
      <c r="N29" s="141"/>
      <c r="O29" s="140">
        <f t="shared" si="1"/>
        <v>504.4</v>
      </c>
      <c r="P29" s="94"/>
      <c r="Q29" s="94"/>
      <c r="R29" s="94"/>
      <c r="S29" s="94"/>
      <c r="T29" s="94"/>
      <c r="U29" s="94"/>
    </row>
    <row r="30" spans="1:21" s="3" customFormat="1" ht="15.75">
      <c r="A30" s="43">
        <v>25</v>
      </c>
      <c r="B30" s="47" t="s">
        <v>117</v>
      </c>
      <c r="C30" s="175" t="s">
        <v>0</v>
      </c>
      <c r="D30" s="48" t="s">
        <v>34</v>
      </c>
      <c r="E30" s="18">
        <v>1</v>
      </c>
      <c r="F30" s="20" t="s">
        <v>109</v>
      </c>
      <c r="G30" s="21">
        <v>45238</v>
      </c>
      <c r="H30" s="142">
        <v>418</v>
      </c>
      <c r="I30" s="137">
        <v>86.4</v>
      </c>
      <c r="J30" s="141"/>
      <c r="K30" s="138">
        <v>504.4</v>
      </c>
      <c r="L30" s="141"/>
      <c r="M30" s="141"/>
      <c r="N30" s="141"/>
      <c r="O30" s="140">
        <f t="shared" si="1"/>
        <v>504.4</v>
      </c>
      <c r="P30" s="94"/>
      <c r="Q30" s="94"/>
      <c r="R30" s="94"/>
      <c r="S30" s="94"/>
      <c r="T30" s="94"/>
      <c r="U30" s="94"/>
    </row>
    <row r="31" spans="1:21" s="3" customFormat="1" ht="15.75">
      <c r="A31" s="43">
        <v>26</v>
      </c>
      <c r="B31" s="47" t="s">
        <v>161</v>
      </c>
      <c r="C31" s="175" t="s">
        <v>31</v>
      </c>
      <c r="D31" s="48" t="s">
        <v>35</v>
      </c>
      <c r="E31" s="18">
        <v>1</v>
      </c>
      <c r="F31" s="20" t="s">
        <v>157</v>
      </c>
      <c r="G31" s="21"/>
      <c r="H31" s="142">
        <v>630</v>
      </c>
      <c r="I31" s="137">
        <v>86.4</v>
      </c>
      <c r="J31" s="141"/>
      <c r="K31" s="138">
        <v>716.4</v>
      </c>
      <c r="L31" s="141"/>
      <c r="M31" s="141"/>
      <c r="N31" s="141"/>
      <c r="O31" s="140">
        <f t="shared" si="1"/>
        <v>716.4</v>
      </c>
      <c r="P31" s="94"/>
      <c r="Q31" s="94"/>
      <c r="R31" s="94"/>
      <c r="S31" s="94"/>
      <c r="T31" s="94"/>
      <c r="U31" s="94"/>
    </row>
    <row r="32" spans="1:21" s="3" customFormat="1" ht="15.75">
      <c r="A32" s="43">
        <v>27</v>
      </c>
      <c r="B32" s="47" t="s">
        <v>135</v>
      </c>
      <c r="C32" s="48" t="s">
        <v>31</v>
      </c>
      <c r="D32" s="48" t="s">
        <v>32</v>
      </c>
      <c r="E32" s="18">
        <v>1</v>
      </c>
      <c r="F32" s="20" t="s">
        <v>136</v>
      </c>
      <c r="G32" s="20" t="s">
        <v>137</v>
      </c>
      <c r="H32" s="141">
        <v>630</v>
      </c>
      <c r="I32" s="137">
        <v>86.4</v>
      </c>
      <c r="J32" s="141"/>
      <c r="K32" s="138">
        <v>716.4</v>
      </c>
      <c r="L32" s="141"/>
      <c r="M32" s="141"/>
      <c r="N32" s="141"/>
      <c r="O32" s="140">
        <f t="shared" si="1"/>
        <v>716.4</v>
      </c>
      <c r="P32" s="94"/>
      <c r="Q32" s="94"/>
      <c r="R32" s="94"/>
      <c r="S32" s="94"/>
      <c r="T32" s="94"/>
      <c r="U32" s="94"/>
    </row>
    <row r="33" spans="1:21" s="3" customFormat="1" ht="15.75">
      <c r="A33" s="43">
        <v>28</v>
      </c>
      <c r="B33" s="47" t="s">
        <v>195</v>
      </c>
      <c r="C33" s="48" t="s">
        <v>0</v>
      </c>
      <c r="D33" s="48" t="s">
        <v>35</v>
      </c>
      <c r="E33" s="18">
        <v>1</v>
      </c>
      <c r="F33" s="20" t="s">
        <v>199</v>
      </c>
      <c r="G33" s="20" t="s">
        <v>200</v>
      </c>
      <c r="H33" s="141">
        <v>418</v>
      </c>
      <c r="I33" s="137">
        <v>86.4</v>
      </c>
      <c r="J33" s="141"/>
      <c r="K33" s="138">
        <v>504.4</v>
      </c>
      <c r="L33" s="141"/>
      <c r="M33" s="141"/>
      <c r="N33" s="141"/>
      <c r="O33" s="144">
        <f t="shared" si="1"/>
        <v>504.4</v>
      </c>
      <c r="P33" s="94"/>
      <c r="Q33" s="94"/>
      <c r="R33" s="94"/>
      <c r="S33" s="94"/>
      <c r="T33" s="94"/>
      <c r="U33" s="94"/>
    </row>
    <row r="34" spans="1:21" s="3" customFormat="1" ht="15.75">
      <c r="A34" s="43">
        <v>29</v>
      </c>
      <c r="B34" s="47" t="s">
        <v>166</v>
      </c>
      <c r="C34" s="48" t="s">
        <v>165</v>
      </c>
      <c r="D34" s="48" t="s">
        <v>34</v>
      </c>
      <c r="E34" s="18">
        <v>1</v>
      </c>
      <c r="F34" s="20" t="s">
        <v>157</v>
      </c>
      <c r="G34" s="20" t="s">
        <v>167</v>
      </c>
      <c r="H34" s="141">
        <v>630</v>
      </c>
      <c r="I34" s="137">
        <v>86.4</v>
      </c>
      <c r="J34" s="141"/>
      <c r="K34" s="138">
        <v>716.4</v>
      </c>
      <c r="L34" s="141"/>
      <c r="M34" s="141"/>
      <c r="N34" s="141"/>
      <c r="O34" s="144">
        <f t="shared" si="1"/>
        <v>716.4</v>
      </c>
      <c r="P34" s="94"/>
      <c r="Q34" s="94"/>
      <c r="R34" s="94"/>
      <c r="S34" s="94"/>
      <c r="T34" s="94"/>
      <c r="U34" s="94"/>
    </row>
    <row r="35" spans="1:21" s="3" customFormat="1" ht="15.75">
      <c r="A35" s="43">
        <v>30</v>
      </c>
      <c r="B35" s="47" t="s">
        <v>168</v>
      </c>
      <c r="C35" s="48" t="s">
        <v>0</v>
      </c>
      <c r="D35" s="48" t="s">
        <v>35</v>
      </c>
      <c r="E35" s="18">
        <v>1</v>
      </c>
      <c r="F35" s="20" t="s">
        <v>157</v>
      </c>
      <c r="G35" s="20" t="s">
        <v>167</v>
      </c>
      <c r="H35" s="141">
        <v>418</v>
      </c>
      <c r="I35" s="137">
        <v>86.4</v>
      </c>
      <c r="J35" s="141"/>
      <c r="K35" s="138">
        <v>504.4</v>
      </c>
      <c r="L35" s="141"/>
      <c r="M35" s="141"/>
      <c r="N35" s="141">
        <v>4.8</v>
      </c>
      <c r="O35" s="144">
        <v>499.6</v>
      </c>
      <c r="P35" s="94"/>
      <c r="Q35" s="94"/>
      <c r="R35" s="94"/>
      <c r="S35" s="94"/>
      <c r="T35" s="94"/>
      <c r="U35" s="94"/>
    </row>
    <row r="36" spans="1:21" s="3" customFormat="1" ht="15.75">
      <c r="A36" s="43">
        <v>31</v>
      </c>
      <c r="B36" s="25" t="s">
        <v>56</v>
      </c>
      <c r="C36" s="175" t="s">
        <v>62</v>
      </c>
      <c r="D36" s="48" t="s">
        <v>81</v>
      </c>
      <c r="E36" s="18">
        <v>1</v>
      </c>
      <c r="F36" s="20" t="s">
        <v>67</v>
      </c>
      <c r="G36" s="21">
        <v>45260</v>
      </c>
      <c r="H36" s="142">
        <v>418</v>
      </c>
      <c r="I36" s="137">
        <v>86.4</v>
      </c>
      <c r="J36" s="141"/>
      <c r="K36" s="138">
        <v>504.4</v>
      </c>
      <c r="L36" s="141"/>
      <c r="M36" s="141"/>
      <c r="N36" s="141"/>
      <c r="O36" s="144">
        <f>SUM(H36+I36)</f>
        <v>504.4</v>
      </c>
      <c r="P36" s="94"/>
      <c r="Q36" s="94"/>
      <c r="R36" s="94"/>
      <c r="S36" s="94"/>
      <c r="T36" s="94"/>
      <c r="U36" s="94"/>
    </row>
    <row r="37" spans="1:21" s="3" customFormat="1" ht="15.75">
      <c r="A37" s="43">
        <v>32</v>
      </c>
      <c r="B37" s="25" t="s">
        <v>138</v>
      </c>
      <c r="C37" s="175" t="s">
        <v>31</v>
      </c>
      <c r="D37" s="48" t="s">
        <v>32</v>
      </c>
      <c r="E37" s="18">
        <v>1</v>
      </c>
      <c r="F37" s="20" t="s">
        <v>133</v>
      </c>
      <c r="G37" s="21">
        <v>45331</v>
      </c>
      <c r="H37" s="142">
        <v>630</v>
      </c>
      <c r="I37" s="137">
        <v>86.4</v>
      </c>
      <c r="J37" s="141"/>
      <c r="K37" s="138">
        <v>716.4</v>
      </c>
      <c r="L37" s="141"/>
      <c r="M37" s="141"/>
      <c r="N37" s="141"/>
      <c r="O37" s="140">
        <f>SUM(H37+I37)</f>
        <v>716.4</v>
      </c>
      <c r="P37" s="94"/>
      <c r="Q37" s="94"/>
      <c r="R37" s="94"/>
      <c r="S37" s="94"/>
      <c r="T37" s="94"/>
      <c r="U37" s="94"/>
    </row>
    <row r="38" spans="1:21" s="3" customFormat="1" ht="15.75">
      <c r="A38" s="43">
        <v>33</v>
      </c>
      <c r="B38" s="47" t="s">
        <v>65</v>
      </c>
      <c r="C38" s="48" t="s">
        <v>60</v>
      </c>
      <c r="D38" s="48" t="s">
        <v>66</v>
      </c>
      <c r="E38" s="18" t="s">
        <v>206</v>
      </c>
      <c r="F38" s="20" t="s">
        <v>67</v>
      </c>
      <c r="G38" s="20" t="s">
        <v>127</v>
      </c>
      <c r="H38" s="142"/>
      <c r="I38" s="137"/>
      <c r="J38" s="141">
        <v>315</v>
      </c>
      <c r="K38" s="138">
        <v>315</v>
      </c>
      <c r="L38" s="141"/>
      <c r="M38" s="141"/>
      <c r="N38" s="141"/>
      <c r="O38" s="140">
        <v>315</v>
      </c>
      <c r="P38" s="94"/>
      <c r="Q38" s="94"/>
      <c r="R38" s="94"/>
      <c r="S38" s="94"/>
      <c r="T38" s="94"/>
      <c r="U38" s="94"/>
    </row>
    <row r="39" spans="1:21" s="3" customFormat="1" ht="15.75">
      <c r="A39" s="43">
        <v>34</v>
      </c>
      <c r="B39" s="25" t="s">
        <v>58</v>
      </c>
      <c r="C39" s="175" t="s">
        <v>62</v>
      </c>
      <c r="D39" s="48" t="s">
        <v>35</v>
      </c>
      <c r="E39" s="18">
        <v>1</v>
      </c>
      <c r="F39" s="20" t="s">
        <v>67</v>
      </c>
      <c r="G39" s="21">
        <v>45260</v>
      </c>
      <c r="H39" s="142">
        <v>418</v>
      </c>
      <c r="I39" s="137">
        <v>86.4</v>
      </c>
      <c r="J39" s="141"/>
      <c r="K39" s="138">
        <v>504.4</v>
      </c>
      <c r="L39" s="141"/>
      <c r="M39" s="141"/>
      <c r="N39" s="141"/>
      <c r="O39" s="140">
        <f>SUM(H39+I39)</f>
        <v>504.4</v>
      </c>
      <c r="P39" s="94"/>
      <c r="Q39" s="94"/>
      <c r="R39" s="94"/>
      <c r="S39" s="94"/>
      <c r="T39" s="94"/>
      <c r="U39" s="94"/>
    </row>
    <row r="40" spans="1:21" s="3" customFormat="1" ht="15.75">
      <c r="A40" s="43">
        <v>35</v>
      </c>
      <c r="B40" s="25" t="s">
        <v>139</v>
      </c>
      <c r="C40" s="175" t="s">
        <v>31</v>
      </c>
      <c r="D40" s="48" t="s">
        <v>32</v>
      </c>
      <c r="E40" s="18">
        <v>1</v>
      </c>
      <c r="F40" s="20" t="s">
        <v>133</v>
      </c>
      <c r="G40" s="21"/>
      <c r="H40" s="142">
        <v>630</v>
      </c>
      <c r="I40" s="137">
        <v>86.4</v>
      </c>
      <c r="J40" s="141"/>
      <c r="K40" s="138">
        <v>716.4</v>
      </c>
      <c r="L40" s="141"/>
      <c r="M40" s="141"/>
      <c r="N40" s="141"/>
      <c r="O40" s="140">
        <f>SUM(H40+I40)</f>
        <v>716.4</v>
      </c>
      <c r="P40" s="94"/>
      <c r="Q40" s="94"/>
      <c r="R40" s="94"/>
      <c r="S40" s="94"/>
      <c r="T40" s="94"/>
      <c r="U40" s="94"/>
    </row>
    <row r="41" spans="1:21" s="3" customFormat="1" ht="15.75">
      <c r="A41" s="43">
        <v>36</v>
      </c>
      <c r="B41" s="25" t="s">
        <v>59</v>
      </c>
      <c r="C41" s="175" t="s">
        <v>0</v>
      </c>
      <c r="D41" s="48" t="s">
        <v>34</v>
      </c>
      <c r="E41" s="18">
        <v>1</v>
      </c>
      <c r="F41" s="20" t="s">
        <v>67</v>
      </c>
      <c r="G41" s="21">
        <v>45260</v>
      </c>
      <c r="H41" s="142">
        <v>418</v>
      </c>
      <c r="I41" s="137">
        <v>86.4</v>
      </c>
      <c r="J41" s="141"/>
      <c r="K41" s="138">
        <v>504.4</v>
      </c>
      <c r="L41" s="141"/>
      <c r="M41" s="141"/>
      <c r="N41" s="141"/>
      <c r="O41" s="140">
        <f>SUM(H41+I41)</f>
        <v>504.4</v>
      </c>
      <c r="P41" s="94"/>
      <c r="Q41" s="94"/>
      <c r="R41" s="94"/>
      <c r="S41" s="94"/>
      <c r="T41" s="94"/>
      <c r="U41" s="94"/>
    </row>
    <row r="42" spans="1:21" s="3" customFormat="1" ht="15.75">
      <c r="A42" s="43">
        <v>37</v>
      </c>
      <c r="B42" s="47" t="s">
        <v>64</v>
      </c>
      <c r="C42" s="175" t="s">
        <v>63</v>
      </c>
      <c r="D42" s="175" t="s">
        <v>32</v>
      </c>
      <c r="E42" s="18">
        <v>1</v>
      </c>
      <c r="F42" s="49">
        <v>44531</v>
      </c>
      <c r="G42" s="20" t="s">
        <v>70</v>
      </c>
      <c r="H42" s="142">
        <v>630</v>
      </c>
      <c r="I42" s="137">
        <v>86.4</v>
      </c>
      <c r="J42" s="141"/>
      <c r="K42" s="138">
        <v>716.4</v>
      </c>
      <c r="L42" s="141"/>
      <c r="M42" s="141"/>
      <c r="N42" s="141"/>
      <c r="O42" s="144">
        <f>SUM(H42+I42)</f>
        <v>716.4</v>
      </c>
      <c r="P42" s="94"/>
      <c r="Q42" s="94"/>
      <c r="R42" s="94"/>
      <c r="S42" s="94"/>
      <c r="T42" s="94"/>
      <c r="U42" s="94"/>
    </row>
    <row r="43" spans="1:21" s="3" customFormat="1" ht="15.75">
      <c r="A43" s="43">
        <v>38</v>
      </c>
      <c r="B43" s="48" t="s">
        <v>47</v>
      </c>
      <c r="C43" s="175" t="s">
        <v>31</v>
      </c>
      <c r="D43" s="175" t="s">
        <v>32</v>
      </c>
      <c r="E43" s="18">
        <v>1</v>
      </c>
      <c r="F43" s="20" t="s">
        <v>43</v>
      </c>
      <c r="G43" s="20" t="s">
        <v>48</v>
      </c>
      <c r="H43" s="141">
        <v>630</v>
      </c>
      <c r="I43" s="137">
        <v>86.4</v>
      </c>
      <c r="J43" s="141"/>
      <c r="K43" s="138">
        <v>716.4</v>
      </c>
      <c r="L43" s="141"/>
      <c r="M43" s="141"/>
      <c r="N43" s="141"/>
      <c r="O43" s="144">
        <f>SUM(H43+I43)</f>
        <v>716.4</v>
      </c>
      <c r="P43" s="94"/>
      <c r="Q43" s="94"/>
      <c r="R43" s="94"/>
      <c r="S43" s="94"/>
      <c r="T43" s="94"/>
      <c r="U43" s="94"/>
    </row>
    <row r="44" spans="1:21" ht="15.75">
      <c r="A44" s="81" t="s">
        <v>40</v>
      </c>
      <c r="B44" s="82"/>
      <c r="C44" s="82"/>
      <c r="D44" s="82"/>
      <c r="E44" s="82"/>
      <c r="F44" s="82"/>
      <c r="G44" s="82"/>
      <c r="H44" s="145">
        <v>18650</v>
      </c>
      <c r="I44" s="14">
        <v>3196.8</v>
      </c>
      <c r="J44" s="145">
        <v>840</v>
      </c>
      <c r="K44" s="14">
        <v>22581.8</v>
      </c>
      <c r="L44" s="14"/>
      <c r="M44" s="145"/>
      <c r="N44" s="145">
        <v>124.8</v>
      </c>
      <c r="O44" s="146">
        <f>SUM(K44-N44)</f>
        <v>22457</v>
      </c>
    </row>
    <row r="45" spans="1:21" ht="15.75">
      <c r="A45" s="22"/>
      <c r="B45" s="185"/>
      <c r="C45" s="186"/>
      <c r="D45" s="186"/>
      <c r="E45" s="185"/>
      <c r="F45" s="185"/>
      <c r="G45" s="185"/>
      <c r="H45" s="187"/>
      <c r="I45" s="188"/>
      <c r="J45" s="187"/>
      <c r="K45" s="188"/>
      <c r="L45" s="147"/>
      <c r="M45" s="189"/>
      <c r="N45" s="187"/>
      <c r="O45" s="148"/>
    </row>
    <row r="46" spans="1:21" ht="15.75">
      <c r="A46" s="50"/>
      <c r="B46" s="185"/>
      <c r="C46" s="186"/>
      <c r="D46" s="186"/>
      <c r="E46" s="190"/>
      <c r="F46" s="191"/>
      <c r="G46" s="191"/>
      <c r="H46" s="187"/>
      <c r="I46" s="187"/>
      <c r="J46" s="187"/>
      <c r="K46" s="192"/>
      <c r="L46" s="149"/>
      <c r="M46" s="192"/>
      <c r="N46" s="192"/>
      <c r="O46" s="148"/>
    </row>
    <row r="47" spans="1:21" ht="15.7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</row>
    <row r="48" spans="1:21" s="5" customFormat="1" ht="57">
      <c r="A48" s="73" t="s">
        <v>8</v>
      </c>
      <c r="B48" s="23" t="s">
        <v>9</v>
      </c>
      <c r="C48" s="60" t="s">
        <v>10</v>
      </c>
      <c r="D48" s="178" t="s">
        <v>11</v>
      </c>
      <c r="E48" s="23" t="s">
        <v>12</v>
      </c>
      <c r="F48" s="23" t="s">
        <v>25</v>
      </c>
      <c r="G48" s="23" t="s">
        <v>26</v>
      </c>
      <c r="H48" s="150" t="s">
        <v>18</v>
      </c>
      <c r="I48" s="150" t="s">
        <v>19</v>
      </c>
      <c r="J48" s="150" t="s">
        <v>27</v>
      </c>
      <c r="K48" s="150" t="s">
        <v>21</v>
      </c>
      <c r="L48" s="151" t="s">
        <v>22</v>
      </c>
      <c r="M48" s="150" t="s">
        <v>23</v>
      </c>
      <c r="N48" s="150" t="s">
        <v>28</v>
      </c>
      <c r="O48" s="152" t="s">
        <v>17</v>
      </c>
      <c r="P48" s="95"/>
      <c r="Q48" s="95"/>
      <c r="R48" s="95"/>
      <c r="S48" s="95"/>
      <c r="T48" s="95"/>
      <c r="U48" s="95"/>
    </row>
    <row r="49" spans="1:19" ht="15.75">
      <c r="A49" s="24"/>
      <c r="B49" s="47"/>
      <c r="C49" s="48"/>
      <c r="D49" s="175"/>
      <c r="E49" s="51"/>
      <c r="F49" s="52"/>
      <c r="G49" s="52"/>
      <c r="H49" s="53"/>
      <c r="I49" s="53"/>
      <c r="J49" s="53"/>
      <c r="K49" s="54"/>
      <c r="L49" s="153"/>
      <c r="M49" s="55"/>
      <c r="N49" s="55"/>
      <c r="O49" s="154"/>
    </row>
    <row r="50" spans="1:19" ht="15.75">
      <c r="A50" s="29"/>
      <c r="B50" s="30"/>
      <c r="C50" s="179"/>
      <c r="D50" s="179"/>
      <c r="E50" s="31"/>
      <c r="F50" s="32"/>
      <c r="G50" s="33"/>
      <c r="H50" s="155"/>
      <c r="I50" s="14"/>
      <c r="J50" s="145"/>
      <c r="K50" s="145"/>
      <c r="L50" s="156" t="s">
        <v>30</v>
      </c>
      <c r="M50" s="145"/>
      <c r="N50" s="145"/>
      <c r="O50" s="146"/>
    </row>
    <row r="51" spans="1:19" ht="15.75">
      <c r="A51" s="34"/>
      <c r="B51" s="191"/>
      <c r="C51" s="193"/>
      <c r="D51" s="193"/>
      <c r="E51" s="190"/>
      <c r="F51" s="191"/>
      <c r="G51" s="191"/>
      <c r="H51" s="194"/>
      <c r="I51" s="194"/>
      <c r="J51" s="194"/>
      <c r="K51" s="194"/>
      <c r="L51" s="194"/>
      <c r="M51" s="194"/>
      <c r="N51" s="194"/>
      <c r="O51" s="158"/>
    </row>
    <row r="52" spans="1:19" ht="15.75">
      <c r="A52" s="78" t="s">
        <v>41</v>
      </c>
      <c r="B52" s="79"/>
      <c r="C52" s="79"/>
      <c r="D52" s="79"/>
      <c r="E52" s="79"/>
      <c r="F52" s="79"/>
      <c r="G52" s="80"/>
      <c r="H52" s="159" t="s">
        <v>217</v>
      </c>
      <c r="I52" s="160">
        <v>3196.8</v>
      </c>
      <c r="J52" s="159">
        <v>840</v>
      </c>
      <c r="K52" s="159">
        <v>22581.8</v>
      </c>
      <c r="L52" s="160"/>
      <c r="M52" s="161"/>
      <c r="N52" s="162">
        <v>124.8</v>
      </c>
      <c r="O52" s="195">
        <f>SUM(K52-N52)</f>
        <v>22457</v>
      </c>
    </row>
    <row r="53" spans="1:19" ht="15.75">
      <c r="A53" s="56" t="s">
        <v>222</v>
      </c>
      <c r="B53" s="196"/>
      <c r="C53" s="193"/>
      <c r="D53" s="193"/>
      <c r="E53" s="190"/>
      <c r="F53" s="191"/>
      <c r="G53" s="191"/>
      <c r="H53" s="163" t="s">
        <v>39</v>
      </c>
      <c r="I53" s="164"/>
      <c r="J53" s="164"/>
      <c r="K53" s="164"/>
      <c r="L53" s="164"/>
      <c r="M53" s="164"/>
      <c r="N53" s="164"/>
      <c r="O53" s="197">
        <v>30</v>
      </c>
    </row>
    <row r="54" spans="1:19" ht="16.5" thickBot="1">
      <c r="A54" s="34"/>
      <c r="B54" s="191"/>
      <c r="C54" s="193"/>
      <c r="D54" s="193"/>
      <c r="E54" s="190"/>
      <c r="F54" s="191"/>
      <c r="G54" s="191"/>
      <c r="H54" s="165" t="s">
        <v>38</v>
      </c>
      <c r="I54" s="166"/>
      <c r="J54" s="166"/>
      <c r="K54" s="166"/>
      <c r="L54" s="166"/>
      <c r="M54" s="166"/>
      <c r="N54" s="166"/>
      <c r="O54" s="198">
        <v>1140</v>
      </c>
      <c r="Q54" s="96"/>
      <c r="R54" s="96"/>
      <c r="S54" s="96"/>
    </row>
    <row r="55" spans="1:19" ht="16.5" thickBot="1">
      <c r="A55" s="57"/>
      <c r="B55" s="58"/>
      <c r="C55" s="65"/>
      <c r="D55" s="65"/>
      <c r="E55" s="59"/>
      <c r="F55" s="58"/>
      <c r="G55" s="58"/>
      <c r="H55" s="167" t="s">
        <v>37</v>
      </c>
      <c r="I55" s="168"/>
      <c r="J55" s="168"/>
      <c r="K55" s="168"/>
      <c r="L55" s="168"/>
      <c r="M55" s="168"/>
      <c r="N55" s="168"/>
      <c r="O55" s="169">
        <f>SUM(O52+O54)</f>
        <v>23597</v>
      </c>
    </row>
    <row r="56" spans="1:19" ht="15.75">
      <c r="A56" s="9"/>
      <c r="B56" s="9"/>
      <c r="C56" s="8"/>
      <c r="D56" s="8"/>
      <c r="E56" s="7"/>
      <c r="F56" s="9"/>
      <c r="G56" s="9"/>
      <c r="H56" s="157"/>
      <c r="I56" s="157"/>
      <c r="J56" s="157"/>
      <c r="K56" s="157"/>
      <c r="L56" s="157"/>
      <c r="M56" s="157"/>
      <c r="N56" s="157"/>
      <c r="O56" s="157"/>
    </row>
    <row r="57" spans="1:19" ht="15.75">
      <c r="A57" s="9"/>
      <c r="B57" s="9"/>
      <c r="C57" s="8"/>
      <c r="D57" s="8"/>
      <c r="E57" s="7"/>
      <c r="F57" s="9"/>
      <c r="G57" s="9"/>
      <c r="H57" s="157"/>
      <c r="I57" s="157"/>
      <c r="J57" s="157"/>
      <c r="K57" s="157"/>
      <c r="L57" s="157"/>
      <c r="M57" s="157"/>
      <c r="N57" s="157"/>
      <c r="O57" s="157"/>
    </row>
    <row r="58" spans="1:19">
      <c r="A58" s="11"/>
      <c r="B58" s="11"/>
      <c r="C58" s="180"/>
      <c r="D58" s="180"/>
      <c r="E58" s="10"/>
      <c r="F58" s="11"/>
      <c r="G58" s="11"/>
      <c r="H58" s="170"/>
      <c r="I58" s="170"/>
      <c r="J58" s="170"/>
      <c r="K58" s="170"/>
      <c r="L58" s="170"/>
      <c r="M58" s="170"/>
      <c r="N58" s="170"/>
      <c r="O58" s="170"/>
    </row>
    <row r="59" spans="1:19">
      <c r="A59" s="11"/>
      <c r="B59" s="11"/>
      <c r="C59" s="180"/>
      <c r="D59" s="180"/>
      <c r="E59" s="10"/>
      <c r="F59" s="11"/>
      <c r="G59" s="11"/>
      <c r="H59" s="170"/>
      <c r="I59" s="170"/>
      <c r="J59" s="170"/>
      <c r="K59" s="170"/>
      <c r="L59" s="170"/>
      <c r="M59" s="170"/>
      <c r="N59" s="170"/>
      <c r="O59" s="170"/>
    </row>
    <row r="60" spans="1:19">
      <c r="A60" s="11"/>
      <c r="B60" s="11"/>
      <c r="C60" s="180"/>
      <c r="D60" s="180"/>
      <c r="E60" s="10"/>
      <c r="F60" s="11"/>
      <c r="G60" s="11"/>
      <c r="H60" s="170"/>
      <c r="I60" s="170"/>
      <c r="J60" s="170"/>
      <c r="K60" s="170"/>
      <c r="L60" s="170"/>
      <c r="M60" s="170"/>
      <c r="N60" s="170"/>
      <c r="O60" s="170"/>
    </row>
    <row r="61" spans="1:19">
      <c r="A61" s="11"/>
      <c r="B61" s="11"/>
      <c r="C61" s="180"/>
      <c r="D61" s="180"/>
      <c r="E61" s="10"/>
      <c r="F61" s="11"/>
      <c r="G61" s="11"/>
      <c r="H61" s="170"/>
      <c r="I61" s="170"/>
      <c r="J61" s="170"/>
      <c r="K61" s="170"/>
      <c r="L61" s="170"/>
      <c r="M61" s="170"/>
      <c r="N61" s="170"/>
      <c r="O61" s="170"/>
    </row>
    <row r="62" spans="1:19">
      <c r="A62" s="11"/>
      <c r="B62" s="11"/>
      <c r="C62" s="180"/>
      <c r="D62" s="180"/>
      <c r="E62" s="10"/>
      <c r="F62" s="11"/>
      <c r="G62" s="11"/>
      <c r="H62" s="170"/>
      <c r="I62" s="170"/>
      <c r="J62" s="170"/>
      <c r="K62" s="170"/>
      <c r="L62" s="170"/>
      <c r="M62" s="170"/>
      <c r="N62" s="170"/>
      <c r="O62" s="170"/>
    </row>
    <row r="63" spans="1:19">
      <c r="A63" s="2"/>
      <c r="B63" s="2"/>
      <c r="C63" s="12"/>
      <c r="D63" s="12"/>
      <c r="E63" s="1"/>
      <c r="F63" s="2"/>
      <c r="G63" s="2"/>
      <c r="H63" s="171"/>
      <c r="I63" s="171"/>
      <c r="J63" s="171"/>
      <c r="K63" s="171"/>
      <c r="L63" s="171"/>
      <c r="M63" s="171"/>
      <c r="N63" s="171"/>
      <c r="O63" s="171"/>
    </row>
    <row r="64" spans="1:19">
      <c r="A64" s="2"/>
      <c r="B64" s="2"/>
      <c r="C64" s="12"/>
      <c r="D64" s="12"/>
      <c r="E64" s="1"/>
      <c r="F64" s="2"/>
      <c r="G64" s="2"/>
      <c r="H64" s="171"/>
      <c r="I64" s="171"/>
      <c r="J64" s="171"/>
      <c r="K64" s="171"/>
      <c r="L64" s="171"/>
      <c r="M64" s="171"/>
      <c r="N64" s="171"/>
      <c r="O64" s="171"/>
    </row>
    <row r="65" spans="1:15">
      <c r="A65" s="2"/>
      <c r="B65" s="2"/>
      <c r="C65" s="12"/>
      <c r="D65" s="12"/>
      <c r="E65" s="1"/>
      <c r="F65" s="2"/>
      <c r="G65" s="2"/>
      <c r="H65" s="171"/>
      <c r="I65" s="171"/>
      <c r="J65" s="171"/>
      <c r="K65" s="171"/>
      <c r="L65" s="171"/>
      <c r="M65" s="171"/>
      <c r="N65" s="171"/>
      <c r="O65" s="171"/>
    </row>
    <row r="66" spans="1:15">
      <c r="A66" s="2"/>
      <c r="B66" s="2"/>
      <c r="C66" s="12"/>
      <c r="D66" s="12"/>
      <c r="E66" s="1"/>
      <c r="F66" s="2"/>
      <c r="G66" s="2"/>
      <c r="H66" s="171"/>
      <c r="I66" s="171"/>
      <c r="J66" s="171"/>
      <c r="K66" s="171"/>
      <c r="L66" s="171"/>
      <c r="M66" s="171"/>
      <c r="N66" s="171"/>
      <c r="O66" s="171"/>
    </row>
    <row r="67" spans="1:15">
      <c r="A67" s="2"/>
      <c r="B67" s="1"/>
      <c r="C67" s="12"/>
      <c r="D67" s="12"/>
      <c r="E67" s="1"/>
      <c r="F67" s="2"/>
      <c r="G67" s="2"/>
      <c r="H67" s="171"/>
      <c r="I67" s="171"/>
      <c r="J67" s="171"/>
      <c r="K67" s="171"/>
      <c r="L67" s="171"/>
      <c r="M67" s="171"/>
      <c r="N67" s="171"/>
      <c r="O67" s="171"/>
    </row>
    <row r="68" spans="1:15">
      <c r="A68" s="2"/>
      <c r="B68" s="1"/>
      <c r="C68" s="12"/>
      <c r="D68" s="12"/>
      <c r="E68" s="1"/>
      <c r="F68" s="2"/>
      <c r="G68" s="2"/>
      <c r="H68" s="171"/>
      <c r="I68" s="171"/>
      <c r="J68" s="171"/>
      <c r="K68" s="171"/>
      <c r="L68" s="171"/>
      <c r="M68" s="171"/>
      <c r="N68" s="171"/>
      <c r="O68" s="171"/>
    </row>
    <row r="69" spans="1:15">
      <c r="A69" s="3"/>
      <c r="B69" s="4"/>
      <c r="C69" s="181"/>
      <c r="D69" s="181"/>
      <c r="E69" s="4"/>
      <c r="F69" s="3"/>
      <c r="G69" s="3"/>
      <c r="H69" s="172"/>
      <c r="I69" s="172"/>
      <c r="J69" s="172"/>
      <c r="K69" s="172"/>
      <c r="L69" s="172"/>
      <c r="M69" s="172"/>
      <c r="N69" s="172"/>
      <c r="O69" s="172"/>
    </row>
    <row r="70" spans="1:15">
      <c r="A70" s="3"/>
      <c r="B70" s="4"/>
      <c r="C70" s="181"/>
      <c r="D70" s="181"/>
      <c r="E70" s="4"/>
      <c r="F70" s="3"/>
      <c r="G70" s="3"/>
      <c r="H70" s="172"/>
      <c r="I70" s="172"/>
      <c r="J70" s="172"/>
      <c r="K70" s="172"/>
      <c r="L70" s="172"/>
      <c r="M70" s="172"/>
      <c r="N70" s="172"/>
      <c r="O70" s="172"/>
    </row>
    <row r="71" spans="1:15">
      <c r="A71" s="3"/>
      <c r="B71" s="4"/>
      <c r="C71" s="181"/>
      <c r="D71" s="181"/>
      <c r="E71" s="4"/>
      <c r="F71" s="3"/>
      <c r="G71" s="3"/>
      <c r="H71" s="172"/>
      <c r="I71" s="172"/>
      <c r="J71" s="172"/>
      <c r="K71" s="172"/>
      <c r="L71" s="172"/>
      <c r="M71" s="172"/>
      <c r="N71" s="172"/>
      <c r="O71" s="172"/>
    </row>
    <row r="72" spans="1:15">
      <c r="A72" s="3"/>
      <c r="B72" s="4"/>
      <c r="C72" s="181"/>
      <c r="D72" s="181"/>
      <c r="E72" s="4"/>
      <c r="F72" s="3"/>
      <c r="G72" s="3"/>
      <c r="H72" s="172"/>
      <c r="I72" s="172"/>
      <c r="J72" s="172"/>
      <c r="K72" s="172"/>
      <c r="L72" s="172"/>
      <c r="M72" s="172"/>
      <c r="N72" s="172"/>
      <c r="O72" s="172"/>
    </row>
    <row r="73" spans="1:15">
      <c r="A73" s="3"/>
      <c r="B73" s="4"/>
      <c r="C73" s="181"/>
      <c r="D73" s="181"/>
      <c r="E73" s="4"/>
      <c r="F73" s="3"/>
      <c r="G73" s="3"/>
      <c r="H73" s="172"/>
      <c r="I73" s="172"/>
      <c r="J73" s="172"/>
      <c r="K73" s="172"/>
      <c r="L73" s="172"/>
      <c r="M73" s="172"/>
      <c r="N73" s="172"/>
      <c r="O73" s="172"/>
    </row>
    <row r="74" spans="1:15">
      <c r="A74" s="3"/>
      <c r="B74" s="4"/>
      <c r="C74" s="181"/>
      <c r="D74" s="181"/>
      <c r="E74" s="4"/>
      <c r="F74" s="3"/>
      <c r="G74" s="3"/>
      <c r="H74" s="172"/>
      <c r="I74" s="172"/>
      <c r="J74" s="172"/>
      <c r="K74" s="172"/>
      <c r="L74" s="172"/>
      <c r="M74" s="172"/>
      <c r="N74" s="172"/>
      <c r="O74" s="172"/>
    </row>
  </sheetData>
  <mergeCells count="23">
    <mergeCell ref="H54:N54"/>
    <mergeCell ref="H55:N55"/>
    <mergeCell ref="A52:G52"/>
    <mergeCell ref="A1:O1"/>
    <mergeCell ref="H53:N53"/>
    <mergeCell ref="G4:G5"/>
    <mergeCell ref="H4:K4"/>
    <mergeCell ref="L4:N4"/>
    <mergeCell ref="O4:O5"/>
    <mergeCell ref="A44:G44"/>
    <mergeCell ref="A47:O47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2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80" zoomScaleNormal="80" workbookViewId="0">
      <selection activeCell="B30" sqref="B30"/>
    </sheetView>
  </sheetViews>
  <sheetFormatPr defaultRowHeight="15"/>
  <cols>
    <col min="1" max="1" width="6.42578125" style="3" customWidth="1"/>
    <col min="2" max="2" width="53.42578125" style="3" bestFit="1" customWidth="1"/>
    <col min="3" max="3" width="23.7109375" style="181" bestFit="1" customWidth="1"/>
    <col min="4" max="4" width="30.5703125" style="181" bestFit="1" customWidth="1"/>
    <col min="5" max="5" width="9.140625" style="3"/>
    <col min="6" max="6" width="12.7109375" style="3" bestFit="1" customWidth="1"/>
    <col min="7" max="7" width="15.140625" style="3" customWidth="1"/>
    <col min="8" max="8" width="15.42578125" style="172" bestFit="1" customWidth="1"/>
    <col min="9" max="10" width="14.7109375" style="172" bestFit="1" customWidth="1"/>
    <col min="11" max="11" width="16" style="172" bestFit="1" customWidth="1"/>
    <col min="12" max="12" width="8.5703125" style="172" bestFit="1" customWidth="1"/>
    <col min="13" max="13" width="13.28515625" style="172" customWidth="1"/>
    <col min="14" max="14" width="12.28515625" style="172" customWidth="1"/>
    <col min="15" max="15" width="24.140625" style="172" customWidth="1"/>
    <col min="16" max="16384" width="9.140625" style="3"/>
  </cols>
  <sheetData>
    <row r="1" spans="1:15" ht="77.25" customHeight="1" thickBo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</row>
    <row r="2" spans="1:15" ht="51.75" customHeight="1">
      <c r="A2" s="109" t="s">
        <v>1</v>
      </c>
      <c r="B2" s="110"/>
      <c r="C2" s="111"/>
      <c r="D2" s="112" t="s">
        <v>2</v>
      </c>
      <c r="E2" s="113"/>
      <c r="F2" s="114" t="s">
        <v>3</v>
      </c>
      <c r="G2" s="115" t="s">
        <v>4</v>
      </c>
      <c r="H2" s="119" t="s">
        <v>36</v>
      </c>
      <c r="I2" s="119" t="s">
        <v>5</v>
      </c>
      <c r="J2" s="120" t="s">
        <v>6</v>
      </c>
      <c r="K2" s="120"/>
      <c r="L2" s="120"/>
      <c r="M2" s="120"/>
      <c r="N2" s="120"/>
      <c r="O2" s="121"/>
    </row>
    <row r="3" spans="1:15" ht="52.5" customHeight="1">
      <c r="A3" s="101" t="s">
        <v>224</v>
      </c>
      <c r="B3" s="102"/>
      <c r="C3" s="103"/>
      <c r="D3" s="97" t="s">
        <v>211</v>
      </c>
      <c r="E3" s="98"/>
      <c r="F3" s="99" t="s">
        <v>131</v>
      </c>
      <c r="G3" s="201" t="s">
        <v>212</v>
      </c>
      <c r="H3" s="122">
        <v>18</v>
      </c>
      <c r="I3" s="122">
        <v>4.8</v>
      </c>
      <c r="J3" s="212" t="s">
        <v>7</v>
      </c>
      <c r="K3" s="212"/>
      <c r="L3" s="212"/>
      <c r="M3" s="212"/>
      <c r="N3" s="212"/>
      <c r="O3" s="213"/>
    </row>
    <row r="4" spans="1:15" ht="15.75" customHeight="1">
      <c r="A4" s="89" t="s">
        <v>8</v>
      </c>
      <c r="B4" s="76" t="s">
        <v>9</v>
      </c>
      <c r="C4" s="77" t="s">
        <v>10</v>
      </c>
      <c r="D4" s="77" t="s">
        <v>11</v>
      </c>
      <c r="E4" s="77" t="s">
        <v>12</v>
      </c>
      <c r="F4" s="90" t="s">
        <v>13</v>
      </c>
      <c r="G4" s="77" t="s">
        <v>14</v>
      </c>
      <c r="H4" s="125" t="s">
        <v>15</v>
      </c>
      <c r="I4" s="126"/>
      <c r="J4" s="126"/>
      <c r="K4" s="127"/>
      <c r="L4" s="214" t="s">
        <v>16</v>
      </c>
      <c r="M4" s="214"/>
      <c r="N4" s="214"/>
      <c r="O4" s="129" t="s">
        <v>17</v>
      </c>
    </row>
    <row r="5" spans="1:15" ht="63" customHeight="1" thickBot="1">
      <c r="A5" s="211"/>
      <c r="B5" s="117"/>
      <c r="C5" s="118"/>
      <c r="D5" s="118"/>
      <c r="E5" s="118"/>
      <c r="F5" s="174"/>
      <c r="G5" s="118"/>
      <c r="H5" s="130" t="s">
        <v>18</v>
      </c>
      <c r="I5" s="130" t="s">
        <v>19</v>
      </c>
      <c r="J5" s="130" t="s">
        <v>20</v>
      </c>
      <c r="K5" s="130" t="s">
        <v>21</v>
      </c>
      <c r="L5" s="131" t="s">
        <v>22</v>
      </c>
      <c r="M5" s="130" t="s">
        <v>18</v>
      </c>
      <c r="N5" s="130" t="s">
        <v>19</v>
      </c>
      <c r="O5" s="132"/>
    </row>
    <row r="6" spans="1:15" ht="25.5" customHeight="1">
      <c r="A6" s="205">
        <v>1</v>
      </c>
      <c r="B6" s="206" t="s">
        <v>92</v>
      </c>
      <c r="C6" s="228" t="s">
        <v>0</v>
      </c>
      <c r="D6" s="207" t="s">
        <v>94</v>
      </c>
      <c r="E6" s="208">
        <v>1</v>
      </c>
      <c r="F6" s="209" t="s">
        <v>95</v>
      </c>
      <c r="G6" s="210">
        <v>45291</v>
      </c>
      <c r="H6" s="215">
        <v>418</v>
      </c>
      <c r="I6" s="216">
        <v>86.4</v>
      </c>
      <c r="J6" s="216"/>
      <c r="K6" s="216">
        <v>504.4</v>
      </c>
      <c r="L6" s="216"/>
      <c r="M6" s="216"/>
      <c r="N6" s="216"/>
      <c r="O6" s="217">
        <v>504.4</v>
      </c>
    </row>
    <row r="7" spans="1:15" ht="25.5" customHeight="1">
      <c r="A7" s="24">
        <v>2</v>
      </c>
      <c r="B7" s="47" t="s">
        <v>99</v>
      </c>
      <c r="C7" s="175" t="s">
        <v>0</v>
      </c>
      <c r="D7" s="48" t="s">
        <v>97</v>
      </c>
      <c r="E7" s="26">
        <v>3</v>
      </c>
      <c r="F7" s="20" t="s">
        <v>100</v>
      </c>
      <c r="G7" s="21">
        <v>45291</v>
      </c>
      <c r="H7" s="142"/>
      <c r="I7" s="141"/>
      <c r="J7" s="141">
        <v>418</v>
      </c>
      <c r="K7" s="141">
        <v>418</v>
      </c>
      <c r="L7" s="141"/>
      <c r="M7" s="141"/>
      <c r="N7" s="141"/>
      <c r="O7" s="144">
        <v>418</v>
      </c>
    </row>
    <row r="8" spans="1:15" ht="25.5" customHeight="1">
      <c r="A8" s="24">
        <v>3</v>
      </c>
      <c r="B8" s="45" t="s">
        <v>202</v>
      </c>
      <c r="C8" s="44" t="s">
        <v>0</v>
      </c>
      <c r="D8" s="44" t="s">
        <v>35</v>
      </c>
      <c r="E8" s="26">
        <v>1</v>
      </c>
      <c r="F8" s="19">
        <v>45056</v>
      </c>
      <c r="G8" s="19">
        <v>45422</v>
      </c>
      <c r="H8" s="142">
        <v>418</v>
      </c>
      <c r="I8" s="141">
        <v>86.4</v>
      </c>
      <c r="J8" s="141"/>
      <c r="K8" s="141">
        <v>504.4</v>
      </c>
      <c r="L8" s="141"/>
      <c r="M8" s="141"/>
      <c r="N8" s="141"/>
      <c r="O8" s="144">
        <v>504.4</v>
      </c>
    </row>
    <row r="9" spans="1:15" ht="25.5" customHeight="1">
      <c r="A9" s="24">
        <v>4</v>
      </c>
      <c r="B9" s="47" t="s">
        <v>144</v>
      </c>
      <c r="C9" s="175" t="s">
        <v>0</v>
      </c>
      <c r="D9" s="48" t="s">
        <v>83</v>
      </c>
      <c r="E9" s="26" t="s">
        <v>206</v>
      </c>
      <c r="F9" s="20" t="s">
        <v>155</v>
      </c>
      <c r="G9" s="21">
        <v>45291</v>
      </c>
      <c r="H9" s="142"/>
      <c r="I9" s="141"/>
      <c r="J9" s="141">
        <v>139.33000000000001</v>
      </c>
      <c r="K9" s="141">
        <v>139.33000000000001</v>
      </c>
      <c r="L9" s="141"/>
      <c r="M9" s="141"/>
      <c r="N9" s="141"/>
      <c r="O9" s="144">
        <v>139.33000000000001</v>
      </c>
    </row>
    <row r="10" spans="1:15" ht="25.5" customHeight="1">
      <c r="A10" s="24">
        <v>5</v>
      </c>
      <c r="B10" s="47" t="s">
        <v>107</v>
      </c>
      <c r="C10" s="175" t="s">
        <v>0</v>
      </c>
      <c r="D10" s="48" t="s">
        <v>207</v>
      </c>
      <c r="E10" s="26">
        <v>1</v>
      </c>
      <c r="F10" s="20" t="s">
        <v>106</v>
      </c>
      <c r="G10" s="21">
        <v>44782</v>
      </c>
      <c r="H10" s="142">
        <v>418</v>
      </c>
      <c r="I10" s="141">
        <v>86.4</v>
      </c>
      <c r="J10" s="141"/>
      <c r="K10" s="141">
        <v>504.4</v>
      </c>
      <c r="L10" s="141" t="s">
        <v>214</v>
      </c>
      <c r="M10" s="141">
        <v>13.93</v>
      </c>
      <c r="N10" s="141">
        <v>4.8</v>
      </c>
      <c r="O10" s="144">
        <v>485.67</v>
      </c>
    </row>
    <row r="11" spans="1:15" ht="25.5" customHeight="1">
      <c r="A11" s="24">
        <v>6</v>
      </c>
      <c r="B11" s="47" t="s">
        <v>170</v>
      </c>
      <c r="C11" s="175" t="s">
        <v>0</v>
      </c>
      <c r="D11" s="48" t="s">
        <v>191</v>
      </c>
      <c r="E11" s="26">
        <v>1</v>
      </c>
      <c r="F11" s="20" t="s">
        <v>157</v>
      </c>
      <c r="G11" s="21"/>
      <c r="H11" s="142">
        <v>418</v>
      </c>
      <c r="I11" s="141">
        <v>86.4</v>
      </c>
      <c r="J11" s="141"/>
      <c r="K11" s="141">
        <v>504.4</v>
      </c>
      <c r="L11" s="141"/>
      <c r="M11" s="141"/>
      <c r="N11" s="141"/>
      <c r="O11" s="144">
        <f>SUM(H11+I11)</f>
        <v>504.4</v>
      </c>
    </row>
    <row r="12" spans="1:15" ht="25.5" customHeight="1">
      <c r="A12" s="24">
        <v>7</v>
      </c>
      <c r="B12" s="46" t="s">
        <v>90</v>
      </c>
      <c r="C12" s="177" t="s">
        <v>0</v>
      </c>
      <c r="D12" s="46" t="s">
        <v>146</v>
      </c>
      <c r="E12" s="26">
        <v>1</v>
      </c>
      <c r="F12" s="20" t="s">
        <v>95</v>
      </c>
      <c r="G12" s="21">
        <v>45016</v>
      </c>
      <c r="H12" s="142">
        <v>418</v>
      </c>
      <c r="I12" s="141">
        <v>86.4</v>
      </c>
      <c r="J12" s="141"/>
      <c r="K12" s="141">
        <v>504.4</v>
      </c>
      <c r="L12" s="141"/>
      <c r="M12" s="141"/>
      <c r="N12" s="141"/>
      <c r="O12" s="144">
        <f>SUM(H12+I12)</f>
        <v>504.4</v>
      </c>
    </row>
    <row r="13" spans="1:15" ht="25.5" customHeight="1">
      <c r="A13" s="24">
        <v>8</v>
      </c>
      <c r="B13" s="46" t="s">
        <v>205</v>
      </c>
      <c r="C13" s="177" t="s">
        <v>0</v>
      </c>
      <c r="D13" s="46" t="s">
        <v>179</v>
      </c>
      <c r="E13" s="26">
        <v>1</v>
      </c>
      <c r="F13" s="20" t="s">
        <v>204</v>
      </c>
      <c r="G13" s="21">
        <v>45416</v>
      </c>
      <c r="H13" s="142">
        <v>418</v>
      </c>
      <c r="I13" s="141">
        <v>86.4</v>
      </c>
      <c r="J13" s="141"/>
      <c r="K13" s="141">
        <v>504.4</v>
      </c>
      <c r="L13" s="141"/>
      <c r="M13" s="141"/>
      <c r="N13" s="141"/>
      <c r="O13" s="144">
        <v>504.4</v>
      </c>
    </row>
    <row r="14" spans="1:15" ht="25.5" customHeight="1">
      <c r="A14" s="24">
        <v>9</v>
      </c>
      <c r="B14" s="47" t="s">
        <v>145</v>
      </c>
      <c r="C14" s="175" t="s">
        <v>0</v>
      </c>
      <c r="D14" s="48" t="s">
        <v>85</v>
      </c>
      <c r="E14" s="26">
        <v>1</v>
      </c>
      <c r="F14" s="20" t="s">
        <v>151</v>
      </c>
      <c r="G14" s="21"/>
      <c r="H14" s="142">
        <v>418</v>
      </c>
      <c r="I14" s="141">
        <v>86.4</v>
      </c>
      <c r="J14" s="141"/>
      <c r="K14" s="141">
        <v>504.4</v>
      </c>
      <c r="L14" s="141"/>
      <c r="M14" s="141"/>
      <c r="N14" s="141"/>
      <c r="O14" s="144">
        <v>504.4</v>
      </c>
    </row>
    <row r="15" spans="1:15" ht="25.5" customHeight="1">
      <c r="A15" s="24">
        <v>10</v>
      </c>
      <c r="B15" s="46" t="s">
        <v>121</v>
      </c>
      <c r="C15" s="177" t="s">
        <v>118</v>
      </c>
      <c r="D15" s="46" t="s">
        <v>74</v>
      </c>
      <c r="E15" s="26">
        <v>1</v>
      </c>
      <c r="F15" s="20" t="s">
        <v>119</v>
      </c>
      <c r="G15" s="20" t="s">
        <v>120</v>
      </c>
      <c r="H15" s="142">
        <v>630</v>
      </c>
      <c r="I15" s="141">
        <v>86.4</v>
      </c>
      <c r="J15" s="141"/>
      <c r="K15" s="141">
        <v>716.4</v>
      </c>
      <c r="L15" s="141"/>
      <c r="M15" s="141"/>
      <c r="N15" s="141">
        <v>19.2</v>
      </c>
      <c r="O15" s="144">
        <v>697.2</v>
      </c>
    </row>
    <row r="16" spans="1:15" ht="25.5" customHeight="1">
      <c r="A16" s="24">
        <v>11</v>
      </c>
      <c r="B16" s="46" t="s">
        <v>198</v>
      </c>
      <c r="C16" s="177" t="s">
        <v>0</v>
      </c>
      <c r="D16" s="46" t="s">
        <v>35</v>
      </c>
      <c r="E16" s="26">
        <v>1</v>
      </c>
      <c r="F16" s="20" t="s">
        <v>199</v>
      </c>
      <c r="G16" s="20" t="s">
        <v>200</v>
      </c>
      <c r="H16" s="142">
        <v>418</v>
      </c>
      <c r="I16" s="141">
        <v>86.4</v>
      </c>
      <c r="J16" s="141"/>
      <c r="K16" s="141">
        <v>504.4</v>
      </c>
      <c r="L16" s="141"/>
      <c r="M16" s="141"/>
      <c r="N16" s="141"/>
      <c r="O16" s="144">
        <v>504.4</v>
      </c>
    </row>
    <row r="17" spans="1:19" ht="25.5" customHeight="1">
      <c r="A17" s="24">
        <v>12</v>
      </c>
      <c r="B17" s="46" t="s">
        <v>147</v>
      </c>
      <c r="C17" s="46" t="s">
        <v>148</v>
      </c>
      <c r="D17" s="46" t="s">
        <v>74</v>
      </c>
      <c r="E17" s="26">
        <v>1</v>
      </c>
      <c r="F17" s="20" t="s">
        <v>155</v>
      </c>
      <c r="G17" s="20"/>
      <c r="H17" s="142">
        <v>418</v>
      </c>
      <c r="I17" s="141">
        <v>86.4</v>
      </c>
      <c r="J17" s="141"/>
      <c r="K17" s="141">
        <v>504.4</v>
      </c>
      <c r="L17" s="141"/>
      <c r="M17" s="141"/>
      <c r="N17" s="141">
        <v>52.8</v>
      </c>
      <c r="O17" s="144">
        <v>451.6</v>
      </c>
    </row>
    <row r="18" spans="1:19" ht="25.5" customHeight="1">
      <c r="A18" s="24">
        <v>13</v>
      </c>
      <c r="B18" s="46" t="s">
        <v>171</v>
      </c>
      <c r="C18" s="46" t="s">
        <v>0</v>
      </c>
      <c r="D18" s="46" t="s">
        <v>185</v>
      </c>
      <c r="E18" s="26">
        <v>1</v>
      </c>
      <c r="F18" s="20" t="s">
        <v>157</v>
      </c>
      <c r="G18" s="20"/>
      <c r="H18" s="142">
        <v>418</v>
      </c>
      <c r="I18" s="141">
        <v>86.4</v>
      </c>
      <c r="J18" s="141"/>
      <c r="K18" s="141">
        <v>504.4</v>
      </c>
      <c r="L18" s="141"/>
      <c r="M18" s="141"/>
      <c r="N18" s="141">
        <v>24</v>
      </c>
      <c r="O18" s="144">
        <v>480.4</v>
      </c>
    </row>
    <row r="19" spans="1:19" ht="25.5" customHeight="1">
      <c r="A19" s="24">
        <v>14</v>
      </c>
      <c r="B19" s="47" t="s">
        <v>101</v>
      </c>
      <c r="C19" s="46" t="s">
        <v>0</v>
      </c>
      <c r="D19" s="48" t="s">
        <v>102</v>
      </c>
      <c r="E19" s="26">
        <v>1</v>
      </c>
      <c r="F19" s="20" t="s">
        <v>98</v>
      </c>
      <c r="G19" s="21">
        <v>45057</v>
      </c>
      <c r="H19" s="142">
        <v>418</v>
      </c>
      <c r="I19" s="141">
        <v>86.4</v>
      </c>
      <c r="J19" s="141"/>
      <c r="K19" s="141">
        <v>504.4</v>
      </c>
      <c r="L19" s="141"/>
      <c r="M19" s="141"/>
      <c r="N19" s="141"/>
      <c r="O19" s="144">
        <v>504.4</v>
      </c>
    </row>
    <row r="20" spans="1:19" ht="25.5" customHeight="1">
      <c r="A20" s="24">
        <v>15</v>
      </c>
      <c r="B20" s="47" t="s">
        <v>57</v>
      </c>
      <c r="C20" s="46" t="s">
        <v>62</v>
      </c>
      <c r="D20" s="48" t="s">
        <v>74</v>
      </c>
      <c r="E20" s="26">
        <v>1</v>
      </c>
      <c r="F20" s="20" t="s">
        <v>67</v>
      </c>
      <c r="G20" s="27" t="s">
        <v>71</v>
      </c>
      <c r="H20" s="142">
        <v>418</v>
      </c>
      <c r="I20" s="141">
        <v>86.4</v>
      </c>
      <c r="J20" s="141"/>
      <c r="K20" s="141">
        <v>504.4</v>
      </c>
      <c r="L20" s="141"/>
      <c r="M20" s="141"/>
      <c r="N20" s="141"/>
      <c r="O20" s="144">
        <v>504.4</v>
      </c>
    </row>
    <row r="21" spans="1:19" ht="25.5" customHeight="1">
      <c r="A21" s="24">
        <v>16</v>
      </c>
      <c r="B21" s="47" t="s">
        <v>172</v>
      </c>
      <c r="C21" s="46" t="s">
        <v>62</v>
      </c>
      <c r="D21" s="48" t="s">
        <v>191</v>
      </c>
      <c r="E21" s="26">
        <v>1</v>
      </c>
      <c r="F21" s="20" t="s">
        <v>157</v>
      </c>
      <c r="G21" s="27"/>
      <c r="H21" s="142">
        <v>418</v>
      </c>
      <c r="I21" s="141">
        <v>86.4</v>
      </c>
      <c r="J21" s="141"/>
      <c r="K21" s="141">
        <v>504.4</v>
      </c>
      <c r="L21" s="141"/>
      <c r="M21" s="141"/>
      <c r="N21" s="141"/>
      <c r="O21" s="144">
        <v>504.4</v>
      </c>
    </row>
    <row r="22" spans="1:19" ht="25.5" customHeight="1">
      <c r="A22" s="24">
        <v>17</v>
      </c>
      <c r="B22" s="47" t="s">
        <v>173</v>
      </c>
      <c r="C22" s="46" t="s">
        <v>62</v>
      </c>
      <c r="D22" s="48" t="s">
        <v>35</v>
      </c>
      <c r="E22" s="26">
        <v>1</v>
      </c>
      <c r="F22" s="20" t="s">
        <v>157</v>
      </c>
      <c r="G22" s="27"/>
      <c r="H22" s="142">
        <v>418</v>
      </c>
      <c r="I22" s="141">
        <v>86.4</v>
      </c>
      <c r="J22" s="141"/>
      <c r="K22" s="141">
        <v>504.4</v>
      </c>
      <c r="L22" s="141"/>
      <c r="M22" s="141"/>
      <c r="N22" s="141"/>
      <c r="O22" s="144">
        <v>504.4</v>
      </c>
    </row>
    <row r="23" spans="1:19" ht="25.5" customHeight="1">
      <c r="A23" s="24">
        <v>18</v>
      </c>
      <c r="B23" s="47" t="s">
        <v>201</v>
      </c>
      <c r="C23" s="46" t="s">
        <v>62</v>
      </c>
      <c r="D23" s="48" t="s">
        <v>179</v>
      </c>
      <c r="E23" s="26">
        <v>1</v>
      </c>
      <c r="F23" s="20" t="s">
        <v>204</v>
      </c>
      <c r="G23" s="21">
        <v>45416</v>
      </c>
      <c r="H23" s="142">
        <v>418</v>
      </c>
      <c r="I23" s="141">
        <v>86.4</v>
      </c>
      <c r="J23" s="141"/>
      <c r="K23" s="141">
        <v>504.4</v>
      </c>
      <c r="L23" s="141"/>
      <c r="M23" s="141"/>
      <c r="N23" s="141"/>
      <c r="O23" s="144">
        <v>504.4</v>
      </c>
    </row>
    <row r="24" spans="1:19" ht="25.5" customHeight="1">
      <c r="A24" s="24">
        <v>19</v>
      </c>
      <c r="B24" s="47" t="s">
        <v>156</v>
      </c>
      <c r="C24" s="46" t="s">
        <v>62</v>
      </c>
      <c r="D24" s="48" t="s">
        <v>149</v>
      </c>
      <c r="E24" s="26" t="s">
        <v>206</v>
      </c>
      <c r="F24" s="20" t="s">
        <v>155</v>
      </c>
      <c r="G24" s="21">
        <v>45356</v>
      </c>
      <c r="H24" s="142">
        <v>97.53</v>
      </c>
      <c r="I24" s="141">
        <v>24</v>
      </c>
      <c r="J24" s="141">
        <v>139.33000000000001</v>
      </c>
      <c r="K24" s="141">
        <v>260.86</v>
      </c>
      <c r="L24" s="141"/>
      <c r="M24" s="141"/>
      <c r="N24" s="141"/>
      <c r="O24" s="144">
        <v>260.86</v>
      </c>
    </row>
    <row r="25" spans="1:19" ht="25.5" customHeight="1">
      <c r="A25" s="24">
        <v>20</v>
      </c>
      <c r="B25" s="47" t="s">
        <v>150</v>
      </c>
      <c r="C25" s="46" t="s">
        <v>0</v>
      </c>
      <c r="D25" s="48" t="s">
        <v>85</v>
      </c>
      <c r="E25" s="26">
        <v>1</v>
      </c>
      <c r="F25" s="20" t="s">
        <v>155</v>
      </c>
      <c r="G25" s="21"/>
      <c r="H25" s="142">
        <v>418</v>
      </c>
      <c r="I25" s="141">
        <v>86.4</v>
      </c>
      <c r="J25" s="141"/>
      <c r="K25" s="141">
        <v>504.4</v>
      </c>
      <c r="L25" s="141"/>
      <c r="M25" s="141"/>
      <c r="N25" s="141"/>
      <c r="O25" s="144">
        <f>SUM(H25+I25)</f>
        <v>504.4</v>
      </c>
    </row>
    <row r="26" spans="1:19" ht="25.5" customHeight="1">
      <c r="A26" s="24">
        <v>21</v>
      </c>
      <c r="B26" s="47" t="s">
        <v>174</v>
      </c>
      <c r="C26" s="46" t="s">
        <v>0</v>
      </c>
      <c r="D26" s="48" t="s">
        <v>192</v>
      </c>
      <c r="E26" s="26">
        <v>1</v>
      </c>
      <c r="F26" s="20" t="s">
        <v>157</v>
      </c>
      <c r="G26" s="21"/>
      <c r="H26" s="142">
        <v>418</v>
      </c>
      <c r="I26" s="141">
        <v>86.4</v>
      </c>
      <c r="J26" s="141"/>
      <c r="K26" s="141">
        <v>504.4</v>
      </c>
      <c r="L26" s="141"/>
      <c r="M26" s="141"/>
      <c r="N26" s="141"/>
      <c r="O26" s="144">
        <f>SUM(H26+I26)</f>
        <v>504.4</v>
      </c>
    </row>
    <row r="27" spans="1:19" ht="24.75" customHeight="1">
      <c r="A27" s="87" t="s">
        <v>75</v>
      </c>
      <c r="B27" s="88"/>
      <c r="C27" s="88"/>
      <c r="D27" s="88"/>
      <c r="E27" s="88"/>
      <c r="F27" s="88"/>
      <c r="G27" s="88"/>
      <c r="H27" s="218">
        <v>7833.53</v>
      </c>
      <c r="I27" s="218">
        <v>1579.2</v>
      </c>
      <c r="J27" s="218">
        <v>696.66</v>
      </c>
      <c r="K27" s="218">
        <v>10109.39</v>
      </c>
      <c r="L27" s="218"/>
      <c r="M27" s="218">
        <v>13.93</v>
      </c>
      <c r="N27" s="218">
        <v>100.8</v>
      </c>
      <c r="O27" s="219">
        <v>9994.66</v>
      </c>
    </row>
    <row r="28" spans="1:19" ht="15.75">
      <c r="A28" s="50"/>
      <c r="B28" s="185"/>
      <c r="C28" s="186"/>
      <c r="D28" s="186"/>
      <c r="E28" s="190"/>
      <c r="F28" s="193"/>
      <c r="G28" s="191"/>
      <c r="H28" s="192"/>
      <c r="I28" s="192"/>
      <c r="J28" s="192"/>
      <c r="K28" s="192"/>
      <c r="L28" s="149"/>
      <c r="M28" s="192"/>
      <c r="N28" s="192"/>
      <c r="O28" s="148"/>
    </row>
    <row r="29" spans="1:19" ht="15.75">
      <c r="A29" s="83" t="s">
        <v>24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9" ht="54">
      <c r="A30" s="73" t="s">
        <v>8</v>
      </c>
      <c r="B30" s="23" t="s">
        <v>9</v>
      </c>
      <c r="C30" s="60" t="s">
        <v>10</v>
      </c>
      <c r="D30" s="60"/>
      <c r="E30" s="23" t="s">
        <v>12</v>
      </c>
      <c r="F30" s="60" t="s">
        <v>25</v>
      </c>
      <c r="G30" s="61" t="s">
        <v>26</v>
      </c>
      <c r="H30" s="150" t="s">
        <v>18</v>
      </c>
      <c r="I30" s="150" t="s">
        <v>19</v>
      </c>
      <c r="J30" s="150" t="s">
        <v>27</v>
      </c>
      <c r="K30" s="150" t="s">
        <v>21</v>
      </c>
      <c r="L30" s="151" t="s">
        <v>22</v>
      </c>
      <c r="M30" s="150" t="s">
        <v>23</v>
      </c>
      <c r="N30" s="150" t="s">
        <v>28</v>
      </c>
      <c r="O30" s="152" t="s">
        <v>17</v>
      </c>
      <c r="S30" s="3" t="s">
        <v>29</v>
      </c>
    </row>
    <row r="31" spans="1:19" ht="15.75">
      <c r="A31" s="62">
        <v>1</v>
      </c>
      <c r="B31" s="75"/>
      <c r="C31" s="63"/>
      <c r="D31" s="63"/>
      <c r="E31" s="51"/>
      <c r="F31" s="64"/>
      <c r="G31" s="52"/>
      <c r="H31" s="220"/>
      <c r="I31" s="220"/>
      <c r="J31" s="53"/>
      <c r="K31" s="221"/>
      <c r="L31" s="153"/>
      <c r="M31" s="222"/>
      <c r="N31" s="222"/>
      <c r="O31" s="154"/>
    </row>
    <row r="32" spans="1:19" ht="15.75">
      <c r="A32" s="81" t="s">
        <v>76</v>
      </c>
      <c r="B32" s="82"/>
      <c r="C32" s="82"/>
      <c r="D32" s="82"/>
      <c r="E32" s="82"/>
      <c r="F32" s="82"/>
      <c r="G32" s="82"/>
      <c r="H32" s="14"/>
      <c r="I32" s="14">
        <f>SUM(I31:I31)</f>
        <v>0</v>
      </c>
      <c r="J32" s="14">
        <f>SUM(J31:J31)</f>
        <v>0</v>
      </c>
      <c r="K32" s="14"/>
      <c r="L32" s="223" t="s">
        <v>30</v>
      </c>
      <c r="M32" s="229">
        <f>SUM(M31:M31)</f>
        <v>0</v>
      </c>
      <c r="N32" s="229">
        <f>SUM(N31:N31)</f>
        <v>0</v>
      </c>
      <c r="O32" s="224"/>
    </row>
    <row r="33" spans="1:15" ht="15.75">
      <c r="A33" s="34"/>
      <c r="B33" s="191"/>
      <c r="C33" s="193"/>
      <c r="D33" s="193"/>
      <c r="E33" s="190"/>
      <c r="F33" s="193"/>
      <c r="G33" s="191"/>
      <c r="H33" s="194"/>
      <c r="I33" s="194"/>
      <c r="J33" s="194"/>
      <c r="K33" s="194"/>
      <c r="L33" s="194"/>
      <c r="M33" s="194"/>
      <c r="N33" s="194"/>
      <c r="O33" s="158"/>
    </row>
    <row r="34" spans="1:15" ht="23.25" customHeight="1">
      <c r="A34" s="87" t="s">
        <v>77</v>
      </c>
      <c r="B34" s="88"/>
      <c r="C34" s="88"/>
      <c r="D34" s="88"/>
      <c r="E34" s="88"/>
      <c r="F34" s="88"/>
      <c r="G34" s="88"/>
      <c r="H34" s="159">
        <v>7833.53</v>
      </c>
      <c r="I34" s="160">
        <v>1579.2</v>
      </c>
      <c r="J34" s="159">
        <v>696.66</v>
      </c>
      <c r="K34" s="159">
        <v>10109.39</v>
      </c>
      <c r="L34" s="159"/>
      <c r="M34" s="159">
        <f>M32+M27</f>
        <v>13.93</v>
      </c>
      <c r="N34" s="230">
        <v>100.8</v>
      </c>
      <c r="O34" s="195">
        <v>9994.66</v>
      </c>
    </row>
    <row r="35" spans="1:15" ht="25.5" customHeight="1">
      <c r="A35" s="56" t="s">
        <v>222</v>
      </c>
      <c r="B35" s="196"/>
      <c r="C35" s="199"/>
      <c r="D35" s="199"/>
      <c r="E35" s="200"/>
      <c r="F35" s="199"/>
      <c r="G35" s="196"/>
      <c r="H35" s="163" t="s">
        <v>78</v>
      </c>
      <c r="I35" s="164"/>
      <c r="J35" s="164"/>
      <c r="K35" s="164"/>
      <c r="L35" s="164"/>
      <c r="M35" s="164"/>
      <c r="N35" s="164"/>
      <c r="O35" s="198">
        <v>30</v>
      </c>
    </row>
    <row r="36" spans="1:15" ht="28.5" customHeight="1">
      <c r="A36" s="34"/>
      <c r="B36" s="191"/>
      <c r="C36" s="193"/>
      <c r="D36" s="193"/>
      <c r="E36" s="190"/>
      <c r="F36" s="193"/>
      <c r="G36" s="191"/>
      <c r="H36" s="231" t="s">
        <v>79</v>
      </c>
      <c r="I36" s="232"/>
      <c r="J36" s="232"/>
      <c r="K36" s="232"/>
      <c r="L36" s="232"/>
      <c r="M36" s="232"/>
      <c r="N36" s="232"/>
      <c r="O36" s="233">
        <v>630</v>
      </c>
    </row>
    <row r="37" spans="1:15" ht="30.75" customHeight="1" thickBot="1">
      <c r="A37" s="57"/>
      <c r="B37" s="58"/>
      <c r="C37" s="65"/>
      <c r="D37" s="65"/>
      <c r="E37" s="59"/>
      <c r="F37" s="65"/>
      <c r="G37" s="58"/>
      <c r="H37" s="225" t="s">
        <v>80</v>
      </c>
      <c r="I37" s="226"/>
      <c r="J37" s="226"/>
      <c r="K37" s="226"/>
      <c r="L37" s="226"/>
      <c r="M37" s="226"/>
      <c r="N37" s="226"/>
      <c r="O37" s="227">
        <f>SUM(O34+O36)</f>
        <v>10624.66</v>
      </c>
    </row>
    <row r="38" spans="1:15">
      <c r="A38" s="2"/>
      <c r="B38" s="2"/>
      <c r="C38" s="12"/>
      <c r="D38" s="12"/>
      <c r="E38" s="1"/>
      <c r="F38" s="12"/>
      <c r="G38" s="2"/>
      <c r="H38" s="171"/>
      <c r="I38" s="171"/>
      <c r="J38" s="171"/>
      <c r="K38" s="171"/>
      <c r="L38" s="171"/>
      <c r="M38" s="171"/>
      <c r="N38" s="171"/>
      <c r="O38" s="171"/>
    </row>
    <row r="39" spans="1:15" ht="15.75">
      <c r="A39" s="9"/>
      <c r="B39" s="9"/>
      <c r="C39" s="8"/>
      <c r="D39" s="8"/>
      <c r="E39" s="7"/>
      <c r="F39" s="8"/>
      <c r="G39" s="9"/>
      <c r="H39" s="157"/>
      <c r="I39" s="157"/>
      <c r="J39" s="157"/>
      <c r="K39" s="157"/>
      <c r="L39" s="157"/>
      <c r="M39" s="157"/>
      <c r="N39" s="157"/>
      <c r="O39" s="157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29:O29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27:G27"/>
    <mergeCell ref="A32:G32"/>
    <mergeCell ref="A34:G34"/>
    <mergeCell ref="H35:N35"/>
    <mergeCell ref="H36:N36"/>
    <mergeCell ref="H37:N37"/>
  </mergeCells>
  <phoneticPr fontId="12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="80" zoomScaleNormal="80" zoomScaleSheetLayoutView="71" workbookViewId="0">
      <selection activeCell="N32" sqref="N32"/>
    </sheetView>
  </sheetViews>
  <sheetFormatPr defaultRowHeight="15"/>
  <cols>
    <col min="1" max="1" width="5.85546875" style="3" customWidth="1"/>
    <col min="2" max="2" width="45.7109375" style="3" bestFit="1" customWidth="1"/>
    <col min="3" max="3" width="19.28515625" style="181" bestFit="1" customWidth="1"/>
    <col min="4" max="4" width="31.28515625" style="181" bestFit="1" customWidth="1"/>
    <col min="5" max="5" width="6.42578125" style="3" customWidth="1"/>
    <col min="6" max="6" width="14" style="3" customWidth="1"/>
    <col min="7" max="7" width="14.85546875" style="3" customWidth="1"/>
    <col min="8" max="8" width="17.28515625" style="172" customWidth="1"/>
    <col min="9" max="9" width="15.5703125" style="172" customWidth="1"/>
    <col min="10" max="10" width="15.28515625" style="172" customWidth="1"/>
    <col min="11" max="11" width="16.140625" style="172" customWidth="1"/>
    <col min="12" max="12" width="11.42578125" style="172" bestFit="1" customWidth="1"/>
    <col min="13" max="13" width="14" style="172" customWidth="1"/>
    <col min="14" max="14" width="14.5703125" style="172" customWidth="1"/>
    <col min="15" max="15" width="21.42578125" style="172" customWidth="1"/>
    <col min="16" max="18" width="9.140625" style="94"/>
    <col min="19" max="19" width="14.5703125" style="94" bestFit="1" customWidth="1"/>
    <col min="20" max="20" width="14.28515625" style="94" bestFit="1" customWidth="1"/>
    <col min="21" max="21" width="9.140625" style="94"/>
    <col min="22" max="22" width="13.85546875" style="94" bestFit="1" customWidth="1"/>
    <col min="23" max="23" width="9.140625" style="94"/>
    <col min="24" max="24" width="11.5703125" style="94" bestFit="1" customWidth="1"/>
    <col min="25" max="25" width="11.140625" style="94" bestFit="1" customWidth="1"/>
    <col min="26" max="26" width="13.42578125" style="94" bestFit="1" customWidth="1"/>
    <col min="27" max="16384" width="9.140625" style="3"/>
  </cols>
  <sheetData>
    <row r="1" spans="1:26" ht="81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26" ht="18">
      <c r="A2" s="265" t="s">
        <v>1</v>
      </c>
      <c r="B2" s="266"/>
      <c r="C2" s="266"/>
      <c r="D2" s="269" t="s">
        <v>2</v>
      </c>
      <c r="E2" s="269"/>
      <c r="F2" s="270" t="s">
        <v>3</v>
      </c>
      <c r="G2" s="270" t="s">
        <v>4</v>
      </c>
      <c r="H2" s="271" t="s">
        <v>36</v>
      </c>
      <c r="I2" s="271" t="s">
        <v>5</v>
      </c>
      <c r="J2" s="272" t="s">
        <v>6</v>
      </c>
      <c r="K2" s="272"/>
      <c r="L2" s="272"/>
      <c r="M2" s="272"/>
      <c r="N2" s="272"/>
      <c r="O2" s="273"/>
    </row>
    <row r="3" spans="1:26" ht="60" customHeight="1">
      <c r="A3" s="265" t="s">
        <v>225</v>
      </c>
      <c r="B3" s="266"/>
      <c r="C3" s="266"/>
      <c r="D3" s="267" t="s">
        <v>211</v>
      </c>
      <c r="E3" s="267"/>
      <c r="F3" s="100" t="s">
        <v>131</v>
      </c>
      <c r="G3" s="201" t="s">
        <v>212</v>
      </c>
      <c r="H3" s="122">
        <v>18</v>
      </c>
      <c r="I3" s="122">
        <v>4.8</v>
      </c>
      <c r="J3" s="123" t="s">
        <v>7</v>
      </c>
      <c r="K3" s="123"/>
      <c r="L3" s="123"/>
      <c r="M3" s="123"/>
      <c r="N3" s="123"/>
      <c r="O3" s="124"/>
    </row>
    <row r="4" spans="1:26" ht="15.75">
      <c r="A4" s="251" t="s">
        <v>8</v>
      </c>
      <c r="B4" s="77" t="s">
        <v>9</v>
      </c>
      <c r="C4" s="268" t="s">
        <v>10</v>
      </c>
      <c r="D4" s="268" t="s">
        <v>11</v>
      </c>
      <c r="E4" s="77" t="s">
        <v>12</v>
      </c>
      <c r="F4" s="77" t="s">
        <v>13</v>
      </c>
      <c r="G4" s="77" t="s">
        <v>14</v>
      </c>
      <c r="H4" s="274" t="s">
        <v>15</v>
      </c>
      <c r="I4" s="274"/>
      <c r="J4" s="274"/>
      <c r="K4" s="274"/>
      <c r="L4" s="128" t="s">
        <v>16</v>
      </c>
      <c r="M4" s="128"/>
      <c r="N4" s="128"/>
      <c r="O4" s="129" t="s">
        <v>17</v>
      </c>
    </row>
    <row r="5" spans="1:26" ht="55.5" customHeight="1">
      <c r="A5" s="251"/>
      <c r="B5" s="77"/>
      <c r="C5" s="268"/>
      <c r="D5" s="268"/>
      <c r="E5" s="77"/>
      <c r="F5" s="77"/>
      <c r="G5" s="77"/>
      <c r="H5" s="275" t="s">
        <v>18</v>
      </c>
      <c r="I5" s="275" t="s">
        <v>19</v>
      </c>
      <c r="J5" s="275" t="s">
        <v>20</v>
      </c>
      <c r="K5" s="275" t="s">
        <v>21</v>
      </c>
      <c r="L5" s="276" t="s">
        <v>22</v>
      </c>
      <c r="M5" s="275" t="s">
        <v>18</v>
      </c>
      <c r="N5" s="275" t="s">
        <v>210</v>
      </c>
      <c r="O5" s="129"/>
    </row>
    <row r="6" spans="1:26" ht="15.75">
      <c r="A6" s="24">
        <v>1</v>
      </c>
      <c r="B6" s="47" t="s">
        <v>91</v>
      </c>
      <c r="C6" s="175" t="s">
        <v>0</v>
      </c>
      <c r="D6" s="175" t="s">
        <v>83</v>
      </c>
      <c r="E6" s="26" t="s">
        <v>206</v>
      </c>
      <c r="F6" s="20" t="s">
        <v>95</v>
      </c>
      <c r="G6" s="21">
        <v>45016</v>
      </c>
      <c r="H6" s="28"/>
      <c r="I6" s="28"/>
      <c r="J6" s="28">
        <v>69.66</v>
      </c>
      <c r="K6" s="28">
        <v>69.66</v>
      </c>
      <c r="L6" s="141"/>
      <c r="M6" s="141"/>
      <c r="N6" s="141"/>
      <c r="O6" s="277">
        <f>SUM(K6)</f>
        <v>69.66</v>
      </c>
      <c r="S6" s="234"/>
      <c r="T6" s="235"/>
      <c r="U6" s="236"/>
      <c r="V6" s="237"/>
      <c r="W6" s="238"/>
      <c r="X6" s="239"/>
      <c r="Y6" s="239"/>
      <c r="Z6" s="240"/>
    </row>
    <row r="7" spans="1:26" ht="15.75">
      <c r="A7" s="24">
        <v>2</v>
      </c>
      <c r="B7" s="47" t="s">
        <v>197</v>
      </c>
      <c r="C7" s="175" t="s">
        <v>208</v>
      </c>
      <c r="D7" s="175" t="s">
        <v>209</v>
      </c>
      <c r="E7" s="26">
        <v>1</v>
      </c>
      <c r="F7" s="20" t="s">
        <v>204</v>
      </c>
      <c r="G7" s="21">
        <v>45415</v>
      </c>
      <c r="H7" s="28">
        <v>630</v>
      </c>
      <c r="I7" s="28">
        <v>86.4</v>
      </c>
      <c r="J7" s="28"/>
      <c r="K7" s="28">
        <v>716.4</v>
      </c>
      <c r="L7" s="141">
        <v>21</v>
      </c>
      <c r="M7" s="141"/>
      <c r="N7" s="141">
        <v>4.8</v>
      </c>
      <c r="O7" s="277">
        <v>690.6</v>
      </c>
      <c r="S7" s="234"/>
      <c r="T7" s="235"/>
      <c r="U7" s="236"/>
      <c r="V7" s="237"/>
      <c r="W7" s="238"/>
      <c r="X7" s="239"/>
      <c r="Y7" s="239"/>
      <c r="Z7" s="240"/>
    </row>
    <row r="8" spans="1:26" ht="15.75">
      <c r="A8" s="24">
        <v>3</v>
      </c>
      <c r="B8" s="47" t="s">
        <v>52</v>
      </c>
      <c r="C8" s="175" t="s">
        <v>0</v>
      </c>
      <c r="D8" s="291" t="s">
        <v>83</v>
      </c>
      <c r="E8" s="26">
        <v>1</v>
      </c>
      <c r="F8" s="49">
        <v>44440</v>
      </c>
      <c r="G8" s="20" t="s">
        <v>69</v>
      </c>
      <c r="H8" s="28">
        <v>418</v>
      </c>
      <c r="I8" s="28">
        <v>86.4</v>
      </c>
      <c r="J8" s="28"/>
      <c r="K8" s="28">
        <v>504.4</v>
      </c>
      <c r="L8" s="141"/>
      <c r="M8" s="141"/>
      <c r="N8" s="141"/>
      <c r="O8" s="277">
        <f>SUM(H8+I8)</f>
        <v>504.4</v>
      </c>
      <c r="S8" s="234"/>
      <c r="T8" s="235"/>
      <c r="U8" s="236"/>
      <c r="V8" s="237"/>
      <c r="W8" s="238"/>
      <c r="X8" s="239"/>
      <c r="Y8" s="239"/>
      <c r="Z8" s="240"/>
    </row>
    <row r="9" spans="1:26" ht="15.75">
      <c r="A9" s="24">
        <v>4</v>
      </c>
      <c r="B9" s="47" t="s">
        <v>53</v>
      </c>
      <c r="C9" s="175" t="s">
        <v>0</v>
      </c>
      <c r="D9" s="175" t="s">
        <v>82</v>
      </c>
      <c r="E9" s="26">
        <v>1</v>
      </c>
      <c r="F9" s="49">
        <v>44440</v>
      </c>
      <c r="G9" s="20" t="s">
        <v>69</v>
      </c>
      <c r="H9" s="28">
        <v>418</v>
      </c>
      <c r="I9" s="28">
        <v>86.4</v>
      </c>
      <c r="J9" s="28"/>
      <c r="K9" s="28">
        <v>504.4</v>
      </c>
      <c r="L9" s="141"/>
      <c r="M9" s="141"/>
      <c r="N9" s="141"/>
      <c r="O9" s="277">
        <f>SUM(H9+I9)</f>
        <v>504.4</v>
      </c>
      <c r="S9" s="234"/>
      <c r="T9" s="235"/>
      <c r="U9" s="236"/>
      <c r="V9" s="237"/>
      <c r="W9" s="238"/>
      <c r="X9" s="239"/>
      <c r="Y9" s="239"/>
      <c r="Z9" s="240"/>
    </row>
    <row r="10" spans="1:26" ht="15.75">
      <c r="A10" s="24">
        <v>5</v>
      </c>
      <c r="B10" s="47" t="s">
        <v>54</v>
      </c>
      <c r="C10" s="175" t="s">
        <v>0</v>
      </c>
      <c r="D10" s="175" t="s">
        <v>82</v>
      </c>
      <c r="E10" s="26">
        <v>1</v>
      </c>
      <c r="F10" s="49">
        <v>44440</v>
      </c>
      <c r="G10" s="20" t="s">
        <v>69</v>
      </c>
      <c r="H10" s="28">
        <v>418</v>
      </c>
      <c r="I10" s="28">
        <v>86.4</v>
      </c>
      <c r="J10" s="28"/>
      <c r="K10" s="28">
        <v>504.4</v>
      </c>
      <c r="L10" s="141"/>
      <c r="M10" s="141"/>
      <c r="N10" s="141"/>
      <c r="O10" s="277">
        <f>SUM(H10+I10)</f>
        <v>504.4</v>
      </c>
      <c r="S10" s="234"/>
      <c r="T10" s="235"/>
      <c r="U10" s="236"/>
      <c r="V10" s="237"/>
      <c r="W10" s="238"/>
      <c r="X10" s="239"/>
      <c r="Y10" s="239"/>
      <c r="Z10" s="240"/>
    </row>
    <row r="11" spans="1:26" ht="15.75">
      <c r="A11" s="24">
        <v>6</v>
      </c>
      <c r="B11" s="47" t="s">
        <v>55</v>
      </c>
      <c r="C11" s="175" t="s">
        <v>0</v>
      </c>
      <c r="D11" s="175" t="s">
        <v>84</v>
      </c>
      <c r="E11" s="26">
        <v>1</v>
      </c>
      <c r="F11" s="49">
        <v>44440</v>
      </c>
      <c r="G11" s="20" t="s">
        <v>69</v>
      </c>
      <c r="H11" s="28">
        <v>418</v>
      </c>
      <c r="I11" s="28">
        <v>86.4</v>
      </c>
      <c r="J11" s="28"/>
      <c r="K11" s="28">
        <v>504.4</v>
      </c>
      <c r="L11" s="141" t="s">
        <v>215</v>
      </c>
      <c r="M11" s="141"/>
      <c r="N11" s="141">
        <v>4.8</v>
      </c>
      <c r="O11" s="277">
        <v>485.67</v>
      </c>
      <c r="S11" s="234"/>
      <c r="T11" s="235"/>
      <c r="U11" s="236"/>
      <c r="V11" s="237"/>
      <c r="W11" s="241"/>
      <c r="X11" s="242"/>
      <c r="Y11" s="242"/>
      <c r="Z11" s="240"/>
    </row>
    <row r="12" spans="1:26" ht="15.75">
      <c r="A12" s="24">
        <v>7</v>
      </c>
      <c r="B12" s="47" t="s">
        <v>175</v>
      </c>
      <c r="C12" s="175" t="s">
        <v>118</v>
      </c>
      <c r="D12" s="175" t="s">
        <v>176</v>
      </c>
      <c r="E12" s="26">
        <v>1</v>
      </c>
      <c r="F12" s="49">
        <v>45026</v>
      </c>
      <c r="G12" s="20" t="s">
        <v>167</v>
      </c>
      <c r="H12" s="28">
        <v>630</v>
      </c>
      <c r="I12" s="28">
        <v>86.4</v>
      </c>
      <c r="J12" s="28"/>
      <c r="K12" s="28">
        <v>716.4</v>
      </c>
      <c r="L12" s="141"/>
      <c r="M12" s="141"/>
      <c r="N12" s="141"/>
      <c r="O12" s="277">
        <f>SUM(H12+I12)</f>
        <v>716.4</v>
      </c>
      <c r="S12" s="234"/>
      <c r="T12" s="235"/>
      <c r="U12" s="236"/>
      <c r="V12" s="237"/>
      <c r="W12" s="241"/>
      <c r="X12" s="242"/>
      <c r="Y12" s="242"/>
      <c r="Z12" s="240"/>
    </row>
    <row r="13" spans="1:26" ht="15.75">
      <c r="A13" s="24">
        <v>8</v>
      </c>
      <c r="B13" s="48" t="s">
        <v>122</v>
      </c>
      <c r="C13" s="175" t="s">
        <v>0</v>
      </c>
      <c r="D13" s="175" t="s">
        <v>83</v>
      </c>
      <c r="E13" s="26">
        <v>1</v>
      </c>
      <c r="F13" s="49">
        <v>44866</v>
      </c>
      <c r="G13" s="20" t="s">
        <v>123</v>
      </c>
      <c r="H13" s="28">
        <v>418</v>
      </c>
      <c r="I13" s="28">
        <v>86.4</v>
      </c>
      <c r="J13" s="28"/>
      <c r="K13" s="28">
        <v>504.4</v>
      </c>
      <c r="L13" s="141"/>
      <c r="M13" s="141"/>
      <c r="N13" s="141"/>
      <c r="O13" s="277">
        <f>SUM(H13+I13)</f>
        <v>504.4</v>
      </c>
      <c r="S13" s="234"/>
      <c r="T13" s="235"/>
      <c r="U13" s="236"/>
      <c r="V13" s="237"/>
      <c r="W13" s="238"/>
      <c r="X13" s="239"/>
      <c r="Y13" s="242"/>
      <c r="Z13" s="240"/>
    </row>
    <row r="14" spans="1:26" ht="15.75">
      <c r="A14" s="24">
        <v>9</v>
      </c>
      <c r="B14" s="25" t="s">
        <v>103</v>
      </c>
      <c r="C14" s="175" t="s">
        <v>62</v>
      </c>
      <c r="D14" s="175" t="s">
        <v>85</v>
      </c>
      <c r="E14" s="26">
        <v>1</v>
      </c>
      <c r="F14" s="20" t="s">
        <v>67</v>
      </c>
      <c r="G14" s="21">
        <v>45260</v>
      </c>
      <c r="H14" s="28">
        <v>418</v>
      </c>
      <c r="I14" s="28">
        <v>86.4</v>
      </c>
      <c r="J14" s="28"/>
      <c r="K14" s="28">
        <v>504.4</v>
      </c>
      <c r="L14" s="141"/>
      <c r="M14" s="141"/>
      <c r="N14" s="141"/>
      <c r="O14" s="277">
        <f>SUM(H14+I14)</f>
        <v>504.4</v>
      </c>
      <c r="S14" s="243"/>
      <c r="T14" s="235"/>
      <c r="U14" s="236"/>
      <c r="V14" s="237"/>
      <c r="W14" s="238"/>
      <c r="X14" s="242"/>
      <c r="Y14" s="242"/>
      <c r="Z14" s="240"/>
    </row>
    <row r="15" spans="1:26" ht="15.75">
      <c r="A15" s="81" t="s">
        <v>40</v>
      </c>
      <c r="B15" s="82"/>
      <c r="C15" s="82"/>
      <c r="D15" s="82"/>
      <c r="E15" s="82"/>
      <c r="F15" s="82"/>
      <c r="G15" s="82"/>
      <c r="H15" s="145">
        <v>3768</v>
      </c>
      <c r="I15" s="14">
        <v>691.2</v>
      </c>
      <c r="J15" s="145">
        <v>69.66</v>
      </c>
      <c r="K15" s="14">
        <v>4528.8599999999997</v>
      </c>
      <c r="L15" s="278">
        <v>34.93</v>
      </c>
      <c r="M15" s="279"/>
      <c r="N15" s="279">
        <v>9.6</v>
      </c>
      <c r="O15" s="280">
        <f>SUM(K15-L15-N15)</f>
        <v>4484.329999999999</v>
      </c>
      <c r="S15" s="292"/>
      <c r="T15" s="293"/>
      <c r="V15" s="294"/>
      <c r="X15" s="295"/>
      <c r="Y15" s="295"/>
      <c r="Z15" s="294"/>
    </row>
    <row r="16" spans="1:26">
      <c r="A16" s="261"/>
      <c r="B16" s="262"/>
      <c r="C16" s="263"/>
      <c r="D16" s="263"/>
      <c r="E16" s="264"/>
      <c r="F16" s="262"/>
      <c r="G16" s="262"/>
      <c r="H16" s="281"/>
      <c r="I16" s="281"/>
      <c r="J16" s="281"/>
      <c r="K16" s="281"/>
      <c r="L16" s="281"/>
      <c r="M16" s="281"/>
      <c r="N16" s="281"/>
      <c r="O16" s="282"/>
    </row>
    <row r="17" spans="1:26">
      <c r="A17" s="261"/>
      <c r="B17" s="262"/>
      <c r="C17" s="263"/>
      <c r="D17" s="263"/>
      <c r="E17" s="264"/>
      <c r="F17" s="262"/>
      <c r="G17" s="262"/>
      <c r="H17" s="281"/>
      <c r="I17" s="281"/>
      <c r="J17" s="281"/>
      <c r="K17" s="281"/>
      <c r="L17" s="281"/>
      <c r="M17" s="281"/>
      <c r="N17" s="281"/>
      <c r="O17" s="282"/>
    </row>
    <row r="18" spans="1:26" ht="15.75">
      <c r="A18" s="252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26" s="13" customFormat="1" ht="47.25">
      <c r="A19" s="73" t="s">
        <v>8</v>
      </c>
      <c r="B19" s="23" t="s">
        <v>9</v>
      </c>
      <c r="C19" s="244" t="s">
        <v>10</v>
      </c>
      <c r="D19" s="247" t="s">
        <v>11</v>
      </c>
      <c r="E19" s="23" t="s">
        <v>12</v>
      </c>
      <c r="F19" s="23" t="s">
        <v>25</v>
      </c>
      <c r="G19" s="23" t="s">
        <v>26</v>
      </c>
      <c r="H19" s="150" t="s">
        <v>18</v>
      </c>
      <c r="I19" s="150" t="s">
        <v>19</v>
      </c>
      <c r="J19" s="150" t="s">
        <v>27</v>
      </c>
      <c r="K19" s="150" t="s">
        <v>21</v>
      </c>
      <c r="L19" s="151" t="s">
        <v>22</v>
      </c>
      <c r="M19" s="150" t="s">
        <v>23</v>
      </c>
      <c r="N19" s="150" t="s">
        <v>28</v>
      </c>
      <c r="O19" s="152" t="s">
        <v>17</v>
      </c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</row>
    <row r="20" spans="1:26" ht="15.75">
      <c r="A20" s="24"/>
      <c r="B20" s="25"/>
      <c r="C20" s="175"/>
      <c r="D20" s="175"/>
      <c r="E20" s="26"/>
      <c r="F20" s="20"/>
      <c r="G20" s="27"/>
      <c r="H20" s="142"/>
      <c r="I20" s="28"/>
      <c r="J20" s="28"/>
      <c r="K20" s="283"/>
      <c r="L20" s="278"/>
      <c r="M20" s="141"/>
      <c r="N20" s="141"/>
      <c r="O20" s="284"/>
    </row>
    <row r="21" spans="1:26" ht="15.75">
      <c r="A21" s="253" t="s">
        <v>29</v>
      </c>
      <c r="B21" s="74"/>
      <c r="C21" s="244"/>
      <c r="D21" s="244"/>
      <c r="E21" s="66"/>
      <c r="F21" s="67"/>
      <c r="G21" s="67"/>
      <c r="H21" s="145"/>
      <c r="I21" s="145"/>
      <c r="J21" s="145"/>
      <c r="K21" s="145"/>
      <c r="L21" s="156" t="s">
        <v>30</v>
      </c>
      <c r="M21" s="145"/>
      <c r="N21" s="145"/>
      <c r="O21" s="146"/>
    </row>
    <row r="22" spans="1:26" ht="15.75">
      <c r="A22" s="254"/>
      <c r="B22" s="35"/>
      <c r="C22" s="245"/>
      <c r="D22" s="245"/>
      <c r="E22" s="68"/>
      <c r="F22" s="35"/>
      <c r="G22" s="35"/>
      <c r="H22" s="285"/>
      <c r="I22" s="285"/>
      <c r="J22" s="285"/>
      <c r="K22" s="285"/>
      <c r="L22" s="285"/>
      <c r="M22" s="285"/>
      <c r="N22" s="285"/>
      <c r="O22" s="286"/>
    </row>
    <row r="23" spans="1:26" ht="15.75">
      <c r="A23" s="87" t="s">
        <v>41</v>
      </c>
      <c r="B23" s="88"/>
      <c r="C23" s="88"/>
      <c r="D23" s="88"/>
      <c r="E23" s="88"/>
      <c r="F23" s="88"/>
      <c r="G23" s="88"/>
      <c r="H23" s="159">
        <v>3768</v>
      </c>
      <c r="I23" s="160">
        <v>691.2</v>
      </c>
      <c r="J23" s="159">
        <v>69.66</v>
      </c>
      <c r="K23" s="159">
        <v>4528.8599999999997</v>
      </c>
      <c r="L23" s="160" t="s">
        <v>216</v>
      </c>
      <c r="M23" s="159"/>
      <c r="N23" s="159">
        <v>9.6</v>
      </c>
      <c r="O23" s="195">
        <f>SUM(K23-L23-N23)</f>
        <v>4484.329999999999</v>
      </c>
    </row>
    <row r="24" spans="1:26" ht="15.75">
      <c r="A24" s="255" t="s">
        <v>222</v>
      </c>
      <c r="B24" s="69"/>
      <c r="C24" s="246"/>
      <c r="D24" s="246"/>
      <c r="E24" s="70"/>
      <c r="F24" s="71"/>
      <c r="G24" s="71"/>
      <c r="H24" s="287" t="s">
        <v>39</v>
      </c>
      <c r="I24" s="287"/>
      <c r="J24" s="287"/>
      <c r="K24" s="287"/>
      <c r="L24" s="287"/>
      <c r="M24" s="287"/>
      <c r="N24" s="287"/>
      <c r="O24" s="197">
        <v>30</v>
      </c>
    </row>
    <row r="25" spans="1:26" ht="15.75">
      <c r="A25" s="256"/>
      <c r="B25" s="71"/>
      <c r="C25" s="246"/>
      <c r="D25" s="246"/>
      <c r="E25" s="70"/>
      <c r="F25" s="71"/>
      <c r="G25" s="71"/>
      <c r="H25" s="288" t="s">
        <v>38</v>
      </c>
      <c r="I25" s="288"/>
      <c r="J25" s="288"/>
      <c r="K25" s="288"/>
      <c r="L25" s="288"/>
      <c r="M25" s="288"/>
      <c r="N25" s="288"/>
      <c r="O25" s="198">
        <v>270</v>
      </c>
    </row>
    <row r="26" spans="1:26" ht="16.5" thickBot="1">
      <c r="A26" s="257"/>
      <c r="B26" s="258"/>
      <c r="C26" s="259"/>
      <c r="D26" s="259"/>
      <c r="E26" s="260"/>
      <c r="F26" s="258"/>
      <c r="G26" s="258"/>
      <c r="H26" s="289" t="s">
        <v>37</v>
      </c>
      <c r="I26" s="289"/>
      <c r="J26" s="289"/>
      <c r="K26" s="289"/>
      <c r="L26" s="289"/>
      <c r="M26" s="289"/>
      <c r="N26" s="289"/>
      <c r="O26" s="290">
        <f>SUM(O23+O25)</f>
        <v>4754.329999999999</v>
      </c>
    </row>
    <row r="27" spans="1:26">
      <c r="A27" s="2"/>
      <c r="B27" s="2"/>
      <c r="C27" s="12"/>
      <c r="D27" s="12"/>
      <c r="E27" s="1"/>
      <c r="F27" s="2"/>
      <c r="G27" s="2"/>
      <c r="H27" s="171"/>
      <c r="I27" s="171"/>
      <c r="J27" s="171"/>
      <c r="K27" s="171"/>
      <c r="L27" s="171"/>
      <c r="M27" s="171"/>
      <c r="N27" s="171"/>
      <c r="O27" s="171"/>
    </row>
    <row r="28" spans="1:26">
      <c r="A28" s="2"/>
      <c r="B28" s="2"/>
      <c r="C28" s="12"/>
      <c r="D28" s="12"/>
      <c r="E28" s="1"/>
      <c r="F28" s="2"/>
      <c r="G28" s="2"/>
      <c r="H28" s="171"/>
      <c r="I28" s="171"/>
      <c r="J28" s="171"/>
      <c r="K28" s="171"/>
      <c r="L28" s="171"/>
      <c r="M28" s="171"/>
      <c r="N28" s="171"/>
      <c r="O28" s="171"/>
    </row>
    <row r="29" spans="1:26">
      <c r="A29" s="2"/>
      <c r="B29" s="2"/>
      <c r="C29" s="12"/>
      <c r="D29" s="12"/>
      <c r="E29" s="1"/>
      <c r="F29" s="2"/>
      <c r="G29" s="2"/>
      <c r="H29" s="171"/>
      <c r="I29" s="171"/>
      <c r="J29" s="171"/>
      <c r="K29" s="171"/>
      <c r="L29" s="171"/>
      <c r="M29" s="171"/>
      <c r="N29" s="171"/>
      <c r="O29" s="171"/>
    </row>
    <row r="30" spans="1:26">
      <c r="A30" s="2"/>
      <c r="B30" s="2"/>
      <c r="C30" s="12"/>
      <c r="D30" s="12"/>
      <c r="E30" s="1"/>
      <c r="F30" s="2"/>
      <c r="G30" s="2"/>
      <c r="H30" s="171"/>
      <c r="I30" s="171"/>
      <c r="J30" s="171"/>
      <c r="K30" s="171"/>
      <c r="L30" s="171"/>
      <c r="M30" s="171"/>
      <c r="N30" s="171"/>
      <c r="O30" s="171"/>
    </row>
    <row r="31" spans="1:26">
      <c r="A31" s="2"/>
      <c r="B31" s="2"/>
      <c r="C31" s="12"/>
      <c r="D31" s="12"/>
      <c r="E31" s="1"/>
      <c r="F31" s="2"/>
      <c r="G31" s="2"/>
      <c r="H31" s="171"/>
      <c r="I31" s="171"/>
      <c r="J31" s="171"/>
      <c r="K31" s="171"/>
      <c r="L31" s="171"/>
      <c r="M31" s="171"/>
      <c r="N31" s="171"/>
      <c r="O31" s="171"/>
    </row>
    <row r="32" spans="1:26">
      <c r="A32" s="2"/>
      <c r="B32" s="2"/>
      <c r="C32" s="12"/>
      <c r="D32" s="12"/>
      <c r="E32" s="1"/>
      <c r="F32" s="2"/>
      <c r="G32" s="2"/>
      <c r="H32" s="171"/>
      <c r="I32" s="171"/>
      <c r="J32" s="171"/>
      <c r="K32" s="171"/>
      <c r="L32" s="171"/>
      <c r="M32" s="171"/>
      <c r="N32" s="171"/>
      <c r="O32" s="171"/>
    </row>
    <row r="33" spans="1:15">
      <c r="A33" s="2"/>
      <c r="B33" s="2"/>
      <c r="C33" s="12"/>
      <c r="D33" s="12"/>
      <c r="E33" s="1"/>
      <c r="F33" s="2"/>
      <c r="G33" s="2"/>
      <c r="H33" s="171"/>
      <c r="I33" s="171"/>
      <c r="J33" s="171"/>
      <c r="K33" s="171"/>
      <c r="L33" s="171"/>
      <c r="M33" s="171"/>
      <c r="N33" s="171"/>
      <c r="O33" s="171"/>
    </row>
    <row r="34" spans="1:15">
      <c r="A34" s="2"/>
      <c r="B34" s="2"/>
      <c r="C34" s="12"/>
      <c r="D34" s="12"/>
      <c r="E34" s="1"/>
      <c r="F34" s="2"/>
      <c r="G34" s="2"/>
      <c r="H34" s="171"/>
      <c r="I34" s="171"/>
      <c r="J34" s="171"/>
      <c r="K34" s="171"/>
      <c r="L34" s="171"/>
      <c r="M34" s="171"/>
      <c r="N34" s="171"/>
      <c r="O34" s="171"/>
    </row>
    <row r="35" spans="1:15">
      <c r="A35" s="2"/>
      <c r="B35" s="2"/>
      <c r="C35" s="12"/>
      <c r="D35" s="12"/>
      <c r="E35" s="1"/>
      <c r="F35" s="2"/>
      <c r="G35" s="2"/>
      <c r="H35" s="171"/>
      <c r="I35" s="171"/>
      <c r="J35" s="171"/>
      <c r="K35" s="171"/>
      <c r="L35" s="171"/>
      <c r="M35" s="171"/>
      <c r="N35" s="171"/>
      <c r="O35" s="171"/>
    </row>
    <row r="36" spans="1:15">
      <c r="A36" s="2"/>
      <c r="B36" s="2"/>
      <c r="C36" s="12"/>
      <c r="D36" s="12"/>
      <c r="E36" s="1"/>
      <c r="F36" s="2"/>
      <c r="G36" s="2"/>
      <c r="H36" s="171"/>
      <c r="I36" s="171"/>
      <c r="J36" s="171"/>
      <c r="K36" s="171"/>
      <c r="L36" s="171"/>
      <c r="M36" s="171"/>
      <c r="N36" s="171"/>
      <c r="O36" s="171"/>
    </row>
    <row r="37" spans="1:15">
      <c r="A37" s="2"/>
      <c r="B37" s="2"/>
      <c r="C37" s="12"/>
      <c r="D37" s="12"/>
      <c r="E37" s="1"/>
      <c r="F37" s="2"/>
      <c r="G37" s="2"/>
      <c r="H37" s="171"/>
      <c r="I37" s="171"/>
      <c r="J37" s="171"/>
      <c r="K37" s="171"/>
      <c r="L37" s="171"/>
      <c r="M37" s="171"/>
      <c r="N37" s="171"/>
      <c r="O37" s="171"/>
    </row>
    <row r="38" spans="1:15">
      <c r="A38" s="2"/>
      <c r="B38" s="1"/>
      <c r="C38" s="12"/>
      <c r="D38" s="12"/>
      <c r="E38" s="1"/>
      <c r="F38" s="2"/>
      <c r="G38" s="2"/>
      <c r="H38" s="171"/>
      <c r="I38" s="171"/>
      <c r="J38" s="171"/>
      <c r="K38" s="171"/>
      <c r="L38" s="171"/>
      <c r="M38" s="171"/>
      <c r="N38" s="171"/>
      <c r="O38" s="171"/>
    </row>
    <row r="39" spans="1:15">
      <c r="A39" s="2"/>
      <c r="B39" s="1"/>
      <c r="C39" s="12"/>
      <c r="D39" s="12"/>
      <c r="E39" s="1"/>
      <c r="F39" s="2"/>
      <c r="G39" s="2"/>
      <c r="H39" s="171"/>
      <c r="I39" s="171"/>
      <c r="J39" s="171"/>
      <c r="K39" s="171"/>
      <c r="L39" s="171"/>
      <c r="M39" s="171"/>
      <c r="N39" s="171"/>
      <c r="O39" s="171"/>
    </row>
    <row r="40" spans="1:15">
      <c r="B40" s="4"/>
      <c r="E40" s="4"/>
    </row>
    <row r="41" spans="1:15">
      <c r="B41" s="4"/>
      <c r="E41" s="4"/>
    </row>
    <row r="42" spans="1:15">
      <c r="B42" s="4"/>
      <c r="E42" s="4"/>
    </row>
    <row r="43" spans="1:15">
      <c r="B43" s="4"/>
      <c r="E43" s="4"/>
    </row>
    <row r="44" spans="1:15">
      <c r="B44" s="4"/>
      <c r="E44" s="4"/>
    </row>
    <row r="45" spans="1:15">
      <c r="B45" s="4"/>
      <c r="E45" s="4"/>
    </row>
  </sheetData>
  <mergeCells count="23">
    <mergeCell ref="H26:N26"/>
    <mergeCell ref="G4:G5"/>
    <mergeCell ref="H4:K4"/>
    <mergeCell ref="L4:N4"/>
    <mergeCell ref="O4:O5"/>
    <mergeCell ref="A15:G15"/>
    <mergeCell ref="A18:O18"/>
    <mergeCell ref="A23:G23"/>
    <mergeCell ref="H24:N24"/>
    <mergeCell ref="H25:N25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workbookViewId="0">
      <selection activeCell="D35" sqref="D35"/>
    </sheetView>
  </sheetViews>
  <sheetFormatPr defaultRowHeight="15"/>
  <cols>
    <col min="1" max="1" width="5.85546875" style="3" customWidth="1"/>
    <col min="2" max="2" width="49.42578125" style="181" bestFit="1" customWidth="1"/>
    <col min="3" max="3" width="23" style="181" customWidth="1"/>
    <col min="4" max="4" width="28.42578125" style="181" bestFit="1" customWidth="1"/>
    <col min="5" max="5" width="7.85546875" style="3" customWidth="1"/>
    <col min="6" max="6" width="14" style="3" customWidth="1"/>
    <col min="7" max="7" width="15.85546875" style="3" bestFit="1" customWidth="1"/>
    <col min="8" max="8" width="18.140625" style="172" bestFit="1" customWidth="1"/>
    <col min="9" max="9" width="20.28515625" style="172" bestFit="1" customWidth="1"/>
    <col min="10" max="10" width="21" style="172" bestFit="1" customWidth="1"/>
    <col min="11" max="11" width="19.85546875" style="172" bestFit="1" customWidth="1"/>
    <col min="12" max="12" width="10.28515625" style="172" bestFit="1" customWidth="1"/>
    <col min="13" max="13" width="18.140625" style="172" bestFit="1" customWidth="1"/>
    <col min="14" max="14" width="16.42578125" style="172" bestFit="1" customWidth="1"/>
    <col min="15" max="15" width="29.140625" style="172" bestFit="1" customWidth="1"/>
    <col min="16" max="16384" width="9.140625" style="3"/>
  </cols>
  <sheetData>
    <row r="1" spans="1:15" ht="81" customHeight="1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18">
      <c r="A2" s="109" t="s">
        <v>1</v>
      </c>
      <c r="B2" s="110"/>
      <c r="C2" s="111"/>
      <c r="D2" s="112" t="s">
        <v>2</v>
      </c>
      <c r="E2" s="113"/>
      <c r="F2" s="114" t="s">
        <v>3</v>
      </c>
      <c r="G2" s="115" t="s">
        <v>4</v>
      </c>
      <c r="H2" s="119" t="s">
        <v>36</v>
      </c>
      <c r="I2" s="119" t="s">
        <v>5</v>
      </c>
      <c r="J2" s="120" t="s">
        <v>6</v>
      </c>
      <c r="K2" s="120"/>
      <c r="L2" s="120"/>
      <c r="M2" s="120"/>
      <c r="N2" s="120"/>
      <c r="O2" s="121"/>
    </row>
    <row r="3" spans="1:15" ht="51" customHeight="1">
      <c r="A3" s="101" t="s">
        <v>226</v>
      </c>
      <c r="B3" s="102"/>
      <c r="C3" s="103"/>
      <c r="D3" s="97" t="s">
        <v>211</v>
      </c>
      <c r="E3" s="98"/>
      <c r="F3" s="99" t="s">
        <v>131</v>
      </c>
      <c r="G3" s="100" t="s">
        <v>212</v>
      </c>
      <c r="H3" s="122">
        <v>18</v>
      </c>
      <c r="I3" s="122">
        <v>4.8</v>
      </c>
      <c r="J3" s="123" t="s">
        <v>7</v>
      </c>
      <c r="K3" s="123"/>
      <c r="L3" s="123"/>
      <c r="M3" s="123"/>
      <c r="N3" s="123"/>
      <c r="O3" s="124"/>
    </row>
    <row r="4" spans="1:15" ht="15.75">
      <c r="A4" s="86" t="s">
        <v>8</v>
      </c>
      <c r="B4" s="316" t="s">
        <v>9</v>
      </c>
      <c r="C4" s="77" t="s">
        <v>10</v>
      </c>
      <c r="D4" s="268" t="s">
        <v>11</v>
      </c>
      <c r="E4" s="77" t="s">
        <v>12</v>
      </c>
      <c r="F4" s="77" t="s">
        <v>13</v>
      </c>
      <c r="G4" s="77" t="s">
        <v>14</v>
      </c>
      <c r="H4" s="125" t="s">
        <v>15</v>
      </c>
      <c r="I4" s="126"/>
      <c r="J4" s="126"/>
      <c r="K4" s="127"/>
      <c r="L4" s="128" t="s">
        <v>16</v>
      </c>
      <c r="M4" s="128"/>
      <c r="N4" s="128"/>
      <c r="O4" s="129" t="s">
        <v>17</v>
      </c>
    </row>
    <row r="5" spans="1:15" ht="54.75" thickBot="1">
      <c r="A5" s="116"/>
      <c r="B5" s="317"/>
      <c r="C5" s="118"/>
      <c r="D5" s="302"/>
      <c r="E5" s="118"/>
      <c r="F5" s="118"/>
      <c r="G5" s="118"/>
      <c r="H5" s="130" t="s">
        <v>18</v>
      </c>
      <c r="I5" s="130" t="s">
        <v>19</v>
      </c>
      <c r="J5" s="130" t="s">
        <v>20</v>
      </c>
      <c r="K5" s="130" t="s">
        <v>21</v>
      </c>
      <c r="L5" s="131" t="s">
        <v>22</v>
      </c>
      <c r="M5" s="130" t="s">
        <v>18</v>
      </c>
      <c r="N5" s="130" t="s">
        <v>19</v>
      </c>
      <c r="O5" s="132"/>
    </row>
    <row r="6" spans="1:15" ht="15.75">
      <c r="A6" s="15">
        <v>1</v>
      </c>
      <c r="B6" s="303" t="s">
        <v>128</v>
      </c>
      <c r="C6" s="45" t="s">
        <v>61</v>
      </c>
      <c r="D6" s="303" t="s">
        <v>85</v>
      </c>
      <c r="E6" s="107">
        <v>1</v>
      </c>
      <c r="F6" s="108">
        <v>44896</v>
      </c>
      <c r="G6" s="108">
        <v>45260</v>
      </c>
      <c r="H6" s="133">
        <v>630</v>
      </c>
      <c r="I6" s="133">
        <v>86.4</v>
      </c>
      <c r="J6" s="133"/>
      <c r="K6" s="134">
        <v>716.4</v>
      </c>
      <c r="L6" s="306"/>
      <c r="M6" s="307"/>
      <c r="N6" s="307"/>
      <c r="O6" s="136">
        <v>716.4</v>
      </c>
    </row>
    <row r="7" spans="1:15" ht="15.75">
      <c r="A7" s="15">
        <v>2</v>
      </c>
      <c r="B7" s="303" t="s">
        <v>129</v>
      </c>
      <c r="C7" s="44" t="s">
        <v>96</v>
      </c>
      <c r="D7" s="304" t="s">
        <v>85</v>
      </c>
      <c r="E7" s="18" t="s">
        <v>206</v>
      </c>
      <c r="F7" s="19">
        <v>44896</v>
      </c>
      <c r="G7" s="19">
        <v>45260</v>
      </c>
      <c r="H7" s="137"/>
      <c r="I7" s="137"/>
      <c r="J7" s="137">
        <v>315</v>
      </c>
      <c r="K7" s="138">
        <v>315</v>
      </c>
      <c r="L7" s="308"/>
      <c r="M7" s="309"/>
      <c r="N7" s="309"/>
      <c r="O7" s="140">
        <v>315</v>
      </c>
    </row>
    <row r="8" spans="1:15" ht="15.75">
      <c r="A8" s="15">
        <v>3</v>
      </c>
      <c r="B8" s="175" t="s">
        <v>181</v>
      </c>
      <c r="C8" s="48" t="s">
        <v>96</v>
      </c>
      <c r="D8" s="175" t="s">
        <v>182</v>
      </c>
      <c r="E8" s="18">
        <v>1</v>
      </c>
      <c r="F8" s="20" t="s">
        <v>157</v>
      </c>
      <c r="G8" s="21">
        <v>45391</v>
      </c>
      <c r="H8" s="137">
        <v>630</v>
      </c>
      <c r="I8" s="137">
        <v>86.4</v>
      </c>
      <c r="J8" s="137"/>
      <c r="K8" s="138">
        <v>716.4</v>
      </c>
      <c r="L8" s="278"/>
      <c r="M8" s="141"/>
      <c r="N8" s="141"/>
      <c r="O8" s="140">
        <v>716.4</v>
      </c>
    </row>
    <row r="9" spans="1:15" ht="15.75">
      <c r="A9" s="15">
        <v>4</v>
      </c>
      <c r="B9" s="175" t="s">
        <v>86</v>
      </c>
      <c r="C9" s="175" t="s">
        <v>96</v>
      </c>
      <c r="D9" s="175" t="s">
        <v>83</v>
      </c>
      <c r="E9" s="18">
        <v>1</v>
      </c>
      <c r="F9" s="20" t="s">
        <v>95</v>
      </c>
      <c r="G9" s="21">
        <v>45016</v>
      </c>
      <c r="H9" s="137">
        <v>630</v>
      </c>
      <c r="I9" s="137">
        <v>86.4</v>
      </c>
      <c r="J9" s="137"/>
      <c r="K9" s="138">
        <v>716.4</v>
      </c>
      <c r="L9" s="278"/>
      <c r="M9" s="141"/>
      <c r="N9" s="141"/>
      <c r="O9" s="140">
        <v>716.4</v>
      </c>
    </row>
    <row r="10" spans="1:15" ht="15.75">
      <c r="A10" s="15">
        <v>5</v>
      </c>
      <c r="B10" s="175" t="s">
        <v>189</v>
      </c>
      <c r="C10" s="175" t="s">
        <v>96</v>
      </c>
      <c r="D10" s="175" t="s">
        <v>176</v>
      </c>
      <c r="E10" s="18">
        <v>1</v>
      </c>
      <c r="F10" s="20" t="s">
        <v>190</v>
      </c>
      <c r="G10" s="21"/>
      <c r="H10" s="137">
        <v>630</v>
      </c>
      <c r="I10" s="137">
        <v>86.4</v>
      </c>
      <c r="J10" s="137"/>
      <c r="K10" s="138">
        <v>716.4</v>
      </c>
      <c r="L10" s="278"/>
      <c r="M10" s="141"/>
      <c r="N10" s="141"/>
      <c r="O10" s="140">
        <v>716.4</v>
      </c>
    </row>
    <row r="11" spans="1:15" ht="15.75">
      <c r="A11" s="15">
        <v>6</v>
      </c>
      <c r="B11" s="175" t="s">
        <v>187</v>
      </c>
      <c r="C11" s="175" t="s">
        <v>61</v>
      </c>
      <c r="D11" s="175" t="s">
        <v>188</v>
      </c>
      <c r="E11" s="18">
        <v>1</v>
      </c>
      <c r="F11" s="20" t="s">
        <v>157</v>
      </c>
      <c r="G11" s="21">
        <v>45391</v>
      </c>
      <c r="H11" s="137">
        <v>630</v>
      </c>
      <c r="I11" s="137">
        <v>86.4</v>
      </c>
      <c r="J11" s="137"/>
      <c r="K11" s="138">
        <v>716.4</v>
      </c>
      <c r="L11" s="278"/>
      <c r="M11" s="141"/>
      <c r="N11" s="141"/>
      <c r="O11" s="140">
        <v>716.4</v>
      </c>
    </row>
    <row r="12" spans="1:15" ht="15.75">
      <c r="A12" s="15">
        <v>7</v>
      </c>
      <c r="B12" s="175" t="s">
        <v>130</v>
      </c>
      <c r="C12" s="175" t="s">
        <v>61</v>
      </c>
      <c r="D12" s="175" t="s">
        <v>85</v>
      </c>
      <c r="E12" s="18">
        <v>1</v>
      </c>
      <c r="F12" s="20" t="s">
        <v>126</v>
      </c>
      <c r="G12" s="21">
        <v>45260</v>
      </c>
      <c r="H12" s="137">
        <v>630</v>
      </c>
      <c r="I12" s="137">
        <v>86.4</v>
      </c>
      <c r="J12" s="137"/>
      <c r="K12" s="138">
        <v>716.4</v>
      </c>
      <c r="L12" s="310"/>
      <c r="M12" s="310"/>
      <c r="N12" s="310"/>
      <c r="O12" s="140">
        <v>716.4</v>
      </c>
    </row>
    <row r="13" spans="1:15" ht="15.75">
      <c r="A13" s="15">
        <v>8</v>
      </c>
      <c r="B13" s="175" t="s">
        <v>184</v>
      </c>
      <c r="C13" s="175" t="s">
        <v>96</v>
      </c>
      <c r="D13" s="175" t="s">
        <v>185</v>
      </c>
      <c r="E13" s="18">
        <v>1</v>
      </c>
      <c r="F13" s="20" t="s">
        <v>157</v>
      </c>
      <c r="G13" s="21">
        <v>45391</v>
      </c>
      <c r="H13" s="137">
        <v>630</v>
      </c>
      <c r="I13" s="137">
        <v>86.4</v>
      </c>
      <c r="J13" s="137"/>
      <c r="K13" s="138">
        <v>716.4</v>
      </c>
      <c r="L13" s="278"/>
      <c r="M13" s="141"/>
      <c r="N13" s="141">
        <v>24</v>
      </c>
      <c r="O13" s="140">
        <v>692.4</v>
      </c>
    </row>
    <row r="14" spans="1:15" ht="15.75">
      <c r="A14" s="15">
        <v>9</v>
      </c>
      <c r="B14" s="175" t="s">
        <v>177</v>
      </c>
      <c r="C14" s="175" t="s">
        <v>96</v>
      </c>
      <c r="D14" s="175" t="s">
        <v>180</v>
      </c>
      <c r="E14" s="18">
        <v>1</v>
      </c>
      <c r="F14" s="20" t="s">
        <v>157</v>
      </c>
      <c r="G14" s="21">
        <v>45391</v>
      </c>
      <c r="H14" s="137">
        <v>630</v>
      </c>
      <c r="I14" s="137">
        <v>86.4</v>
      </c>
      <c r="J14" s="137"/>
      <c r="K14" s="138">
        <v>716.4</v>
      </c>
      <c r="L14" s="278"/>
      <c r="M14" s="141"/>
      <c r="N14" s="141"/>
      <c r="O14" s="140">
        <v>716.4</v>
      </c>
    </row>
    <row r="15" spans="1:15" ht="15.75">
      <c r="A15" s="15">
        <v>10</v>
      </c>
      <c r="B15" s="175" t="s">
        <v>178</v>
      </c>
      <c r="C15" s="175" t="s">
        <v>96</v>
      </c>
      <c r="D15" s="175" t="s">
        <v>179</v>
      </c>
      <c r="E15" s="18">
        <v>1</v>
      </c>
      <c r="F15" s="20" t="s">
        <v>157</v>
      </c>
      <c r="G15" s="21">
        <v>45391</v>
      </c>
      <c r="H15" s="137">
        <v>630</v>
      </c>
      <c r="I15" s="137">
        <v>86.4</v>
      </c>
      <c r="J15" s="137"/>
      <c r="K15" s="138">
        <v>716.4</v>
      </c>
      <c r="L15" s="278"/>
      <c r="M15" s="141"/>
      <c r="N15" s="141"/>
      <c r="O15" s="140">
        <v>716.4</v>
      </c>
    </row>
    <row r="16" spans="1:15" ht="15.75">
      <c r="A16" s="15">
        <v>11</v>
      </c>
      <c r="B16" s="175" t="s">
        <v>183</v>
      </c>
      <c r="C16" s="175" t="s">
        <v>61</v>
      </c>
      <c r="D16" s="175" t="s">
        <v>185</v>
      </c>
      <c r="E16" s="18" t="s">
        <v>206</v>
      </c>
      <c r="F16" s="20" t="s">
        <v>157</v>
      </c>
      <c r="G16" s="21">
        <v>45391</v>
      </c>
      <c r="H16" s="137"/>
      <c r="I16" s="137"/>
      <c r="J16" s="137">
        <v>105</v>
      </c>
      <c r="K16" s="138">
        <v>105</v>
      </c>
      <c r="L16" s="141"/>
      <c r="M16" s="141"/>
      <c r="N16" s="141"/>
      <c r="O16" s="140">
        <v>105</v>
      </c>
    </row>
    <row r="17" spans="1:15" ht="15.75">
      <c r="A17" s="15">
        <v>12</v>
      </c>
      <c r="B17" s="175" t="s">
        <v>218</v>
      </c>
      <c r="C17" s="175" t="s">
        <v>96</v>
      </c>
      <c r="D17" s="175" t="s">
        <v>219</v>
      </c>
      <c r="E17" s="18">
        <v>2</v>
      </c>
      <c r="F17" s="20" t="s">
        <v>211</v>
      </c>
      <c r="G17" s="21"/>
      <c r="H17" s="137">
        <v>399</v>
      </c>
      <c r="I17" s="137">
        <v>62.4</v>
      </c>
      <c r="J17" s="137"/>
      <c r="K17" s="138">
        <v>461.4</v>
      </c>
      <c r="L17" s="141"/>
      <c r="M17" s="141"/>
      <c r="N17" s="141"/>
      <c r="O17" s="140">
        <v>461.4</v>
      </c>
    </row>
    <row r="18" spans="1:15" ht="15.75">
      <c r="A18" s="15">
        <v>13</v>
      </c>
      <c r="B18" s="175" t="s">
        <v>87</v>
      </c>
      <c r="C18" s="48" t="s">
        <v>61</v>
      </c>
      <c r="D18" s="175" t="s">
        <v>85</v>
      </c>
      <c r="E18" s="18">
        <v>1</v>
      </c>
      <c r="F18" s="20" t="s">
        <v>95</v>
      </c>
      <c r="G18" s="21">
        <v>45016</v>
      </c>
      <c r="H18" s="137">
        <v>630</v>
      </c>
      <c r="I18" s="137">
        <v>86.4</v>
      </c>
      <c r="J18" s="137"/>
      <c r="K18" s="138">
        <v>716.4</v>
      </c>
      <c r="L18" s="278"/>
      <c r="M18" s="141"/>
      <c r="N18" s="141"/>
      <c r="O18" s="140">
        <v>716.4</v>
      </c>
    </row>
    <row r="19" spans="1:15" ht="15.75">
      <c r="A19" s="15">
        <v>14</v>
      </c>
      <c r="B19" s="175" t="s">
        <v>88</v>
      </c>
      <c r="C19" s="48" t="s">
        <v>61</v>
      </c>
      <c r="D19" s="175" t="s">
        <v>94</v>
      </c>
      <c r="E19" s="18">
        <v>1</v>
      </c>
      <c r="F19" s="20" t="s">
        <v>95</v>
      </c>
      <c r="G19" s="21">
        <v>45016</v>
      </c>
      <c r="H19" s="137">
        <v>630</v>
      </c>
      <c r="I19" s="137">
        <v>86.4</v>
      </c>
      <c r="J19" s="137"/>
      <c r="K19" s="138">
        <v>716.4</v>
      </c>
      <c r="L19" s="278"/>
      <c r="M19" s="141"/>
      <c r="N19" s="141"/>
      <c r="O19" s="140">
        <v>716.4</v>
      </c>
    </row>
    <row r="20" spans="1:15" ht="15.75">
      <c r="A20" s="15">
        <v>15</v>
      </c>
      <c r="B20" s="175" t="s">
        <v>221</v>
      </c>
      <c r="C20" s="48" t="s">
        <v>96</v>
      </c>
      <c r="D20" s="175" t="s">
        <v>220</v>
      </c>
      <c r="E20" s="18">
        <v>2</v>
      </c>
      <c r="F20" s="20" t="s">
        <v>211</v>
      </c>
      <c r="G20" s="21"/>
      <c r="H20" s="137">
        <v>399</v>
      </c>
      <c r="I20" s="137">
        <v>62.4</v>
      </c>
      <c r="J20" s="137"/>
      <c r="K20" s="138">
        <v>461.4</v>
      </c>
      <c r="L20" s="278"/>
      <c r="M20" s="141"/>
      <c r="N20" s="141"/>
      <c r="O20" s="140">
        <v>461.4</v>
      </c>
    </row>
    <row r="21" spans="1:15" ht="15.75">
      <c r="A21" s="15">
        <v>16</v>
      </c>
      <c r="B21" s="175" t="s">
        <v>89</v>
      </c>
      <c r="C21" s="48" t="s">
        <v>61</v>
      </c>
      <c r="D21" s="175" t="s">
        <v>94</v>
      </c>
      <c r="E21" s="18">
        <v>1</v>
      </c>
      <c r="F21" s="20" t="s">
        <v>95</v>
      </c>
      <c r="G21" s="21">
        <v>45016</v>
      </c>
      <c r="H21" s="137">
        <v>630</v>
      </c>
      <c r="I21" s="137">
        <v>86.4</v>
      </c>
      <c r="J21" s="137"/>
      <c r="K21" s="138">
        <v>716.4</v>
      </c>
      <c r="L21" s="278"/>
      <c r="M21" s="141"/>
      <c r="N21" s="141"/>
      <c r="O21" s="140">
        <v>716.4</v>
      </c>
    </row>
    <row r="22" spans="1:15" ht="15.75">
      <c r="A22" s="15">
        <v>17</v>
      </c>
      <c r="B22" s="175" t="s">
        <v>186</v>
      </c>
      <c r="C22" s="48" t="s">
        <v>96</v>
      </c>
      <c r="D22" s="175" t="s">
        <v>94</v>
      </c>
      <c r="E22" s="18">
        <v>1</v>
      </c>
      <c r="F22" s="20" t="s">
        <v>157</v>
      </c>
      <c r="G22" s="21">
        <v>45391</v>
      </c>
      <c r="H22" s="137">
        <v>630</v>
      </c>
      <c r="I22" s="137">
        <v>86.4</v>
      </c>
      <c r="J22" s="137"/>
      <c r="K22" s="138">
        <v>716.4</v>
      </c>
      <c r="L22" s="278"/>
      <c r="M22" s="141"/>
      <c r="N22" s="141"/>
      <c r="O22" s="140">
        <v>716.4</v>
      </c>
    </row>
    <row r="23" spans="1:15" ht="15.75">
      <c r="A23" s="81" t="s">
        <v>40</v>
      </c>
      <c r="B23" s="82"/>
      <c r="C23" s="82"/>
      <c r="D23" s="82"/>
      <c r="E23" s="82"/>
      <c r="F23" s="82"/>
      <c r="G23" s="82"/>
      <c r="H23" s="145">
        <v>8988</v>
      </c>
      <c r="I23" s="14">
        <v>1248</v>
      </c>
      <c r="J23" s="145">
        <v>420</v>
      </c>
      <c r="K23" s="14">
        <v>10656</v>
      </c>
      <c r="L23" s="14"/>
      <c r="M23" s="145"/>
      <c r="N23" s="145">
        <v>24</v>
      </c>
      <c r="O23" s="224">
        <v>10632</v>
      </c>
    </row>
    <row r="24" spans="1:15" ht="15.75">
      <c r="A24" s="22"/>
      <c r="B24" s="186"/>
      <c r="C24" s="186"/>
      <c r="D24" s="186"/>
      <c r="E24" s="185"/>
      <c r="F24" s="185"/>
      <c r="G24" s="185"/>
      <c r="H24" s="187"/>
      <c r="I24" s="188"/>
      <c r="J24" s="187"/>
      <c r="K24" s="188"/>
      <c r="L24" s="147"/>
      <c r="M24" s="187"/>
      <c r="N24" s="187"/>
      <c r="O24" s="148"/>
    </row>
    <row r="25" spans="1:15" ht="15.75">
      <c r="A25" s="318" t="s">
        <v>24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20"/>
    </row>
    <row r="26" spans="1:15" s="13" customFormat="1" ht="37.5">
      <c r="A26" s="321" t="s">
        <v>8</v>
      </c>
      <c r="B26" s="322" t="s">
        <v>9</v>
      </c>
      <c r="C26" s="323" t="s">
        <v>10</v>
      </c>
      <c r="D26" s="324" t="s">
        <v>11</v>
      </c>
      <c r="E26" s="325" t="s">
        <v>12</v>
      </c>
      <c r="F26" s="325" t="s">
        <v>25</v>
      </c>
      <c r="G26" s="325" t="s">
        <v>26</v>
      </c>
      <c r="H26" s="122" t="s">
        <v>18</v>
      </c>
      <c r="I26" s="122" t="s">
        <v>19</v>
      </c>
      <c r="J26" s="122" t="s">
        <v>27</v>
      </c>
      <c r="K26" s="122" t="s">
        <v>21</v>
      </c>
      <c r="L26" s="326" t="s">
        <v>22</v>
      </c>
      <c r="M26" s="122" t="s">
        <v>23</v>
      </c>
      <c r="N26" s="327" t="s">
        <v>28</v>
      </c>
      <c r="O26" s="328" t="s">
        <v>17</v>
      </c>
    </row>
    <row r="27" spans="1:15" ht="15.75">
      <c r="A27" s="24"/>
      <c r="B27" s="175"/>
      <c r="C27" s="175"/>
      <c r="D27" s="175"/>
      <c r="E27" s="26"/>
      <c r="F27" s="20"/>
      <c r="G27" s="27"/>
      <c r="H27" s="142"/>
      <c r="I27" s="28"/>
      <c r="J27" s="28"/>
      <c r="K27" s="283"/>
      <c r="L27" s="278"/>
      <c r="M27" s="141"/>
      <c r="N27" s="311"/>
      <c r="O27" s="284"/>
    </row>
    <row r="28" spans="1:15" ht="15.75">
      <c r="A28" s="29" t="s">
        <v>29</v>
      </c>
      <c r="B28" s="179"/>
      <c r="C28" s="179"/>
      <c r="D28" s="179"/>
      <c r="E28" s="31"/>
      <c r="F28" s="32"/>
      <c r="G28" s="33"/>
      <c r="H28" s="312"/>
      <c r="I28" s="145"/>
      <c r="J28" s="145"/>
      <c r="K28" s="145"/>
      <c r="L28" s="156" t="s">
        <v>30</v>
      </c>
      <c r="M28" s="145"/>
      <c r="N28" s="313"/>
      <c r="O28" s="146"/>
    </row>
    <row r="29" spans="1:15" ht="15.75">
      <c r="A29" s="34"/>
      <c r="B29" s="193"/>
      <c r="C29" s="193"/>
      <c r="D29" s="193"/>
      <c r="E29" s="190"/>
      <c r="F29" s="191"/>
      <c r="G29" s="191"/>
      <c r="H29" s="194"/>
      <c r="I29" s="194"/>
      <c r="J29" s="194"/>
      <c r="K29" s="194"/>
      <c r="L29" s="194"/>
      <c r="M29" s="194"/>
      <c r="N29" s="194"/>
      <c r="O29" s="286"/>
    </row>
    <row r="30" spans="1:15" ht="15.75">
      <c r="A30" s="78" t="s">
        <v>41</v>
      </c>
      <c r="B30" s="79"/>
      <c r="C30" s="79"/>
      <c r="D30" s="79"/>
      <c r="E30" s="79"/>
      <c r="F30" s="79"/>
      <c r="G30" s="80"/>
      <c r="H30" s="160">
        <v>8988</v>
      </c>
      <c r="I30" s="160">
        <v>1248</v>
      </c>
      <c r="J30" s="159">
        <v>420</v>
      </c>
      <c r="K30" s="159">
        <v>10656</v>
      </c>
      <c r="L30" s="159"/>
      <c r="M30" s="159"/>
      <c r="N30" s="230">
        <v>24</v>
      </c>
      <c r="O30" s="314">
        <v>10632</v>
      </c>
    </row>
    <row r="31" spans="1:15" ht="15.75">
      <c r="A31" s="36" t="s">
        <v>222</v>
      </c>
      <c r="B31" s="72"/>
      <c r="C31" s="299"/>
      <c r="D31" s="299"/>
      <c r="E31" s="37"/>
      <c r="F31" s="38"/>
      <c r="G31" s="39"/>
      <c r="H31" s="163" t="s">
        <v>39</v>
      </c>
      <c r="I31" s="164"/>
      <c r="J31" s="164"/>
      <c r="K31" s="164"/>
      <c r="L31" s="164"/>
      <c r="M31" s="164"/>
      <c r="N31" s="164"/>
      <c r="O31" s="197">
        <v>30</v>
      </c>
    </row>
    <row r="32" spans="1:15" ht="16.5" thickBot="1">
      <c r="A32" s="6"/>
      <c r="B32" s="300"/>
      <c r="C32" s="300"/>
      <c r="D32" s="300"/>
      <c r="E32" s="298"/>
      <c r="F32" s="297"/>
      <c r="G32" s="297"/>
      <c r="H32" s="165" t="s">
        <v>38</v>
      </c>
      <c r="I32" s="166"/>
      <c r="J32" s="166"/>
      <c r="K32" s="166"/>
      <c r="L32" s="166"/>
      <c r="M32" s="166"/>
      <c r="N32" s="166"/>
      <c r="O32" s="305">
        <v>510</v>
      </c>
    </row>
    <row r="33" spans="1:15" ht="16.5" thickBot="1">
      <c r="A33" s="40"/>
      <c r="B33" s="301"/>
      <c r="C33" s="301"/>
      <c r="D33" s="301"/>
      <c r="E33" s="42"/>
      <c r="F33" s="41"/>
      <c r="G33" s="41"/>
      <c r="H33" s="167" t="s">
        <v>37</v>
      </c>
      <c r="I33" s="168"/>
      <c r="J33" s="168"/>
      <c r="K33" s="168"/>
      <c r="L33" s="168"/>
      <c r="M33" s="168"/>
      <c r="N33" s="168"/>
      <c r="O33" s="315">
        <f>SUM(O30+O32)</f>
        <v>11142</v>
      </c>
    </row>
    <row r="34" spans="1:15" ht="15.75">
      <c r="A34" s="9"/>
      <c r="B34" s="8"/>
      <c r="C34" s="8"/>
      <c r="D34" s="8"/>
      <c r="E34" s="7"/>
      <c r="F34" s="9"/>
      <c r="G34" s="9"/>
      <c r="H34" s="157"/>
      <c r="I34" s="157"/>
      <c r="J34" s="157"/>
      <c r="K34" s="157"/>
      <c r="L34" s="157"/>
      <c r="M34" s="157"/>
      <c r="N34" s="157"/>
      <c r="O34" s="157"/>
    </row>
    <row r="35" spans="1:15" ht="15.75">
      <c r="A35" s="9"/>
      <c r="B35" s="8"/>
      <c r="C35" s="8"/>
      <c r="D35" s="8"/>
      <c r="E35" s="7"/>
      <c r="F35" s="9"/>
      <c r="G35" s="9"/>
      <c r="H35" s="157"/>
      <c r="I35" s="157"/>
      <c r="J35" s="157"/>
      <c r="K35" s="157"/>
      <c r="L35" s="157"/>
      <c r="M35" s="157"/>
      <c r="N35" s="157"/>
      <c r="O35" s="157"/>
    </row>
    <row r="36" spans="1:15" ht="15.75">
      <c r="A36" s="9"/>
      <c r="B36" s="8"/>
      <c r="C36" s="8"/>
      <c r="D36" s="8"/>
      <c r="E36" s="7"/>
      <c r="F36" s="9"/>
      <c r="G36" s="9"/>
      <c r="H36" s="157"/>
      <c r="I36" s="157"/>
      <c r="J36" s="157"/>
      <c r="K36" s="157"/>
      <c r="L36" s="157"/>
      <c r="M36" s="157"/>
      <c r="N36" s="157"/>
      <c r="O36" s="157"/>
    </row>
    <row r="37" spans="1:15">
      <c r="A37" s="2"/>
      <c r="B37" s="12"/>
      <c r="C37" s="12"/>
      <c r="D37" s="12"/>
      <c r="E37" s="1"/>
      <c r="F37" s="2"/>
      <c r="G37" s="2"/>
      <c r="H37" s="171"/>
      <c r="I37" s="171"/>
      <c r="J37" s="171"/>
      <c r="K37" s="171"/>
      <c r="L37" s="171"/>
      <c r="M37" s="171"/>
      <c r="N37" s="171"/>
      <c r="O37" s="171"/>
    </row>
    <row r="38" spans="1:15">
      <c r="A38" s="2"/>
      <c r="B38" s="12"/>
      <c r="C38" s="12"/>
      <c r="D38" s="12"/>
      <c r="E38" s="1"/>
      <c r="F38" s="2"/>
      <c r="G38" s="2"/>
      <c r="H38" s="171"/>
      <c r="I38" s="171"/>
      <c r="J38" s="171"/>
      <c r="K38" s="171"/>
      <c r="L38" s="171"/>
      <c r="M38" s="171"/>
      <c r="N38" s="171"/>
      <c r="O38" s="171"/>
    </row>
    <row r="39" spans="1:15">
      <c r="A39" s="2"/>
      <c r="B39" s="12"/>
      <c r="C39" s="12"/>
      <c r="D39" s="12"/>
      <c r="E39" s="1"/>
      <c r="F39" s="2"/>
      <c r="G39" s="2"/>
      <c r="H39" s="171"/>
      <c r="I39" s="171"/>
      <c r="J39" s="171"/>
      <c r="K39" s="171"/>
      <c r="L39" s="171"/>
      <c r="M39" s="171"/>
      <c r="N39" s="171"/>
      <c r="O39" s="171"/>
    </row>
    <row r="40" spans="1:15">
      <c r="A40" s="2"/>
      <c r="B40" s="12"/>
      <c r="C40" s="12"/>
      <c r="D40" s="12"/>
      <c r="E40" s="1"/>
      <c r="F40" s="2"/>
      <c r="G40" s="2"/>
      <c r="H40" s="171"/>
      <c r="I40" s="171"/>
      <c r="J40" s="171"/>
      <c r="K40" s="171"/>
      <c r="L40" s="171"/>
      <c r="M40" s="171"/>
      <c r="N40" s="171"/>
      <c r="O40" s="171"/>
    </row>
    <row r="41" spans="1:15">
      <c r="A41" s="2"/>
      <c r="B41" s="12"/>
      <c r="C41" s="12"/>
      <c r="D41" s="12"/>
      <c r="E41" s="1"/>
      <c r="F41" s="2"/>
      <c r="G41" s="2"/>
      <c r="H41" s="171"/>
      <c r="I41" s="171"/>
      <c r="J41" s="171"/>
      <c r="K41" s="171"/>
      <c r="L41" s="171"/>
      <c r="M41" s="171"/>
      <c r="N41" s="171"/>
      <c r="O41" s="171"/>
    </row>
    <row r="42" spans="1:15">
      <c r="A42" s="2"/>
      <c r="B42" s="12"/>
      <c r="C42" s="12"/>
      <c r="D42" s="12"/>
      <c r="E42" s="1"/>
      <c r="F42" s="2"/>
      <c r="G42" s="2"/>
      <c r="H42" s="171"/>
      <c r="I42" s="171"/>
      <c r="J42" s="171"/>
      <c r="K42" s="171"/>
      <c r="L42" s="171"/>
      <c r="M42" s="171"/>
      <c r="N42" s="171"/>
      <c r="O42" s="171"/>
    </row>
    <row r="43" spans="1:15">
      <c r="A43" s="2"/>
      <c r="B43" s="12"/>
      <c r="C43" s="12"/>
      <c r="D43" s="12"/>
      <c r="E43" s="1"/>
      <c r="F43" s="2"/>
      <c r="G43" s="2"/>
      <c r="H43" s="171"/>
      <c r="I43" s="171"/>
      <c r="J43" s="171"/>
      <c r="K43" s="171"/>
      <c r="L43" s="171"/>
      <c r="M43" s="171"/>
      <c r="N43" s="171"/>
      <c r="O43" s="171"/>
    </row>
    <row r="44" spans="1:15">
      <c r="A44" s="2"/>
      <c r="B44" s="12"/>
      <c r="C44" s="12"/>
      <c r="D44" s="12"/>
      <c r="E44" s="1"/>
      <c r="F44" s="2"/>
      <c r="G44" s="2"/>
      <c r="H44" s="171"/>
      <c r="I44" s="171"/>
      <c r="J44" s="171"/>
      <c r="K44" s="171"/>
      <c r="L44" s="171"/>
      <c r="M44" s="171"/>
      <c r="N44" s="171"/>
      <c r="O44" s="171"/>
    </row>
    <row r="45" spans="1:15">
      <c r="A45" s="2"/>
      <c r="B45" s="12"/>
      <c r="C45" s="12"/>
      <c r="D45" s="12"/>
      <c r="E45" s="1"/>
      <c r="F45" s="2"/>
      <c r="G45" s="2"/>
      <c r="H45" s="171"/>
      <c r="I45" s="171"/>
      <c r="J45" s="171"/>
      <c r="K45" s="171"/>
      <c r="L45" s="171"/>
      <c r="M45" s="171"/>
      <c r="N45" s="171"/>
      <c r="O45" s="171"/>
    </row>
    <row r="46" spans="1:15">
      <c r="A46" s="2"/>
      <c r="B46" s="12"/>
      <c r="C46" s="12"/>
      <c r="D46" s="12"/>
      <c r="E46" s="1"/>
      <c r="F46" s="2"/>
      <c r="G46" s="2"/>
      <c r="H46" s="171"/>
      <c r="I46" s="171"/>
      <c r="J46" s="171"/>
      <c r="K46" s="171"/>
      <c r="L46" s="171"/>
      <c r="M46" s="171"/>
      <c r="N46" s="171"/>
      <c r="O46" s="171"/>
    </row>
    <row r="47" spans="1:15">
      <c r="E47" s="4"/>
    </row>
    <row r="48" spans="1:15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23:G23"/>
    <mergeCell ref="A25:O25"/>
    <mergeCell ref="A4:A5"/>
    <mergeCell ref="B4:B5"/>
    <mergeCell ref="C4:C5"/>
    <mergeCell ref="D4:D5"/>
    <mergeCell ref="E4:E5"/>
    <mergeCell ref="F4:F5"/>
    <mergeCell ref="A30:G30"/>
    <mergeCell ref="H31:N31"/>
    <mergeCell ref="H32:N32"/>
    <mergeCell ref="H33:N33"/>
    <mergeCell ref="G4:G5"/>
    <mergeCell ref="H4:K4"/>
    <mergeCell ref="L4:N4"/>
  </mergeCells>
  <phoneticPr fontId="12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2023-07-14T13:45:06Z</cp:lastPrinted>
  <dcterms:created xsi:type="dcterms:W3CDTF">2017-01-27T13:50:12Z</dcterms:created>
  <dcterms:modified xsi:type="dcterms:W3CDTF">2023-07-19T22:09:44Z</dcterms:modified>
</cp:coreProperties>
</file>