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-120" yWindow="-120" windowWidth="29040" windowHeight="15720"/>
  </bookViews>
  <sheets>
    <sheet name="Filial 12-PRMB " sheetId="96" r:id="rId1"/>
    <sheet name="Filial 14" sheetId="103" r:id="rId2"/>
    <sheet name="Filial 15" sheetId="101" r:id="rId3"/>
    <sheet name="Filial 16" sheetId="102" r:id="rId4"/>
  </sheets>
  <definedNames>
    <definedName name="_xlnm._FilterDatabase" localSheetId="0" hidden="1">'Filial 12-PRMB '!$A$4:$O$49</definedName>
    <definedName name="_xlnm._FilterDatabase" localSheetId="1" hidden="1">'Filial 14'!$A$4:$O$7</definedName>
    <definedName name="_xlnm._FilterDatabase" localSheetId="2" hidden="1">'Filial 15'!$A$4:$O$14</definedName>
    <definedName name="_xlnm._FilterDatabase" localSheetId="3" hidden="1">'Filial 16'!$B$6:$O$29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96" l="1"/>
  <c r="I49" i="96"/>
  <c r="H11" i="101"/>
  <c r="I11" i="101"/>
  <c r="M11" i="101"/>
  <c r="N11" i="101"/>
  <c r="H30" i="102"/>
  <c r="I30" i="102"/>
  <c r="M30" i="102"/>
  <c r="N30" i="102"/>
  <c r="K9" i="96"/>
  <c r="O9" i="96" s="1"/>
  <c r="K6" i="96"/>
  <c r="K7" i="96"/>
  <c r="O7" i="96" s="1"/>
  <c r="K42" i="96"/>
  <c r="O42" i="96" s="1"/>
  <c r="K37" i="96"/>
  <c r="O37" i="96" s="1"/>
  <c r="K30" i="96" l="1"/>
  <c r="O30" i="96" s="1"/>
  <c r="K34" i="96"/>
  <c r="O34" i="96" s="1"/>
  <c r="K14" i="96"/>
  <c r="O14" i="96" s="1"/>
  <c r="H57" i="96"/>
  <c r="I57" i="96"/>
  <c r="O59" i="96"/>
  <c r="O39" i="102"/>
  <c r="K29" i="102" l="1"/>
  <c r="O29" i="102" s="1"/>
  <c r="K7" i="102"/>
  <c r="O7" i="102"/>
  <c r="K8" i="102"/>
  <c r="K9" i="102"/>
  <c r="O9" i="102" s="1"/>
  <c r="K10" i="102"/>
  <c r="O10" i="102" s="1"/>
  <c r="K11" i="102"/>
  <c r="O11" i="102" s="1"/>
  <c r="K12" i="102"/>
  <c r="O12" i="102"/>
  <c r="K13" i="102"/>
  <c r="O13" i="102"/>
  <c r="K14" i="102"/>
  <c r="O14" i="102" s="1"/>
  <c r="K15" i="102"/>
  <c r="O15" i="102" s="1"/>
  <c r="K16" i="102"/>
  <c r="O16" i="102"/>
  <c r="K17" i="102"/>
  <c r="O17" i="102" s="1"/>
  <c r="K18" i="102"/>
  <c r="O18" i="102" s="1"/>
  <c r="K19" i="102"/>
  <c r="O19" i="102"/>
  <c r="K20" i="102"/>
  <c r="O20" i="102" s="1"/>
  <c r="K21" i="102"/>
  <c r="O21" i="102" s="1"/>
  <c r="K22" i="102"/>
  <c r="O22" i="102"/>
  <c r="K23" i="102"/>
  <c r="O23" i="102" s="1"/>
  <c r="K24" i="102"/>
  <c r="O24" i="102"/>
  <c r="K25" i="102"/>
  <c r="O25" i="102" s="1"/>
  <c r="K26" i="102"/>
  <c r="O26" i="102"/>
  <c r="K27" i="102"/>
  <c r="O27" i="102" s="1"/>
  <c r="K28" i="102"/>
  <c r="O28" i="102" s="1"/>
  <c r="O20" i="101"/>
  <c r="K43" i="96"/>
  <c r="O43" i="96" s="1"/>
  <c r="K26" i="96"/>
  <c r="O26" i="96" s="1"/>
  <c r="K19" i="96"/>
  <c r="O19" i="96" s="1"/>
  <c r="K8" i="101"/>
  <c r="O8" i="101" s="1"/>
  <c r="K44" i="96"/>
  <c r="O44" i="96" s="1"/>
  <c r="K41" i="96"/>
  <c r="O41" i="96" s="1"/>
  <c r="O16" i="103"/>
  <c r="O8" i="102" l="1"/>
  <c r="K12" i="96"/>
  <c r="K32" i="96"/>
  <c r="O32" i="96" s="1"/>
  <c r="J30" i="102"/>
  <c r="O12" i="96" l="1"/>
  <c r="K20" i="96"/>
  <c r="O20" i="96" s="1"/>
  <c r="I7" i="103"/>
  <c r="H7" i="103"/>
  <c r="H14" i="103" s="1"/>
  <c r="K10" i="96" l="1"/>
  <c r="O10" i="96" s="1"/>
  <c r="K31" i="96"/>
  <c r="K28" i="96"/>
  <c r="O28" i="96" s="1"/>
  <c r="O31" i="96" l="1"/>
  <c r="K40" i="96"/>
  <c r="O40" i="96" s="1"/>
  <c r="K38" i="96"/>
  <c r="O38" i="96" s="1"/>
  <c r="K21" i="96"/>
  <c r="O21" i="96" s="1"/>
  <c r="K6" i="103" l="1"/>
  <c r="K7" i="103" s="1"/>
  <c r="H18" i="101"/>
  <c r="I18" i="101"/>
  <c r="K9" i="101"/>
  <c r="O9" i="101" s="1"/>
  <c r="K7" i="101"/>
  <c r="N7" i="103"/>
  <c r="N18" i="101"/>
  <c r="N49" i="96"/>
  <c r="M7" i="103"/>
  <c r="M49" i="96"/>
  <c r="K13" i="96"/>
  <c r="O13" i="96" s="1"/>
  <c r="K16" i="96"/>
  <c r="O16" i="96" s="1"/>
  <c r="K6" i="102"/>
  <c r="K30" i="102" s="1"/>
  <c r="M18" i="101"/>
  <c r="K47" i="96"/>
  <c r="O47" i="96" s="1"/>
  <c r="K24" i="96"/>
  <c r="O24" i="96" s="1"/>
  <c r="K8" i="96"/>
  <c r="O8" i="96" l="1"/>
  <c r="O6" i="102"/>
  <c r="O30" i="102" s="1"/>
  <c r="K14" i="103"/>
  <c r="O6" i="96"/>
  <c r="O37" i="102" l="1"/>
  <c r="O40" i="102" s="1"/>
  <c r="K11" i="96"/>
  <c r="J11" i="101"/>
  <c r="K45" i="96"/>
  <c r="O45" i="96" s="1"/>
  <c r="K10" i="101"/>
  <c r="O10" i="101" s="1"/>
  <c r="K6" i="101"/>
  <c r="K11" i="101" s="1"/>
  <c r="O7" i="101"/>
  <c r="I14" i="103"/>
  <c r="O11" i="96" l="1"/>
  <c r="O6" i="101"/>
  <c r="O11" i="101" s="1"/>
  <c r="K33" i="96"/>
  <c r="O21" i="101" l="1"/>
  <c r="O18" i="101"/>
  <c r="K18" i="101"/>
  <c r="K15" i="96"/>
  <c r="K17" i="96"/>
  <c r="O17" i="96" s="1"/>
  <c r="K18" i="96"/>
  <c r="O18" i="96" s="1"/>
  <c r="K22" i="96"/>
  <c r="O22" i="96" s="1"/>
  <c r="K23" i="96"/>
  <c r="O23" i="96" s="1"/>
  <c r="K25" i="96"/>
  <c r="O25" i="96" s="1"/>
  <c r="K27" i="96"/>
  <c r="O27" i="96" s="1"/>
  <c r="K29" i="96"/>
  <c r="O29" i="96" s="1"/>
  <c r="O33" i="96"/>
  <c r="K35" i="96"/>
  <c r="O35" i="96" s="1"/>
  <c r="K36" i="96"/>
  <c r="O36" i="96" s="1"/>
  <c r="K39" i="96"/>
  <c r="O39" i="96" s="1"/>
  <c r="K46" i="96"/>
  <c r="O46" i="96" s="1"/>
  <c r="K48" i="96"/>
  <c r="O48" i="96" s="1"/>
  <c r="O6" i="103"/>
  <c r="O7" i="103" s="1"/>
  <c r="O14" i="103" s="1"/>
  <c r="O17" i="103" s="1"/>
  <c r="K49" i="96" l="1"/>
  <c r="K57" i="96" s="1"/>
  <c r="O15" i="96"/>
  <c r="M57" i="96"/>
  <c r="I37" i="102"/>
  <c r="H37" i="102"/>
  <c r="J37" i="102"/>
  <c r="M37" i="102"/>
  <c r="N37" i="102"/>
  <c r="J18" i="101"/>
  <c r="O49" i="96" l="1"/>
  <c r="O57" i="96" s="1"/>
  <c r="K37" i="102"/>
  <c r="N57" i="96"/>
  <c r="J49" i="96"/>
  <c r="J57" i="96" s="1"/>
  <c r="O60" i="96" l="1"/>
  <c r="N12" i="103"/>
  <c r="N14" i="103" s="1"/>
  <c r="M12" i="103"/>
  <c r="M14" i="103" s="1"/>
  <c r="J12" i="103"/>
  <c r="I12" i="103"/>
</calcChain>
</file>

<file path=xl/sharedStrings.xml><?xml version="1.0" encoding="utf-8"?>
<sst xmlns="http://schemas.openxmlformats.org/spreadsheetml/2006/main" count="524" uniqueCount="223">
  <si>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</si>
  <si>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</si>
  <si>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</si>
  <si>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</si>
  <si>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</si>
  <si>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</si>
  <si>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</si>
  <si>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</si>
  <si>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</si>
  <si>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</si>
  <si>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</si>
  <si>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</si>
  <si>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</si>
  <si>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</si>
  <si>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</si>
  <si>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</si>
  <si>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</si>
  <si>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</si>
  <si>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</si>
  <si>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</si>
  <si>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</si>
  <si>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</si>
  <si>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</si>
  <si>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</si>
  <si>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</si>
  <si>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</si>
  <si>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</si>
  <si>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</si>
  <si>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</si>
  <si>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</si>
  <si>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</si>
  <si>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</si>
  <si>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</si>
  <si>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</si>
  <si>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</si>
  <si>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</si>
  <si>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</si>
  <si>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</si>
  <si>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</si>
  <si>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</si>
  <si>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</si>
  <si>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</si>
  <si>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</si>
  <si>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</si>
  <si>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</si>
  <si>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</si>
  <si>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</si>
  <si>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</si>
  <si>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</si>
  <si>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</si>
  <si>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 xml:space="preserve">PSICOLOGIA </t>
  </si>
  <si>
    <t>ADMINISTRAÇÃO</t>
  </si>
  <si>
    <t>PSICOLOGIA</t>
  </si>
  <si>
    <t>JORNALISMO</t>
  </si>
  <si>
    <t>MANOEL FRANCISCO LIMA DE SOUZA</t>
  </si>
  <si>
    <t>CRAS- RUI LINO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</si>
  <si>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</si>
  <si>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</si>
  <si>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BOLSA FAMILIA</t>
  </si>
  <si>
    <t>EDUCAÇÃO FISICA</t>
  </si>
  <si>
    <t>ENFERMAGEM</t>
  </si>
  <si>
    <t>GABRIELLA RAMALHO DE SOUSA E SILVA</t>
  </si>
  <si>
    <t>02/10/2023</t>
  </si>
  <si>
    <t>SAMARA MONTEIRO SOUZA</t>
  </si>
  <si>
    <t>CRAS-SÃO FRANCISCO</t>
  </si>
  <si>
    <t>LAILA BRANA KAGY ZAIRE</t>
  </si>
  <si>
    <t>ENGENHARIA CIVIL</t>
  </si>
  <si>
    <t>LEVI DIAS FREIRE</t>
  </si>
  <si>
    <t>05/11/2024</t>
  </si>
  <si>
    <t>ATHOS  CARVALHO ROSA</t>
  </si>
  <si>
    <t>AGENOR GONÇALVES MARIANO JÚNIOR</t>
  </si>
  <si>
    <t>ENGENHARIA FLORESTAL</t>
  </si>
  <si>
    <t>SEMEIA</t>
  </si>
  <si>
    <t>JOSEF DO NASCIMENTO CAMPOS</t>
  </si>
  <si>
    <t>FARMÁCIA</t>
  </si>
  <si>
    <t>01/03/2024</t>
  </si>
  <si>
    <t>01/03/2025</t>
  </si>
  <si>
    <t>31/12/2025</t>
  </si>
  <si>
    <t xml:space="preserve">KAUÃ DA SILVA  CARVALHO
</t>
  </si>
  <si>
    <t xml:space="preserve">	
PABLO THIRRY OLIVEIRA DE LIMA</t>
  </si>
  <si>
    <t xml:space="preserve">PEDGOGIA </t>
  </si>
  <si>
    <t>01/04/2024</t>
  </si>
  <si>
    <t>WAGNER JUNIOR PEREIRA DE OLIVEIRA</t>
  </si>
  <si>
    <t>PEDAGOGIA</t>
  </si>
  <si>
    <t>SARAH DA SILVA MAGALHÃES</t>
  </si>
  <si>
    <t>02/05/2024</t>
  </si>
  <si>
    <t>02/05/2025</t>
  </si>
  <si>
    <t>DAVI RAUPP AZEVEDO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</si>
  <si>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</si>
  <si>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</si>
  <si>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</si>
  <si>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</si>
  <si>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</si>
  <si>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PAULO GONDIM TESSINARI</t>
  </si>
  <si>
    <t xml:space="preserve">THIAGO BRITO DE SOUZA </t>
  </si>
  <si>
    <t>T.I</t>
  </si>
  <si>
    <t>PGM</t>
  </si>
  <si>
    <t>PEDRO CARLOS SOUZA CHAVES</t>
  </si>
  <si>
    <t>YASMIM DE CASTRO MEDINA</t>
  </si>
  <si>
    <t>CADÚNICO</t>
  </si>
  <si>
    <t>02/07/2025</t>
  </si>
  <si>
    <t>DANIELLY IRAIDES DE SOUZA NEVES</t>
  </si>
  <si>
    <t>WEVERTON MOTA LIMA</t>
  </si>
  <si>
    <t>15/07/2025</t>
  </si>
  <si>
    <t>THALISSON SILVA DOS SANTOS</t>
  </si>
  <si>
    <t>15/07/2024</t>
  </si>
  <si>
    <t>DATA PROCESSO</t>
  </si>
  <si>
    <t>MÊS REF.</t>
  </si>
  <si>
    <t>INGRYD SOUZA ROCHA</t>
  </si>
  <si>
    <t xml:space="preserve">ESTEFANY KETHELY IBIAPINO PINTO </t>
  </si>
  <si>
    <t>14/08/2024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</si>
  <si>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</si>
  <si>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</si>
  <si>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</si>
  <si>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</si>
  <si>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</si>
  <si>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</si>
  <si>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</si>
  <si>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</si>
  <si>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</si>
  <si>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</si>
  <si>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</si>
  <si>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09/08/2024</t>
  </si>
  <si>
    <t>09/08/2025</t>
  </si>
  <si>
    <t>JOÃO VICTOR BRANCO CÂNDIDO ENES</t>
  </si>
  <si>
    <t>VICTOR LUCIANO BARBOSA DE SOUZA</t>
  </si>
  <si>
    <t>14/08/2025</t>
  </si>
  <si>
    <t>LUAN PEREIRA DA SILVA</t>
  </si>
  <si>
    <t>FERNANDO SANTOS DA COSTA</t>
  </si>
  <si>
    <t>EVELLYN DA SILVA LOUBET</t>
  </si>
  <si>
    <t xml:space="preserve">SEME </t>
  </si>
  <si>
    <t>04/09/204</t>
  </si>
  <si>
    <t>EWRLYNE RODRIGUES DE LIMA</t>
  </si>
  <si>
    <t>JUVECRYSNEY RAMOS BRAZ</t>
  </si>
  <si>
    <t>RECURSOS HUMANOS</t>
  </si>
  <si>
    <t>01/112024</t>
  </si>
  <si>
    <t>01/11/2025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</si>
  <si>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</si>
  <si>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SABRINA DA SILVA GOMES</t>
  </si>
  <si>
    <t>14/11/2024</t>
  </si>
  <si>
    <t>TAMIRES ALVES A SILVA</t>
  </si>
  <si>
    <t>LUIS HENRIQUE DE SOUZA SALES</t>
  </si>
  <si>
    <t>LYRIELL SILVA E SILVA</t>
  </si>
  <si>
    <t>08/11/2025</t>
  </si>
  <si>
    <t>SMCC</t>
  </si>
  <si>
    <t>08/11/2024</t>
  </si>
  <si>
    <t>2025</t>
  </si>
  <si>
    <t>31/03/2025</t>
  </si>
  <si>
    <t>09/10/2025</t>
  </si>
  <si>
    <t>08/10/2025</t>
  </si>
  <si>
    <t>09/04/2025</t>
  </si>
  <si>
    <t>10/04/2024</t>
  </si>
  <si>
    <t>01/10/2025</t>
  </si>
  <si>
    <t>02/072024</t>
  </si>
  <si>
    <t>04/09/2024</t>
  </si>
  <si>
    <t>DT-CONTRO</t>
  </si>
  <si>
    <t xml:space="preserve">ALINE DE ANDRADE SANTOS </t>
  </si>
  <si>
    <t>CRAS RUI LINO</t>
  </si>
  <si>
    <t>ADRIELLY DE OLIVEIRA HORONATO</t>
  </si>
  <si>
    <t>CRAS NOVO HORIZONTE</t>
  </si>
  <si>
    <t xml:space="preserve">HELENA DE OLIVEIRA PONTES </t>
  </si>
  <si>
    <t>06/03/2025</t>
  </si>
  <si>
    <t>MARIANA PEREIRA MATOS</t>
  </si>
  <si>
    <t xml:space="preserve">MICHELE KETELY RIBEIRO DA SILVA </t>
  </si>
  <si>
    <t>PABLO RUAN DE MORAIS LIMA</t>
  </si>
  <si>
    <t>CRAS CALAFATE</t>
  </si>
  <si>
    <t>VINÍCIUS SOUZA FERREIRA</t>
  </si>
  <si>
    <t>07/04/2025</t>
  </si>
  <si>
    <t>PAULLO GUSTAVO COUTINHO NOGUEIRA</t>
  </si>
  <si>
    <t>MARIA ALICE BOTELHO GAMA DE OLIVEIRA</t>
  </si>
  <si>
    <t>VIVIANE DA SILVA BARBOSA</t>
  </si>
  <si>
    <t>EUZÉBIO DO NASCIMENTO OLIVEIRA NETO</t>
  </si>
  <si>
    <t>SISTEMA DE INFORMAÇÃO</t>
  </si>
  <si>
    <t>11/04/2025</t>
  </si>
  <si>
    <t>11/04/2026</t>
  </si>
  <si>
    <t>SOPHIA OLIVEIRA REGO</t>
  </si>
  <si>
    <t>05/05/2025</t>
  </si>
  <si>
    <t>SARINE SILVA</t>
  </si>
  <si>
    <t>PSICOPEDAGOGIA</t>
  </si>
  <si>
    <t>RENATIELY MACIEL DOS SANTOS</t>
  </si>
  <si>
    <t>RAQUELINE SILVA DOS SANTOS</t>
  </si>
  <si>
    <t>CRAS CIDADE NOVA</t>
  </si>
  <si>
    <t>ROGERIO IGOR MAIA</t>
  </si>
  <si>
    <t xml:space="preserve"> CRAS NOVO HORIZONTE </t>
  </si>
  <si>
    <t>NATÁLIA AMARILES ELICE LIMA DE FRANÇA</t>
  </si>
  <si>
    <t>MARIA DE JESUS BANDEIRA DA SILVA</t>
  </si>
  <si>
    <t>LUIS FELIPE SILVA LIMA</t>
  </si>
  <si>
    <t>JOÃO VITOR FRANÇA MIRANDA</t>
  </si>
  <si>
    <t>ALBANIZE SILVA DE ASSIS</t>
  </si>
  <si>
    <t>GESSICA DO NASCIMENTO FIQUEIREDO</t>
  </si>
  <si>
    <t>JOÃO VITOR DE ARAÚJO LEBRE</t>
  </si>
  <si>
    <t xml:space="preserve">IOLANY MELO DE OLIVEIRA </t>
  </si>
  <si>
    <t>LAURA BALDUÍNO SILVA</t>
  </si>
  <si>
    <t>SASDH/SEMSA</t>
  </si>
  <si>
    <t>12/05/2025</t>
  </si>
  <si>
    <t>3 e 4</t>
  </si>
  <si>
    <t>06/05/2026</t>
  </si>
  <si>
    <t>07/04/2026</t>
  </si>
  <si>
    <t>12/05/2026</t>
  </si>
  <si>
    <t>JUNHO</t>
  </si>
  <si>
    <t>13/06/2025</t>
  </si>
  <si>
    <t>ELIANE SILVESTRE CARVALHO</t>
  </si>
  <si>
    <t>01/04/2025</t>
  </si>
  <si>
    <t>02/06/2025</t>
  </si>
  <si>
    <t>SAMUEL GILEARDE NASCIMENTO DE QUEIROZ</t>
  </si>
  <si>
    <t>SEME/SASDH</t>
  </si>
  <si>
    <t>ROBERTO CARLOS GARRET SANTOS</t>
  </si>
  <si>
    <t>EDUCAÇÃO FISÍCA</t>
  </si>
  <si>
    <t>ARTHUR YAGO SALINAS DE MORAES</t>
  </si>
  <si>
    <t>ANA  LAURA MATOS MELO</t>
  </si>
  <si>
    <t>31/06/2025</t>
  </si>
  <si>
    <t>ELIS VITÓRIA GOMES DE LIMA</t>
  </si>
  <si>
    <t>NATHAN GABRIEL MEDEIROS GUEDES OLIVEIRA</t>
  </si>
  <si>
    <t>FGB</t>
  </si>
  <si>
    <t>05/06/2025</t>
  </si>
  <si>
    <t>05/06/2026</t>
  </si>
  <si>
    <t xml:space="preserve">3 E 4 </t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</si>
  <si>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>FILIAL 0012 / RECURSO PROGRAMA ESTÁGIO REMUNERADO</t>
    </r>
  </si>
  <si>
    <r>
      <rPr>
        <b/>
        <sz val="10"/>
        <rFont val="Arial"/>
        <family val="2"/>
      </rPr>
      <t>ST</t>
    </r>
    <r>
      <rPr>
        <sz val="10"/>
        <rFont val="Arial"/>
        <family val="2"/>
      </rPr>
      <t>=SITUAÇÃO NO MÊS = {</t>
    </r>
    <r>
      <rPr>
        <b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- Ativo regular 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-Contrato novo 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-Recesso remunerado 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>-Contrato encerrado}</t>
    </r>
  </si>
  <si>
    <r>
      <rPr>
        <b/>
        <sz val="11"/>
        <rFont val="Arial"/>
        <family val="2"/>
      </rPr>
      <t>ST</t>
    </r>
    <r>
      <rPr>
        <sz val="11"/>
        <rFont val="Arial"/>
        <family val="2"/>
      </rPr>
      <t>=SITUAÇÃO NO MÊS = {</t>
    </r>
    <r>
      <rPr>
        <b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- Ativo regular 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-Contrato novo 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-Recesso remunerado 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>-Contrato encerrado}</t>
    </r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</si>
  <si>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>FILIAL 0014 / RECURSO 117-CRAS</t>
    </r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</si>
  <si>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 xml:space="preserve">FILIAL 0015 - RECURSO - PROGRAMA BOLSA FAMILIA E DO CADASTRO ÚNICO (IGD-PBF) </t>
    </r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</si>
  <si>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>FILIAL 0016 - RECURSO - PROGRAMA CRIANÇA FELIZ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</si>
</sst>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1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4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4" fontId="1" fillId="0" borderId="0" xfId="0" applyNumberFormat="1" applyFont="1"/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255" wrapText="1" readingOrder="1"/>
    </xf>
    <xf numFmtId="8" fontId="7" fillId="7" borderId="1" xfId="1" applyNumberFormat="1" applyFont="1" applyFill="1" applyBorder="1" applyAlignment="1">
      <alignment vertical="center"/>
    </xf>
    <xf numFmtId="8" fontId="7" fillId="7" borderId="1" xfId="1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4" fontId="7" fillId="7" borderId="1" xfId="1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 applyProtection="1">
      <alignment horizontal="center" vertical="center"/>
      <protection hidden="1"/>
    </xf>
    <xf numFmtId="0" fontId="5" fillId="5" borderId="1" xfId="0" quotePrefix="1" applyFont="1" applyFill="1" applyBorder="1" applyAlignment="1">
      <alignment horizontal="center" vertical="center" wrapText="1"/>
    </xf>
    <xf numFmtId="49" fontId="8" fillId="9" borderId="1" xfId="2" applyNumberFormat="1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>
      <alignment horizontal="center" vertical="center"/>
    </xf>
    <xf numFmtId="44" fontId="5" fillId="9" borderId="1" xfId="0" applyNumberFormat="1" applyFont="1" applyFill="1" applyBorder="1" applyAlignment="1" applyProtection="1">
      <alignment vertical="center"/>
      <protection hidden="1"/>
    </xf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left" vertical="center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1" fontId="4" fillId="5" borderId="5" xfId="0" applyNumberFormat="1" applyFont="1" applyFill="1" applyBorder="1" applyAlignment="1">
      <alignment horizontal="center" vertical="center" textRotation="90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7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37" xfId="0" applyFont="1" applyFill="1" applyBorder="1" applyAlignment="1">
      <alignment horizontal="center" vertical="center" wrapText="1"/>
    </xf>
    <xf numFmtId="0" fontId="5" fillId="11" borderId="37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 wrapText="1"/>
    </xf>
    <xf numFmtId="0" fontId="5" fillId="11" borderId="39" xfId="0" applyFont="1" applyFill="1" applyBorder="1" applyAlignment="1">
      <alignment horizontal="center" vertical="center" wrapText="1"/>
    </xf>
    <xf numFmtId="0" fontId="17" fillId="0" borderId="0" xfId="0" applyFont="1"/>
    <xf numFmtId="0" fontId="5" fillId="3" borderId="40" xfId="0" applyFont="1" applyFill="1" applyBorder="1" applyAlignment="1">
      <alignment horizontal="center" vertical="center"/>
    </xf>
    <xf numFmtId="0" fontId="19" fillId="0" borderId="0" xfId="0" applyFont="1"/>
    <xf numFmtId="0" fontId="17" fillId="0" borderId="0" xfId="0" applyFont="1" applyFill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1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4" fillId="9" borderId="2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9" fillId="2" borderId="26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2" borderId="1" xfId="6" applyFont="1" applyFill="1" applyBorder="1" applyAlignment="1">
      <alignment horizontal="left" vertical="center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164" fontId="5" fillId="11" borderId="38" xfId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/>
    </xf>
    <xf numFmtId="164" fontId="5" fillId="4" borderId="3" xfId="1" applyFont="1" applyFill="1" applyBorder="1" applyAlignment="1">
      <alignment horizontal="center" vertical="center"/>
    </xf>
    <xf numFmtId="164" fontId="5" fillId="4" borderId="4" xfId="1" applyFont="1" applyFill="1" applyBorder="1" applyAlignment="1">
      <alignment horizontal="center" vertical="center"/>
    </xf>
    <xf numFmtId="164" fontId="5" fillId="4" borderId="30" xfId="1" applyFont="1" applyFill="1" applyBorder="1" applyAlignment="1">
      <alignment horizontal="center" vertical="center" wrapText="1"/>
    </xf>
    <xf numFmtId="164" fontId="4" fillId="5" borderId="5" xfId="1" applyFont="1" applyFill="1" applyBorder="1" applyAlignment="1">
      <alignment horizontal="center" vertical="center" wrapText="1"/>
    </xf>
    <xf numFmtId="164" fontId="4" fillId="5" borderId="35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/>
      <protection hidden="1"/>
    </xf>
    <xf numFmtId="164" fontId="4" fillId="5" borderId="7" xfId="1" applyFont="1" applyFill="1" applyBorder="1" applyAlignment="1">
      <alignment horizontal="center" vertical="center" wrapText="1"/>
    </xf>
    <xf numFmtId="164" fontId="18" fillId="9" borderId="1" xfId="1" applyFont="1" applyFill="1" applyBorder="1" applyAlignment="1">
      <alignment vertical="center"/>
    </xf>
    <xf numFmtId="164" fontId="4" fillId="2" borderId="0" xfId="1" applyFont="1" applyFill="1" applyBorder="1" applyAlignment="1" applyProtection="1">
      <alignment vertical="center"/>
      <protection hidden="1"/>
    </xf>
    <xf numFmtId="164" fontId="4" fillId="2" borderId="0" xfId="1" applyFont="1" applyFill="1" applyBorder="1" applyAlignment="1" applyProtection="1">
      <alignment horizontal="center" vertical="center"/>
      <protection hidden="1"/>
    </xf>
    <xf numFmtId="164" fontId="5" fillId="2" borderId="0" xfId="1" applyFont="1" applyFill="1" applyBorder="1" applyAlignment="1" applyProtection="1">
      <alignment vertical="center"/>
      <protection hidden="1"/>
    </xf>
    <xf numFmtId="164" fontId="5" fillId="9" borderId="1" xfId="1" applyFont="1" applyFill="1" applyBorder="1" applyAlignment="1" applyProtection="1">
      <alignment horizontal="center" vertical="center"/>
      <protection hidden="1"/>
    </xf>
    <xf numFmtId="164" fontId="5" fillId="9" borderId="1" xfId="1" applyFont="1" applyFill="1" applyBorder="1" applyAlignment="1" applyProtection="1">
      <alignment vertical="center"/>
      <protection hidden="1"/>
    </xf>
    <xf numFmtId="164" fontId="4" fillId="2" borderId="1" xfId="1" applyFont="1" applyFill="1" applyBorder="1" applyAlignment="1">
      <alignment vertical="center"/>
    </xf>
    <xf numFmtId="164" fontId="18" fillId="3" borderId="1" xfId="1" applyFont="1" applyFill="1" applyBorder="1" applyAlignment="1">
      <alignment vertical="center"/>
    </xf>
    <xf numFmtId="164" fontId="4" fillId="0" borderId="0" xfId="1" applyFont="1" applyAlignment="1">
      <alignment vertical="center"/>
    </xf>
    <xf numFmtId="164" fontId="17" fillId="0" borderId="0" xfId="1" applyFont="1" applyAlignment="1">
      <alignment vertical="center"/>
    </xf>
    <xf numFmtId="164" fontId="5" fillId="4" borderId="19" xfId="1" applyFont="1" applyFill="1" applyBorder="1" applyAlignment="1">
      <alignment horizontal="center" vertical="center" wrapText="1"/>
    </xf>
    <xf numFmtId="164" fontId="5" fillId="4" borderId="31" xfId="1" applyFont="1" applyFill="1" applyBorder="1" applyAlignment="1">
      <alignment horizontal="center" vertical="center" wrapText="1"/>
    </xf>
    <xf numFmtId="164" fontId="4" fillId="5" borderId="17" xfId="1" applyFont="1" applyFill="1" applyBorder="1" applyAlignment="1">
      <alignment horizontal="center" vertical="center" wrapText="1"/>
    </xf>
    <xf numFmtId="164" fontId="4" fillId="5" borderId="19" xfId="1" applyFont="1" applyFill="1" applyBorder="1" applyAlignment="1">
      <alignment horizontal="center" vertical="center" wrapText="1"/>
    </xf>
    <xf numFmtId="164" fontId="8" fillId="9" borderId="19" xfId="1" applyFont="1" applyFill="1" applyBorder="1" applyAlignment="1">
      <alignment vertical="center"/>
    </xf>
    <xf numFmtId="164" fontId="12" fillId="2" borderId="0" xfId="1" applyFont="1" applyFill="1" applyBorder="1" applyAlignment="1" applyProtection="1">
      <alignment vertical="center"/>
      <protection hidden="1"/>
    </xf>
    <xf numFmtId="164" fontId="5" fillId="2" borderId="24" xfId="1" applyFont="1" applyFill="1" applyBorder="1" applyAlignment="1" applyProtection="1">
      <alignment vertical="center"/>
      <protection hidden="1"/>
    </xf>
    <xf numFmtId="164" fontId="5" fillId="9" borderId="19" xfId="1" applyFont="1" applyFill="1" applyBorder="1" applyAlignment="1" applyProtection="1">
      <alignment vertical="center"/>
      <protection hidden="1"/>
    </xf>
    <xf numFmtId="164" fontId="4" fillId="2" borderId="19" xfId="1" applyFont="1" applyFill="1" applyBorder="1" applyAlignment="1">
      <alignment vertical="center"/>
    </xf>
    <xf numFmtId="164" fontId="18" fillId="3" borderId="19" xfId="1" applyFont="1" applyFill="1" applyBorder="1" applyAlignment="1">
      <alignment vertical="center"/>
    </xf>
    <xf numFmtId="164" fontId="16" fillId="2" borderId="19" xfId="1" applyFont="1" applyFill="1" applyBorder="1" applyAlignment="1">
      <alignment horizontal="right" vertical="center"/>
    </xf>
    <xf numFmtId="164" fontId="18" fillId="2" borderId="19" xfId="1" applyFont="1" applyFill="1" applyBorder="1" applyAlignment="1">
      <alignment vertical="center"/>
    </xf>
    <xf numFmtId="164" fontId="5" fillId="3" borderId="3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8" fillId="9" borderId="1" xfId="1" applyFont="1" applyFill="1" applyBorder="1" applyAlignment="1">
      <alignment vertical="center"/>
    </xf>
    <xf numFmtId="164" fontId="8" fillId="3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 applyProtection="1">
      <alignment horizontal="center" vertical="center"/>
      <protection hidden="1"/>
    </xf>
    <xf numFmtId="164" fontId="4" fillId="0" borderId="1" xfId="1" applyFont="1" applyFill="1" applyBorder="1" applyAlignment="1">
      <alignment horizontal="center" vertical="center" wrapText="1"/>
    </xf>
    <xf numFmtId="171" fontId="4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0" borderId="19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164" fontId="5" fillId="3" borderId="19" xfId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71" fontId="6" fillId="7" borderId="1" xfId="4" applyNumberFormat="1" applyFont="1" applyFill="1" applyBorder="1" applyAlignment="1" applyProtection="1">
      <alignment horizontal="center" vertical="center"/>
      <protection hidden="1"/>
    </xf>
    <xf numFmtId="171" fontId="6" fillId="7" borderId="1" xfId="2" applyNumberFormat="1" applyFont="1" applyFill="1" applyBorder="1" applyAlignment="1" applyProtection="1">
      <alignment horizontal="center" vertical="center"/>
      <protection hidden="1"/>
    </xf>
    <xf numFmtId="171" fontId="6" fillId="7" borderId="19" xfId="4" applyNumberFormat="1" applyFont="1" applyFill="1" applyBorder="1" applyAlignment="1" applyProtection="1">
      <alignment horizontal="center" vertical="center"/>
      <protection hidden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left"/>
    </xf>
    <xf numFmtId="168" fontId="6" fillId="0" borderId="0" xfId="2" applyNumberFormat="1" applyFont="1" applyFill="1" applyBorder="1" applyAlignment="1" applyProtection="1">
      <alignment horizontal="center" vertical="center"/>
      <protection hidden="1"/>
    </xf>
    <xf numFmtId="169" fontId="6" fillId="0" borderId="24" xfId="0" applyNumberFormat="1" applyFont="1" applyBorder="1" applyAlignment="1" applyProtection="1">
      <alignment vertical="center"/>
      <protection hidden="1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4" applyNumberFormat="1" applyFont="1" applyBorder="1" applyAlignment="1" applyProtection="1">
      <alignment horizontal="right" vertical="center"/>
      <protection hidden="1"/>
    </xf>
    <xf numFmtId="166" fontId="21" fillId="0" borderId="1" xfId="2" applyNumberFormat="1" applyFont="1" applyFill="1" applyBorder="1" applyAlignment="1" applyProtection="1">
      <alignment horizontal="right" vertical="center"/>
      <protection hidden="1"/>
    </xf>
    <xf numFmtId="167" fontId="6" fillId="0" borderId="1" xfId="4" applyNumberFormat="1" applyFont="1" applyBorder="1" applyAlignment="1" applyProtection="1">
      <alignment horizontal="right" vertical="center"/>
      <protection hidden="1"/>
    </xf>
    <xf numFmtId="168" fontId="6" fillId="0" borderId="1" xfId="2" applyNumberFormat="1" applyFont="1" applyFill="1" applyBorder="1" applyAlignment="1" applyProtection="1">
      <alignment horizontal="center" vertical="center"/>
      <protection hidden="1"/>
    </xf>
    <xf numFmtId="166" fontId="1" fillId="0" borderId="1" xfId="4" applyNumberFormat="1" applyFont="1" applyBorder="1" applyAlignment="1" applyProtection="1">
      <alignment horizontal="center" vertical="center"/>
      <protection hidden="1"/>
    </xf>
    <xf numFmtId="169" fontId="6" fillId="0" borderId="19" xfId="5" applyNumberFormat="1" applyFont="1" applyBorder="1" applyAlignment="1" applyProtection="1">
      <alignment vertical="center"/>
      <protection hidden="1"/>
    </xf>
    <xf numFmtId="0" fontId="6" fillId="6" borderId="2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6" fillId="6" borderId="1" xfId="4" applyNumberFormat="1" applyFont="1" applyFill="1" applyBorder="1" applyAlignment="1" applyProtection="1">
      <alignment horizontal="center" vertical="center"/>
      <protection hidden="1"/>
    </xf>
    <xf numFmtId="44" fontId="1" fillId="6" borderId="1" xfId="0" applyNumberFormat="1" applyFont="1" applyFill="1" applyBorder="1" applyAlignment="1" applyProtection="1">
      <alignment horizontal="center" vertical="center"/>
      <protection hidden="1"/>
    </xf>
    <xf numFmtId="169" fontId="6" fillId="6" borderId="19" xfId="5" applyNumberFormat="1" applyFont="1" applyFill="1" applyBorder="1" applyAlignment="1" applyProtection="1">
      <alignment horizontal="center" vertical="center"/>
      <protection hidden="1"/>
    </xf>
    <xf numFmtId="0" fontId="1" fillId="0" borderId="20" xfId="0" applyFont="1" applyBorder="1"/>
    <xf numFmtId="0" fontId="1" fillId="0" borderId="24" xfId="0" applyFont="1" applyBorder="1"/>
    <xf numFmtId="8" fontId="6" fillId="7" borderId="1" xfId="1" applyNumberFormat="1" applyFont="1" applyFill="1" applyBorder="1" applyAlignment="1">
      <alignment vertical="center"/>
    </xf>
    <xf numFmtId="8" fontId="6" fillId="7" borderId="1" xfId="1" applyNumberFormat="1" applyFont="1" applyFill="1" applyBorder="1" applyAlignment="1">
      <alignment horizontal="center" vertical="center"/>
    </xf>
    <xf numFmtId="44" fontId="6" fillId="7" borderId="1" xfId="1" applyNumberFormat="1" applyFont="1" applyFill="1" applyBorder="1" applyAlignment="1">
      <alignment vertical="center"/>
    </xf>
    <xf numFmtId="8" fontId="6" fillId="7" borderId="1" xfId="0" applyNumberFormat="1" applyFont="1" applyFill="1" applyBorder="1" applyAlignment="1">
      <alignment vertical="center"/>
    </xf>
    <xf numFmtId="171" fontId="6" fillId="7" borderId="2" xfId="1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26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6" fillId="10" borderId="26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171" fontId="6" fillId="10" borderId="28" xfId="2" applyNumberFormat="1" applyFont="1" applyFill="1" applyBorder="1" applyAlignment="1">
      <alignment horizontal="right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171" fontId="9" fillId="2" borderId="1" xfId="1" applyNumberFormat="1" applyFont="1" applyFill="1" applyBorder="1" applyAlignment="1">
      <alignment horizontal="center" vertical="center"/>
    </xf>
    <xf numFmtId="171" fontId="9" fillId="2" borderId="1" xfId="4" applyNumberFormat="1" applyFont="1" applyFill="1" applyBorder="1" applyAlignment="1" applyProtection="1">
      <alignment horizontal="center" vertical="center"/>
      <protection hidden="1"/>
    </xf>
    <xf numFmtId="171" fontId="9" fillId="2" borderId="1" xfId="1" applyNumberFormat="1" applyFont="1" applyFill="1" applyBorder="1" applyAlignment="1" applyProtection="1">
      <alignment horizontal="center" vertical="center"/>
      <protection hidden="1"/>
    </xf>
    <xf numFmtId="0" fontId="7" fillId="7" borderId="2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6" fontId="9" fillId="0" borderId="1" xfId="4" applyNumberFormat="1" applyFont="1" applyBorder="1" applyAlignment="1" applyProtection="1">
      <alignment horizontal="center" vertical="center"/>
      <protection hidden="1"/>
    </xf>
    <xf numFmtId="169" fontId="7" fillId="0" borderId="19" xfId="5" applyNumberFormat="1" applyFont="1" applyBorder="1" applyAlignment="1" applyProtection="1">
      <alignment vertical="center"/>
      <protection hidden="1"/>
    </xf>
    <xf numFmtId="0" fontId="9" fillId="0" borderId="20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4" fontId="6" fillId="0" borderId="0" xfId="0" applyNumberFormat="1" applyFont="1" applyBorder="1" applyAlignment="1" applyProtection="1">
      <alignment vertical="center"/>
      <protection hidden="1"/>
    </xf>
    <xf numFmtId="171" fontId="6" fillId="7" borderId="19" xfId="1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1" fontId="6" fillId="0" borderId="19" xfId="2" applyNumberFormat="1" applyFont="1" applyFill="1" applyBorder="1" applyAlignment="1">
      <alignment horizontal="right" vertical="center"/>
    </xf>
    <xf numFmtId="171" fontId="22" fillId="2" borderId="19" xfId="2" applyNumberFormat="1" applyFont="1" applyFill="1" applyBorder="1" applyAlignment="1">
      <alignment horizontal="right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4" borderId="3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textRotation="90" wrapText="1"/>
    </xf>
    <xf numFmtId="1" fontId="9" fillId="2" borderId="2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 wrapText="1"/>
    </xf>
    <xf numFmtId="171" fontId="9" fillId="2" borderId="5" xfId="1" applyNumberFormat="1" applyFont="1" applyFill="1" applyBorder="1" applyAlignment="1">
      <alignment horizontal="center" vertical="center"/>
    </xf>
    <xf numFmtId="171" fontId="9" fillId="2" borderId="5" xfId="4" applyNumberFormat="1" applyFont="1" applyFill="1" applyBorder="1" applyAlignment="1" applyProtection="1">
      <alignment horizontal="center" vertical="center"/>
      <protection hidden="1"/>
    </xf>
    <xf numFmtId="171" fontId="9" fillId="2" borderId="5" xfId="1" applyNumberFormat="1" applyFont="1" applyFill="1" applyBorder="1" applyAlignment="1" applyProtection="1">
      <alignment horizontal="center" vertical="center"/>
      <protection hidden="1"/>
    </xf>
    <xf numFmtId="171" fontId="9" fillId="5" borderId="35" xfId="1" applyNumberFormat="1" applyFont="1" applyFill="1" applyBorder="1" applyAlignment="1">
      <alignment horizontal="center" vertical="center" wrapText="1"/>
    </xf>
    <xf numFmtId="171" fontId="9" fillId="2" borderId="5" xfId="2" applyNumberFormat="1" applyFont="1" applyFill="1" applyBorder="1" applyAlignment="1" applyProtection="1">
      <alignment horizontal="center" vertical="center"/>
      <protection hidden="1"/>
    </xf>
    <xf numFmtId="171" fontId="17" fillId="2" borderId="5" xfId="1" applyNumberFormat="1" applyFont="1" applyFill="1" applyBorder="1" applyAlignment="1" applyProtection="1">
      <alignment horizontal="center" vertical="center"/>
      <protection hidden="1"/>
    </xf>
    <xf numFmtId="171" fontId="9" fillId="2" borderId="17" xfId="4" applyNumberFormat="1" applyFont="1" applyFill="1" applyBorder="1" applyAlignment="1" applyProtection="1">
      <alignment horizontal="center" vertical="center"/>
      <protection hidden="1"/>
    </xf>
    <xf numFmtId="44" fontId="6" fillId="6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1" fontId="9" fillId="5" borderId="1" xfId="0" applyNumberFormat="1" applyFont="1" applyFill="1" applyBorder="1" applyAlignment="1">
      <alignment horizontal="center" vertical="center" wrapText="1"/>
    </xf>
    <xf numFmtId="8" fontId="9" fillId="5" borderId="1" xfId="3" applyNumberFormat="1" applyFont="1" applyFill="1" applyBorder="1" applyAlignment="1">
      <alignment horizontal="center" vertical="center" wrapText="1"/>
    </xf>
    <xf numFmtId="171" fontId="9" fillId="5" borderId="1" xfId="1" applyNumberFormat="1" applyFont="1" applyFill="1" applyBorder="1" applyAlignment="1">
      <alignment horizontal="center" vertical="center" wrapText="1"/>
    </xf>
    <xf numFmtId="171" fontId="9" fillId="5" borderId="19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 applyProtection="1">
      <alignment horizontal="center" vertical="center"/>
      <protection hidden="1"/>
    </xf>
    <xf numFmtId="171" fontId="9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vertical="center"/>
      <protection hidden="1"/>
    </xf>
    <xf numFmtId="0" fontId="7" fillId="9" borderId="1" xfId="0" applyFont="1" applyFill="1" applyBorder="1" applyAlignment="1">
      <alignment horizontal="center" vertical="center"/>
    </xf>
    <xf numFmtId="8" fontId="24" fillId="9" borderId="1" xfId="0" applyNumberFormat="1" applyFont="1" applyFill="1" applyBorder="1" applyAlignment="1">
      <alignment vertical="center"/>
    </xf>
    <xf numFmtId="44" fontId="7" fillId="8" borderId="1" xfId="0" applyNumberFormat="1" applyFont="1" applyFill="1" applyBorder="1" applyAlignment="1" applyProtection="1">
      <alignment vertical="center"/>
      <protection hidden="1"/>
    </xf>
    <xf numFmtId="8" fontId="24" fillId="8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4" fontId="9" fillId="0" borderId="1" xfId="0" applyNumberFormat="1" applyFont="1" applyBorder="1" applyAlignment="1" applyProtection="1">
      <alignment vertical="center"/>
      <protection hidden="1"/>
    </xf>
    <xf numFmtId="44" fontId="9" fillId="0" borderId="1" xfId="0" applyNumberFormat="1" applyFont="1" applyBorder="1" applyAlignment="1" applyProtection="1">
      <alignment horizontal="center" vertical="center"/>
      <protection hidden="1"/>
    </xf>
    <xf numFmtId="168" fontId="9" fillId="0" borderId="1" xfId="2" applyNumberFormat="1" applyFont="1" applyFill="1" applyBorder="1" applyAlignment="1" applyProtection="1">
      <alignment horizontal="center" vertical="center"/>
      <protection hidden="1"/>
    </xf>
    <xf numFmtId="44" fontId="23" fillId="0" borderId="1" xfId="0" applyNumberFormat="1" applyFont="1" applyBorder="1" applyAlignment="1" applyProtection="1">
      <alignment vertical="center"/>
      <protection hidden="1"/>
    </xf>
    <xf numFmtId="0" fontId="7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4" fontId="9" fillId="2" borderId="1" xfId="2" applyNumberFormat="1" applyFont="1" applyFill="1" applyBorder="1" applyAlignment="1">
      <alignment horizontal="center" vertical="center"/>
    </xf>
    <xf numFmtId="44" fontId="9" fillId="2" borderId="1" xfId="4" applyNumberFormat="1" applyFont="1" applyFill="1" applyBorder="1" applyAlignment="1" applyProtection="1">
      <alignment horizontal="right" vertical="center"/>
      <protection hidden="1"/>
    </xf>
    <xf numFmtId="164" fontId="9" fillId="2" borderId="1" xfId="1" applyFont="1" applyFill="1" applyBorder="1" applyAlignment="1" applyProtection="1">
      <alignment horizontal="right" vertical="center"/>
      <protection hidden="1"/>
    </xf>
    <xf numFmtId="167" fontId="7" fillId="2" borderId="1" xfId="4" applyNumberFormat="1" applyFont="1" applyFill="1" applyBorder="1" applyAlignment="1" applyProtection="1">
      <alignment horizontal="right" vertical="center"/>
      <protection hidden="1"/>
    </xf>
    <xf numFmtId="168" fontId="7" fillId="2" borderId="1" xfId="2" applyNumberFormat="1" applyFont="1" applyFill="1" applyBorder="1" applyAlignment="1" applyProtection="1">
      <alignment horizontal="center" vertical="center"/>
      <protection hidden="1"/>
    </xf>
    <xf numFmtId="166" fontId="9" fillId="2" borderId="1" xfId="4" applyNumberFormat="1" applyFont="1" applyFill="1" applyBorder="1" applyAlignment="1" applyProtection="1">
      <alignment horizontal="center" vertical="center"/>
      <protection hidden="1"/>
    </xf>
    <xf numFmtId="169" fontId="7" fillId="6" borderId="1" xfId="5" applyNumberFormat="1" applyFont="1" applyFill="1" applyBorder="1" applyAlignment="1" applyProtection="1">
      <alignment vertical="center"/>
      <protection hidden="1"/>
    </xf>
    <xf numFmtId="44" fontId="9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4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171" fontId="24" fillId="8" borderId="0" xfId="0" applyNumberFormat="1" applyFont="1" applyFill="1" applyBorder="1" applyAlignment="1">
      <alignment vertical="center"/>
    </xf>
    <xf numFmtId="8" fontId="24" fillId="8" borderId="19" xfId="0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167" fontId="7" fillId="2" borderId="19" xfId="4" applyNumberFormat="1" applyFont="1" applyFill="1" applyBorder="1" applyAlignment="1" applyProtection="1">
      <alignment horizontal="right" vertical="center"/>
      <protection hidden="1"/>
    </xf>
    <xf numFmtId="0" fontId="9" fillId="6" borderId="23" xfId="0" applyFont="1" applyFill="1" applyBorder="1" applyAlignment="1">
      <alignment horizontal="center" vertical="center"/>
    </xf>
    <xf numFmtId="169" fontId="7" fillId="6" borderId="19" xfId="5" applyNumberFormat="1" applyFont="1" applyFill="1" applyBorder="1" applyAlignment="1" applyProtection="1">
      <alignment vertical="center"/>
      <protection hidden="1"/>
    </xf>
    <xf numFmtId="0" fontId="9" fillId="0" borderId="2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1" fontId="7" fillId="7" borderId="19" xfId="1" applyNumberFormat="1" applyFont="1" applyFill="1" applyBorder="1" applyAlignment="1">
      <alignment vertical="center"/>
    </xf>
    <xf numFmtId="171" fontId="9" fillId="0" borderId="19" xfId="2" applyNumberFormat="1" applyFont="1" applyFill="1" applyBorder="1" applyAlignment="1">
      <alignment horizontal="right" vertical="center"/>
    </xf>
    <xf numFmtId="171" fontId="7" fillId="0" borderId="19" xfId="2" applyNumberFormat="1" applyFont="1" applyFill="1" applyBorder="1" applyAlignment="1">
      <alignment horizontal="right" vertical="center"/>
    </xf>
    <xf numFmtId="0" fontId="9" fillId="2" borderId="43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left" vertical="center"/>
    </xf>
    <xf numFmtId="8" fontId="7" fillId="10" borderId="31" xfId="2" applyNumberFormat="1" applyFont="1" applyFill="1" applyBorder="1" applyAlignment="1">
      <alignment horizontal="right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8" fontId="9" fillId="5" borderId="5" xfId="0" applyNumberFormat="1" applyFont="1" applyFill="1" applyBorder="1" applyAlignment="1">
      <alignment horizontal="center" vertical="center" wrapText="1"/>
    </xf>
    <xf numFmtId="171" fontId="9" fillId="5" borderId="5" xfId="0" applyNumberFormat="1" applyFont="1" applyFill="1" applyBorder="1" applyAlignment="1">
      <alignment horizontal="center" vertical="center" wrapText="1"/>
    </xf>
    <xf numFmtId="0" fontId="9" fillId="5" borderId="5" xfId="3" applyFont="1" applyFill="1" applyBorder="1" applyAlignment="1">
      <alignment horizontal="center" vertical="center" wrapText="1"/>
    </xf>
    <xf numFmtId="8" fontId="9" fillId="5" borderId="5" xfId="3" applyNumberFormat="1" applyFont="1" applyFill="1" applyBorder="1" applyAlignment="1">
      <alignment horizontal="center" vertical="center" wrapText="1"/>
    </xf>
    <xf numFmtId="171" fontId="9" fillId="5" borderId="5" xfId="1" applyNumberFormat="1" applyFont="1" applyFill="1" applyBorder="1" applyAlignment="1">
      <alignment horizontal="center" vertical="center" wrapText="1"/>
    </xf>
    <xf numFmtId="171" fontId="9" fillId="5" borderId="17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8" fillId="11" borderId="42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8" fontId="7" fillId="8" borderId="1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14" fontId="9" fillId="2" borderId="1" xfId="2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71" fontId="7" fillId="9" borderId="1" xfId="0" applyNumberFormat="1" applyFont="1" applyFill="1" applyBorder="1" applyAlignment="1" applyProtection="1">
      <alignment vertical="center"/>
      <protection hidden="1"/>
    </xf>
    <xf numFmtId="166" fontId="7" fillId="9" borderId="1" xfId="4" applyNumberFormat="1" applyFont="1" applyFill="1" applyBorder="1" applyAlignment="1" applyProtection="1">
      <alignment horizontal="center" vertical="center"/>
      <protection hidden="1"/>
    </xf>
    <xf numFmtId="171" fontId="7" fillId="9" borderId="1" xfId="0" applyNumberFormat="1" applyFont="1" applyFill="1" applyBorder="1" applyAlignment="1" applyProtection="1">
      <alignment horizontal="center" vertical="center"/>
      <protection hidden="1"/>
    </xf>
    <xf numFmtId="168" fontId="7" fillId="9" borderId="1" xfId="2" applyNumberFormat="1" applyFont="1" applyFill="1" applyBorder="1" applyAlignment="1" applyProtection="1">
      <alignment horizontal="center" vertical="center"/>
      <protection hidden="1"/>
    </xf>
    <xf numFmtId="171" fontId="15" fillId="9" borderId="1" xfId="0" applyNumberFormat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  <protection hidden="1"/>
    </xf>
    <xf numFmtId="169" fontId="7" fillId="0" borderId="24" xfId="5" applyNumberFormat="1" applyFont="1" applyBorder="1" applyAlignment="1" applyProtection="1">
      <alignment vertical="center"/>
      <protection hidden="1"/>
    </xf>
    <xf numFmtId="0" fontId="7" fillId="6" borderId="3" xfId="0" applyFont="1" applyFill="1" applyBorder="1" applyAlignment="1">
      <alignment horizontal="center" vertical="center"/>
    </xf>
    <xf numFmtId="169" fontId="7" fillId="6" borderId="4" xfId="5" applyNumberFormat="1" applyFont="1" applyFill="1" applyBorder="1" applyAlignment="1" applyProtection="1">
      <alignment vertical="center"/>
      <protection hidden="1"/>
    </xf>
    <xf numFmtId="171" fontId="7" fillId="6" borderId="2" xfId="5" applyNumberFormat="1" applyFont="1" applyFill="1" applyBorder="1" applyAlignment="1" applyProtection="1">
      <alignment vertical="center"/>
      <protection hidden="1"/>
    </xf>
    <xf numFmtId="0" fontId="7" fillId="7" borderId="2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 applyProtection="1">
      <alignment vertical="center"/>
      <protection hidden="1"/>
    </xf>
    <xf numFmtId="166" fontId="7" fillId="7" borderId="1" xfId="4" applyNumberFormat="1" applyFont="1" applyFill="1" applyBorder="1" applyAlignment="1" applyProtection="1">
      <alignment horizontal="center" vertical="center"/>
      <protection hidden="1"/>
    </xf>
    <xf numFmtId="171" fontId="7" fillId="7" borderId="1" xfId="0" applyNumberFormat="1" applyFont="1" applyFill="1" applyBorder="1" applyAlignment="1" applyProtection="1">
      <alignment horizontal="center" vertical="center"/>
      <protection hidden="1"/>
    </xf>
    <xf numFmtId="168" fontId="7" fillId="7" borderId="1" xfId="2" applyNumberFormat="1" applyFont="1" applyFill="1" applyBorder="1" applyAlignment="1" applyProtection="1">
      <alignment horizontal="center" vertical="center"/>
      <protection hidden="1"/>
    </xf>
    <xf numFmtId="171" fontId="15" fillId="7" borderId="1" xfId="0" applyNumberFormat="1" applyFont="1" applyFill="1" applyBorder="1" applyAlignment="1" applyProtection="1">
      <alignment vertical="center"/>
      <protection hidden="1"/>
    </xf>
    <xf numFmtId="0" fontId="9" fillId="0" borderId="2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10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left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171" fontId="9" fillId="0" borderId="0" xfId="0" applyNumberFormat="1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1" fontId="17" fillId="0" borderId="0" xfId="0" applyNumberFormat="1" applyFont="1" applyAlignment="1">
      <alignment vertical="center"/>
    </xf>
    <xf numFmtId="0" fontId="9" fillId="5" borderId="1" xfId="0" applyFont="1" applyFill="1" applyBorder="1" applyAlignment="1">
      <alignment vertical="center"/>
    </xf>
    <xf numFmtId="171" fontId="9" fillId="5" borderId="19" xfId="0" applyNumberFormat="1" applyFont="1" applyFill="1" applyBorder="1" applyAlignment="1">
      <alignment horizontal="center" vertical="center" wrapText="1"/>
    </xf>
    <xf numFmtId="171" fontId="24" fillId="9" borderId="19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4" fontId="9" fillId="0" borderId="0" xfId="0" applyNumberFormat="1" applyFont="1" applyBorder="1" applyAlignment="1" applyProtection="1">
      <alignment vertical="center"/>
      <protection hidden="1"/>
    </xf>
    <xf numFmtId="166" fontId="9" fillId="0" borderId="0" xfId="4" applyNumberFormat="1" applyFont="1" applyBorder="1" applyAlignment="1" applyProtection="1">
      <alignment horizontal="center" vertical="center"/>
      <protection hidden="1"/>
    </xf>
    <xf numFmtId="44" fontId="9" fillId="0" borderId="0" xfId="0" applyNumberFormat="1" applyFont="1" applyBorder="1" applyAlignment="1" applyProtection="1">
      <alignment horizontal="center" vertical="center"/>
      <protection hidden="1"/>
    </xf>
    <xf numFmtId="44" fontId="23" fillId="0" borderId="0" xfId="0" applyNumberFormat="1" applyFont="1" applyBorder="1" applyAlignment="1" applyProtection="1">
      <alignment vertical="center"/>
      <protection hidden="1"/>
    </xf>
    <xf numFmtId="171" fontId="9" fillId="0" borderId="0" xfId="0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1" fontId="9" fillId="0" borderId="0" xfId="0" applyNumberFormat="1" applyFont="1" applyBorder="1" applyAlignment="1">
      <alignment vertical="center"/>
    </xf>
    <xf numFmtId="171" fontId="24" fillId="7" borderId="19" xfId="0" applyNumberFormat="1" applyFont="1" applyFill="1" applyBorder="1" applyAlignment="1">
      <alignment vertical="center"/>
    </xf>
    <xf numFmtId="44" fontId="9" fillId="0" borderId="19" xfId="2" applyNumberFormat="1" applyFont="1" applyFill="1" applyBorder="1" applyAlignment="1">
      <alignment horizontal="right" vertical="center"/>
    </xf>
    <xf numFmtId="164" fontId="7" fillId="2" borderId="19" xfId="1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169" fontId="7" fillId="10" borderId="31" xfId="2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textRotation="90" wrapText="1"/>
    </xf>
    <xf numFmtId="171" fontId="9" fillId="5" borderId="17" xfId="0" applyNumberFormat="1" applyFont="1" applyFill="1" applyBorder="1" applyAlignment="1">
      <alignment horizontal="center" vertical="center" wrapText="1"/>
    </xf>
    <xf numFmtId="171" fontId="5" fillId="4" borderId="30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4" fontId="9" fillId="2" borderId="5" xfId="2" applyNumberFormat="1" applyFont="1" applyFill="1" applyBorder="1" applyAlignment="1">
      <alignment horizontal="center" vertical="center"/>
    </xf>
    <xf numFmtId="44" fontId="9" fillId="2" borderId="5" xfId="4" applyNumberFormat="1" applyFont="1" applyFill="1" applyBorder="1" applyAlignment="1" applyProtection="1">
      <alignment horizontal="right" vertical="center"/>
      <protection hidden="1"/>
    </xf>
    <xf numFmtId="164" fontId="9" fillId="2" borderId="5" xfId="1" applyFont="1" applyFill="1" applyBorder="1" applyAlignment="1" applyProtection="1">
      <alignment horizontal="right" vertical="center"/>
      <protection hidden="1"/>
    </xf>
    <xf numFmtId="167" fontId="7" fillId="2" borderId="5" xfId="4" applyNumberFormat="1" applyFont="1" applyFill="1" applyBorder="1" applyAlignment="1" applyProtection="1">
      <alignment horizontal="right" vertical="center"/>
      <protection hidden="1"/>
    </xf>
    <xf numFmtId="168" fontId="7" fillId="2" borderId="5" xfId="2" applyNumberFormat="1" applyFont="1" applyFill="1" applyBorder="1" applyAlignment="1" applyProtection="1">
      <alignment horizontal="center" vertical="center"/>
      <protection hidden="1"/>
    </xf>
    <xf numFmtId="166" fontId="9" fillId="2" borderId="5" xfId="4" applyNumberFormat="1" applyFont="1" applyFill="1" applyBorder="1" applyAlignment="1" applyProtection="1">
      <alignment horizontal="center" vertical="center"/>
      <protection hidden="1"/>
    </xf>
    <xf numFmtId="171" fontId="9" fillId="2" borderId="29" xfId="4" applyNumberFormat="1" applyFont="1" applyFill="1" applyBorder="1" applyAlignment="1" applyProtection="1">
      <alignment horizontal="center" vertical="center"/>
      <protection hidden="1"/>
    </xf>
    <xf numFmtId="167" fontId="7" fillId="2" borderId="17" xfId="4" applyNumberFormat="1" applyFont="1" applyFill="1" applyBorder="1" applyAlignment="1" applyProtection="1">
      <alignment horizontal="right" vertical="center"/>
      <protection hidden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textRotation="90" wrapText="1"/>
    </xf>
    <xf numFmtId="171" fontId="7" fillId="3" borderId="47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56D875"/>
      <color rgb="FF66FFFF"/>
      <color rgb="FFF58383"/>
      <color rgb="FFCCFFCC"/>
      <color rgb="FFFFCCFF"/>
      <color rgb="FFFF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248479</xdr:colOff>
      <xdr:row>0</xdr:row>
      <xdr:rowOff>122630</xdr:rowOff>
    </xdr:from>
    <xdr:to>
      <xdr:col>1</xdr:col>
      <xdr:colOff>2024063</xdr:colOff>
      <xdr:row>0</xdr:row>
      <xdr:rowOff>845344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9" y="122630"/>
          <a:ext cx="2418522" cy="722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134901</xdr:colOff>
      <xdr:row>0</xdr:row>
      <xdr:rowOff>97244</xdr:rowOff>
    </xdr:from>
    <xdr:ext cx="2168820" cy="53974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01" y="97244"/>
          <a:ext cx="2168820" cy="539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116419</xdr:rowOff>
    </xdr:from>
    <xdr:to>
      <xdr:col>1</xdr:col>
      <xdr:colOff>1666875</xdr:colOff>
      <xdr:row>0</xdr:row>
      <xdr:rowOff>785813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116419"/>
          <a:ext cx="2095500" cy="669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116419</xdr:rowOff>
    </xdr:from>
    <xdr:to>
      <xdr:col>1</xdr:col>
      <xdr:colOff>2238375</xdr:colOff>
      <xdr:row>0</xdr:row>
      <xdr:rowOff>845344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116419"/>
          <a:ext cx="2428875" cy="728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U61"/>
  <sheetViews>
    <sheetView tabSelected="1" zoomScale="80" zoomScaleNormal="80" workbookViewId="0">
      <selection activeCell="A52" sqref="A52:O52"/>
    </sheetView>
  </sheetViews>
  <sheetFormatPr defaultRowHeight="14.25" x14ac:dyDescent="0.25"/>
  <cols>
    <col min="1" max="1" width="9.7109375" style="89" customWidth="1"/>
    <col min="2" max="2" width="55.85546875" style="89" bestFit="1" customWidth="1"/>
    <col min="3" max="3" width="31.42578125" style="89" bestFit="1" customWidth="1"/>
    <col min="4" max="4" width="20.5703125" style="169" customWidth="1"/>
    <col min="5" max="5" width="6.5703125" style="89" bestFit="1" customWidth="1"/>
    <col min="6" max="6" width="13.5703125" style="89" bestFit="1" customWidth="1"/>
    <col min="7" max="7" width="16.5703125" style="89" bestFit="1" customWidth="1"/>
    <col min="8" max="8" width="19.140625" style="143" bestFit="1" customWidth="1"/>
    <col min="9" max="9" width="20.140625" style="143" bestFit="1" customWidth="1"/>
    <col min="10" max="10" width="21.28515625" style="143" bestFit="1" customWidth="1"/>
    <col min="11" max="11" width="19.140625" style="143" bestFit="1" customWidth="1"/>
    <col min="12" max="12" width="10.28515625" style="89" customWidth="1"/>
    <col min="13" max="13" width="17.7109375" style="143" bestFit="1" customWidth="1"/>
    <col min="14" max="14" width="25.140625" style="143" bestFit="1" customWidth="1"/>
    <col min="15" max="15" width="28.42578125" style="143" bestFit="1" customWidth="1"/>
    <col min="16" max="16" width="9.28515625" style="85" customWidth="1"/>
    <col min="17" max="19" width="9.140625" style="85"/>
    <col min="20" max="16384" width="9.140625" style="89"/>
  </cols>
  <sheetData>
    <row r="1" spans="1:15" ht="77.25" customHeight="1" thickBot="1" x14ac:dyDescent="0.3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18" x14ac:dyDescent="0.25">
      <c r="A2" s="62" t="s">
        <v>1</v>
      </c>
      <c r="B2" s="63"/>
      <c r="C2" s="64"/>
      <c r="D2" s="76" t="s">
        <v>106</v>
      </c>
      <c r="E2" s="77"/>
      <c r="F2" s="78" t="s">
        <v>3</v>
      </c>
      <c r="G2" s="79" t="s">
        <v>107</v>
      </c>
      <c r="H2" s="122" t="s">
        <v>34</v>
      </c>
      <c r="I2" s="122" t="s">
        <v>5</v>
      </c>
      <c r="J2" s="80" t="s">
        <v>6</v>
      </c>
      <c r="K2" s="80"/>
      <c r="L2" s="80"/>
      <c r="M2" s="80"/>
      <c r="N2" s="80"/>
      <c r="O2" s="81"/>
    </row>
    <row r="3" spans="1:15" ht="36.75" customHeight="1" x14ac:dyDescent="0.25">
      <c r="A3" s="119" t="s">
        <v>217</v>
      </c>
      <c r="B3" s="120"/>
      <c r="C3" s="121"/>
      <c r="D3" s="65" t="s">
        <v>200</v>
      </c>
      <c r="E3" s="66"/>
      <c r="F3" s="67" t="s">
        <v>146</v>
      </c>
      <c r="G3" s="68" t="s">
        <v>199</v>
      </c>
      <c r="H3" s="123">
        <v>19</v>
      </c>
      <c r="I3" s="123">
        <v>4.8</v>
      </c>
      <c r="J3" s="160" t="s">
        <v>7</v>
      </c>
      <c r="K3" s="160"/>
      <c r="L3" s="160"/>
      <c r="M3" s="160"/>
      <c r="N3" s="160"/>
      <c r="O3" s="161"/>
    </row>
    <row r="4" spans="1:15" ht="15.75" x14ac:dyDescent="0.25">
      <c r="A4" s="51" t="s">
        <v>8</v>
      </c>
      <c r="B4" s="112" t="s">
        <v>9</v>
      </c>
      <c r="C4" s="113" t="s">
        <v>10</v>
      </c>
      <c r="D4" s="163" t="s">
        <v>11</v>
      </c>
      <c r="E4" s="47" t="s">
        <v>12</v>
      </c>
      <c r="F4" s="47" t="s">
        <v>13</v>
      </c>
      <c r="G4" s="47" t="s">
        <v>14</v>
      </c>
      <c r="H4" s="124" t="s">
        <v>15</v>
      </c>
      <c r="I4" s="125"/>
      <c r="J4" s="125"/>
      <c r="K4" s="126"/>
      <c r="L4" s="90" t="s">
        <v>16</v>
      </c>
      <c r="M4" s="90"/>
      <c r="N4" s="90"/>
      <c r="O4" s="144" t="s">
        <v>17</v>
      </c>
    </row>
    <row r="5" spans="1:15" ht="32.25" thickBot="1" x14ac:dyDescent="0.3">
      <c r="A5" s="83"/>
      <c r="B5" s="114"/>
      <c r="C5" s="115"/>
      <c r="D5" s="164"/>
      <c r="E5" s="60"/>
      <c r="F5" s="60"/>
      <c r="G5" s="60"/>
      <c r="H5" s="127" t="s">
        <v>18</v>
      </c>
      <c r="I5" s="127" t="s">
        <v>19</v>
      </c>
      <c r="J5" s="127" t="s">
        <v>20</v>
      </c>
      <c r="K5" s="127" t="s">
        <v>21</v>
      </c>
      <c r="L5" s="61" t="s">
        <v>22</v>
      </c>
      <c r="M5" s="127" t="s">
        <v>18</v>
      </c>
      <c r="N5" s="127" t="s">
        <v>19</v>
      </c>
      <c r="O5" s="145"/>
    </row>
    <row r="6" spans="1:15" ht="15.75" x14ac:dyDescent="0.25">
      <c r="A6" s="14">
        <v>1</v>
      </c>
      <c r="B6" s="116" t="s">
        <v>70</v>
      </c>
      <c r="C6" s="116" t="s">
        <v>71</v>
      </c>
      <c r="D6" s="116" t="s">
        <v>72</v>
      </c>
      <c r="E6" s="56" t="s">
        <v>195</v>
      </c>
      <c r="F6" s="57">
        <v>45352</v>
      </c>
      <c r="G6" s="57">
        <v>45716</v>
      </c>
      <c r="H6" s="128">
        <v>210</v>
      </c>
      <c r="I6" s="128">
        <v>0</v>
      </c>
      <c r="J6" s="128"/>
      <c r="K6" s="129">
        <f>SUM(H6+I6)</f>
        <v>210</v>
      </c>
      <c r="L6" s="58"/>
      <c r="M6" s="128"/>
      <c r="N6" s="128"/>
      <c r="O6" s="146">
        <f t="shared" ref="O6:O13" si="0">SUM(K6-M6-N6)</f>
        <v>210</v>
      </c>
    </row>
    <row r="7" spans="1:15" ht="15.75" x14ac:dyDescent="0.25">
      <c r="A7" s="14">
        <v>2</v>
      </c>
      <c r="B7" s="117" t="s">
        <v>209</v>
      </c>
      <c r="C7" s="117" t="s">
        <v>0</v>
      </c>
      <c r="D7" s="117" t="s">
        <v>33</v>
      </c>
      <c r="E7" s="32">
        <v>2</v>
      </c>
      <c r="F7" s="7">
        <v>45813</v>
      </c>
      <c r="G7" s="7" t="s">
        <v>210</v>
      </c>
      <c r="H7" s="130">
        <v>362.26</v>
      </c>
      <c r="I7" s="131">
        <v>76.8</v>
      </c>
      <c r="J7" s="132"/>
      <c r="K7" s="131">
        <f t="shared" ref="K7:K8" si="1">SUM(H7+I7)</f>
        <v>439.06</v>
      </c>
      <c r="L7" s="5"/>
      <c r="M7" s="132"/>
      <c r="N7" s="132"/>
      <c r="O7" s="147">
        <f t="shared" ref="O7:O12" si="2">SUM(K7-M7-N7)</f>
        <v>439.06</v>
      </c>
    </row>
    <row r="8" spans="1:15" ht="15.75" x14ac:dyDescent="0.25">
      <c r="A8" s="14">
        <v>3</v>
      </c>
      <c r="B8" s="117" t="s">
        <v>121</v>
      </c>
      <c r="C8" s="117" t="s">
        <v>59</v>
      </c>
      <c r="D8" s="117" t="s">
        <v>33</v>
      </c>
      <c r="E8" s="32">
        <v>1</v>
      </c>
      <c r="F8" s="7">
        <v>45505</v>
      </c>
      <c r="G8" s="7">
        <v>45870</v>
      </c>
      <c r="H8" s="131">
        <v>630</v>
      </c>
      <c r="I8" s="131">
        <v>91.2</v>
      </c>
      <c r="J8" s="131"/>
      <c r="K8" s="133">
        <f t="shared" si="1"/>
        <v>721.2</v>
      </c>
      <c r="L8" s="19"/>
      <c r="M8" s="131"/>
      <c r="N8" s="131"/>
      <c r="O8" s="147">
        <f t="shared" si="2"/>
        <v>721.2</v>
      </c>
    </row>
    <row r="9" spans="1:15" ht="15.75" x14ac:dyDescent="0.25">
      <c r="A9" s="14">
        <v>4</v>
      </c>
      <c r="B9" s="116" t="s">
        <v>208</v>
      </c>
      <c r="C9" s="117" t="s">
        <v>207</v>
      </c>
      <c r="D9" s="117" t="s">
        <v>33</v>
      </c>
      <c r="E9" s="32">
        <v>2</v>
      </c>
      <c r="F9" s="7">
        <v>45813</v>
      </c>
      <c r="G9" s="7">
        <v>46178</v>
      </c>
      <c r="H9" s="131">
        <v>546</v>
      </c>
      <c r="I9" s="131">
        <v>76.8</v>
      </c>
      <c r="J9" s="131"/>
      <c r="K9" s="133">
        <f t="shared" ref="K9:K14" si="3">SUM(H9+I9)</f>
        <v>622.79999999999995</v>
      </c>
      <c r="L9" s="19"/>
      <c r="M9" s="131"/>
      <c r="N9" s="131"/>
      <c r="O9" s="147">
        <f t="shared" si="2"/>
        <v>622.79999999999995</v>
      </c>
    </row>
    <row r="10" spans="1:15" ht="15.75" x14ac:dyDescent="0.25">
      <c r="A10" s="14">
        <v>5</v>
      </c>
      <c r="B10" s="116" t="s">
        <v>69</v>
      </c>
      <c r="C10" s="117" t="s">
        <v>0</v>
      </c>
      <c r="D10" s="117" t="s">
        <v>32</v>
      </c>
      <c r="E10" s="32">
        <v>1</v>
      </c>
      <c r="F10" s="7">
        <v>45327</v>
      </c>
      <c r="G10" s="7">
        <v>45692</v>
      </c>
      <c r="H10" s="131">
        <v>418</v>
      </c>
      <c r="I10" s="131">
        <v>91.2</v>
      </c>
      <c r="J10" s="131"/>
      <c r="K10" s="133">
        <f t="shared" si="3"/>
        <v>509.2</v>
      </c>
      <c r="L10" s="4"/>
      <c r="M10" s="131"/>
      <c r="N10" s="131"/>
      <c r="O10" s="147">
        <f t="shared" si="2"/>
        <v>509.2</v>
      </c>
    </row>
    <row r="11" spans="1:15" ht="15.75" x14ac:dyDescent="0.25">
      <c r="A11" s="14">
        <v>6</v>
      </c>
      <c r="B11" s="116" t="s">
        <v>87</v>
      </c>
      <c r="C11" s="117" t="s">
        <v>31</v>
      </c>
      <c r="D11" s="117" t="s">
        <v>40</v>
      </c>
      <c r="E11" s="32">
        <v>1</v>
      </c>
      <c r="F11" s="7">
        <v>45414</v>
      </c>
      <c r="G11" s="7">
        <v>45779</v>
      </c>
      <c r="H11" s="131">
        <v>630</v>
      </c>
      <c r="I11" s="131">
        <v>91.2</v>
      </c>
      <c r="J11" s="131"/>
      <c r="K11" s="133">
        <f t="shared" si="3"/>
        <v>721.2</v>
      </c>
      <c r="L11" s="4"/>
      <c r="M11" s="131"/>
      <c r="N11" s="132"/>
      <c r="O11" s="147">
        <f t="shared" si="2"/>
        <v>721.2</v>
      </c>
    </row>
    <row r="12" spans="1:15" ht="15.75" x14ac:dyDescent="0.25">
      <c r="A12" s="14">
        <v>7</v>
      </c>
      <c r="B12" s="116" t="s">
        <v>171</v>
      </c>
      <c r="C12" s="117" t="s">
        <v>172</v>
      </c>
      <c r="D12" s="117" t="s">
        <v>33</v>
      </c>
      <c r="E12" s="32">
        <v>1</v>
      </c>
      <c r="F12" s="7">
        <v>45769</v>
      </c>
      <c r="G12" s="7">
        <v>46134</v>
      </c>
      <c r="H12" s="131">
        <v>630</v>
      </c>
      <c r="I12" s="131">
        <v>91.2</v>
      </c>
      <c r="J12" s="131"/>
      <c r="K12" s="133">
        <f t="shared" si="3"/>
        <v>721.2</v>
      </c>
      <c r="L12" s="4"/>
      <c r="M12" s="131"/>
      <c r="N12" s="132"/>
      <c r="O12" s="147">
        <f t="shared" si="2"/>
        <v>721.2</v>
      </c>
    </row>
    <row r="13" spans="1:15" ht="15.75" x14ac:dyDescent="0.25">
      <c r="A13" s="14">
        <v>8</v>
      </c>
      <c r="B13" s="116" t="s">
        <v>129</v>
      </c>
      <c r="C13" s="117" t="s">
        <v>0</v>
      </c>
      <c r="D13" s="117" t="s">
        <v>130</v>
      </c>
      <c r="E13" s="32">
        <v>1</v>
      </c>
      <c r="F13" s="7" t="s">
        <v>131</v>
      </c>
      <c r="G13" s="7">
        <v>45904</v>
      </c>
      <c r="H13" s="131">
        <v>418</v>
      </c>
      <c r="I13" s="131">
        <v>91.2</v>
      </c>
      <c r="J13" s="131"/>
      <c r="K13" s="133">
        <f t="shared" si="3"/>
        <v>509.2</v>
      </c>
      <c r="L13" s="36"/>
      <c r="M13" s="131"/>
      <c r="N13" s="131"/>
      <c r="O13" s="147">
        <f t="shared" si="0"/>
        <v>509.2</v>
      </c>
    </row>
    <row r="14" spans="1:15" ht="15.75" x14ac:dyDescent="0.25">
      <c r="A14" s="14">
        <v>9</v>
      </c>
      <c r="B14" s="116" t="s">
        <v>211</v>
      </c>
      <c r="C14" s="117" t="s">
        <v>31</v>
      </c>
      <c r="D14" s="117" t="s">
        <v>33</v>
      </c>
      <c r="E14" s="32">
        <v>2</v>
      </c>
      <c r="F14" s="7">
        <v>45820</v>
      </c>
      <c r="G14" s="7">
        <v>46185</v>
      </c>
      <c r="H14" s="131">
        <v>399</v>
      </c>
      <c r="I14" s="131">
        <v>52.8</v>
      </c>
      <c r="J14" s="131"/>
      <c r="K14" s="133">
        <f t="shared" si="3"/>
        <v>451.8</v>
      </c>
      <c r="L14" s="36"/>
      <c r="M14" s="131"/>
      <c r="N14" s="131"/>
      <c r="O14" s="147">
        <f t="shared" ref="O14" si="4">SUM(K14-M14-N14)</f>
        <v>451.8</v>
      </c>
    </row>
    <row r="15" spans="1:15" ht="15.75" x14ac:dyDescent="0.25">
      <c r="A15" s="14">
        <v>10</v>
      </c>
      <c r="B15" s="116" t="s">
        <v>91</v>
      </c>
      <c r="C15" s="117" t="s">
        <v>60</v>
      </c>
      <c r="D15" s="117" t="s">
        <v>40</v>
      </c>
      <c r="E15" s="32">
        <v>1</v>
      </c>
      <c r="F15" s="7" t="s">
        <v>92</v>
      </c>
      <c r="G15" s="7">
        <v>45779</v>
      </c>
      <c r="H15" s="131">
        <v>630</v>
      </c>
      <c r="I15" s="131">
        <v>91.2</v>
      </c>
      <c r="J15" s="131"/>
      <c r="K15" s="133">
        <f t="shared" ref="K15:K38" si="5">SUM(H15+I15)</f>
        <v>721.2</v>
      </c>
      <c r="L15" s="36"/>
      <c r="M15" s="131"/>
      <c r="N15" s="131"/>
      <c r="O15" s="147">
        <f>SUM(K15-M15-N15)</f>
        <v>721.2</v>
      </c>
    </row>
    <row r="16" spans="1:15" ht="15.75" x14ac:dyDescent="0.25">
      <c r="A16" s="14">
        <v>11</v>
      </c>
      <c r="B16" s="116" t="s">
        <v>128</v>
      </c>
      <c r="C16" s="117" t="s">
        <v>52</v>
      </c>
      <c r="D16" s="117" t="s">
        <v>33</v>
      </c>
      <c r="E16" s="32">
        <v>1</v>
      </c>
      <c r="F16" s="7">
        <v>45547</v>
      </c>
      <c r="G16" s="7">
        <v>45912</v>
      </c>
      <c r="H16" s="131">
        <v>630</v>
      </c>
      <c r="I16" s="131">
        <v>91.2</v>
      </c>
      <c r="J16" s="131"/>
      <c r="K16" s="133">
        <f t="shared" si="5"/>
        <v>721.2</v>
      </c>
      <c r="L16" s="36"/>
      <c r="M16" s="131"/>
      <c r="N16" s="131"/>
      <c r="O16" s="147">
        <f t="shared" ref="O16" si="6">SUM(K16-M16-N16)</f>
        <v>721.2</v>
      </c>
    </row>
    <row r="17" spans="1:19" s="92" customFormat="1" ht="15.75" x14ac:dyDescent="0.25">
      <c r="A17" s="14">
        <v>12</v>
      </c>
      <c r="B17" s="13" t="s">
        <v>61</v>
      </c>
      <c r="C17" s="40" t="s">
        <v>31</v>
      </c>
      <c r="D17" s="40" t="s">
        <v>32</v>
      </c>
      <c r="E17" s="32">
        <v>1</v>
      </c>
      <c r="F17" s="9" t="s">
        <v>148</v>
      </c>
      <c r="G17" s="9" t="s">
        <v>149</v>
      </c>
      <c r="H17" s="131">
        <v>630</v>
      </c>
      <c r="I17" s="131">
        <v>91.2</v>
      </c>
      <c r="J17" s="131"/>
      <c r="K17" s="133">
        <f t="shared" si="5"/>
        <v>721.2</v>
      </c>
      <c r="L17" s="4"/>
      <c r="M17" s="131"/>
      <c r="N17" s="131"/>
      <c r="O17" s="147">
        <f t="shared" ref="O17:O21" si="7">SUM(K17-M17-N17)</f>
        <v>721.2</v>
      </c>
      <c r="P17" s="91"/>
      <c r="Q17" s="91"/>
      <c r="R17" s="91"/>
      <c r="S17" s="91"/>
    </row>
    <row r="18" spans="1:19" s="92" customFormat="1" ht="15.75" x14ac:dyDescent="0.25">
      <c r="A18" s="14">
        <v>13</v>
      </c>
      <c r="B18" s="13" t="s">
        <v>108</v>
      </c>
      <c r="C18" s="40" t="s">
        <v>71</v>
      </c>
      <c r="D18" s="40" t="s">
        <v>72</v>
      </c>
      <c r="E18" s="32">
        <v>1</v>
      </c>
      <c r="F18" s="9" t="s">
        <v>81</v>
      </c>
      <c r="G18" s="9" t="s">
        <v>147</v>
      </c>
      <c r="H18" s="131">
        <v>630</v>
      </c>
      <c r="I18" s="131">
        <v>91.2</v>
      </c>
      <c r="J18" s="131"/>
      <c r="K18" s="133">
        <f t="shared" si="5"/>
        <v>721.2</v>
      </c>
      <c r="L18" s="4"/>
      <c r="M18" s="131"/>
      <c r="N18" s="131"/>
      <c r="O18" s="147">
        <f t="shared" si="7"/>
        <v>721.2</v>
      </c>
      <c r="P18" s="91"/>
      <c r="Q18" s="91"/>
      <c r="R18" s="91"/>
      <c r="S18" s="91"/>
    </row>
    <row r="19" spans="1:19" s="92" customFormat="1" ht="15.75" x14ac:dyDescent="0.25">
      <c r="A19" s="14">
        <v>14</v>
      </c>
      <c r="B19" s="13" t="s">
        <v>191</v>
      </c>
      <c r="C19" s="40" t="s">
        <v>53</v>
      </c>
      <c r="D19" s="40" t="s">
        <v>33</v>
      </c>
      <c r="E19" s="32">
        <v>1</v>
      </c>
      <c r="F19" s="9" t="s">
        <v>194</v>
      </c>
      <c r="G19" s="9" t="s">
        <v>198</v>
      </c>
      <c r="H19" s="131">
        <v>630</v>
      </c>
      <c r="I19" s="131">
        <v>91.2</v>
      </c>
      <c r="J19" s="131"/>
      <c r="K19" s="133">
        <f t="shared" si="5"/>
        <v>721.2</v>
      </c>
      <c r="L19" s="4"/>
      <c r="M19" s="131"/>
      <c r="N19" s="131"/>
      <c r="O19" s="147">
        <f t="shared" si="7"/>
        <v>721.2</v>
      </c>
      <c r="P19" s="91"/>
      <c r="Q19" s="91"/>
      <c r="R19" s="91"/>
      <c r="S19" s="91"/>
    </row>
    <row r="20" spans="1:19" s="92" customFormat="1" ht="15.75" x14ac:dyDescent="0.25">
      <c r="A20" s="14">
        <v>15</v>
      </c>
      <c r="B20" s="13" t="s">
        <v>90</v>
      </c>
      <c r="C20" s="40" t="s">
        <v>66</v>
      </c>
      <c r="D20" s="40" t="s">
        <v>40</v>
      </c>
      <c r="E20" s="32">
        <v>1</v>
      </c>
      <c r="F20" s="9" t="s">
        <v>85</v>
      </c>
      <c r="G20" s="9" t="s">
        <v>86</v>
      </c>
      <c r="H20" s="131">
        <v>630</v>
      </c>
      <c r="I20" s="131">
        <v>91.2</v>
      </c>
      <c r="J20" s="131"/>
      <c r="K20" s="133">
        <f>SUM(H20+I20)</f>
        <v>721.2</v>
      </c>
      <c r="L20" s="4"/>
      <c r="M20" s="131"/>
      <c r="N20" s="132"/>
      <c r="O20" s="147">
        <f t="shared" si="7"/>
        <v>721.2</v>
      </c>
      <c r="P20" s="91"/>
      <c r="Q20" s="91"/>
      <c r="R20" s="91"/>
      <c r="S20" s="91"/>
    </row>
    <row r="21" spans="1:19" s="92" customFormat="1" ht="15.75" x14ac:dyDescent="0.25">
      <c r="A21" s="14">
        <v>16</v>
      </c>
      <c r="B21" s="13" t="s">
        <v>133</v>
      </c>
      <c r="C21" s="40" t="s">
        <v>134</v>
      </c>
      <c r="D21" s="40" t="s">
        <v>32</v>
      </c>
      <c r="E21" s="32">
        <v>1</v>
      </c>
      <c r="F21" s="9" t="s">
        <v>135</v>
      </c>
      <c r="G21" s="9" t="s">
        <v>136</v>
      </c>
      <c r="H21" s="131">
        <v>630</v>
      </c>
      <c r="I21" s="131">
        <v>91.2</v>
      </c>
      <c r="J21" s="131"/>
      <c r="K21" s="133">
        <f t="shared" si="5"/>
        <v>721.2</v>
      </c>
      <c r="L21" s="4"/>
      <c r="M21" s="131"/>
      <c r="N21" s="131"/>
      <c r="O21" s="147">
        <f t="shared" si="7"/>
        <v>721.2</v>
      </c>
      <c r="P21" s="91"/>
      <c r="Q21" s="91"/>
      <c r="R21" s="91"/>
      <c r="S21" s="91"/>
    </row>
    <row r="22" spans="1:19" s="92" customFormat="1" ht="15.75" x14ac:dyDescent="0.25">
      <c r="A22" s="14">
        <v>17</v>
      </c>
      <c r="B22" s="13" t="s">
        <v>73</v>
      </c>
      <c r="C22" s="40" t="s">
        <v>74</v>
      </c>
      <c r="D22" s="40" t="s">
        <v>32</v>
      </c>
      <c r="E22" s="32">
        <v>1</v>
      </c>
      <c r="F22" s="9" t="s">
        <v>75</v>
      </c>
      <c r="G22" s="9" t="s">
        <v>76</v>
      </c>
      <c r="H22" s="131">
        <v>630</v>
      </c>
      <c r="I22" s="131">
        <v>91.2</v>
      </c>
      <c r="J22" s="131"/>
      <c r="K22" s="133">
        <f t="shared" si="5"/>
        <v>721.2</v>
      </c>
      <c r="L22" s="37"/>
      <c r="M22" s="131"/>
      <c r="N22" s="131"/>
      <c r="O22" s="147">
        <f>SUM(K22-M22-N22)</f>
        <v>721.2</v>
      </c>
      <c r="P22" s="91"/>
      <c r="Q22" s="91"/>
      <c r="R22" s="91"/>
      <c r="S22" s="91"/>
    </row>
    <row r="23" spans="1:19" s="92" customFormat="1" ht="15.75" x14ac:dyDescent="0.25">
      <c r="A23" s="14">
        <v>18</v>
      </c>
      <c r="B23" s="13" t="s">
        <v>93</v>
      </c>
      <c r="C23" s="40" t="s">
        <v>0</v>
      </c>
      <c r="D23" s="40" t="s">
        <v>40</v>
      </c>
      <c r="E23" s="32">
        <v>1</v>
      </c>
      <c r="F23" s="9" t="s">
        <v>85</v>
      </c>
      <c r="G23" s="9" t="s">
        <v>86</v>
      </c>
      <c r="H23" s="131">
        <v>418</v>
      </c>
      <c r="I23" s="131">
        <v>91.2</v>
      </c>
      <c r="J23" s="131"/>
      <c r="K23" s="133">
        <f t="shared" si="5"/>
        <v>509.2</v>
      </c>
      <c r="L23" s="38"/>
      <c r="M23" s="131"/>
      <c r="N23" s="131"/>
      <c r="O23" s="147">
        <f t="shared" ref="O23" si="8">SUM(K23-M23-N23)</f>
        <v>509.2</v>
      </c>
      <c r="P23" s="91"/>
      <c r="Q23" s="91"/>
      <c r="R23" s="91"/>
      <c r="S23" s="91"/>
    </row>
    <row r="24" spans="1:19" s="92" customFormat="1" ht="15.75" x14ac:dyDescent="0.25">
      <c r="A24" s="14">
        <v>19</v>
      </c>
      <c r="B24" s="13" t="s">
        <v>124</v>
      </c>
      <c r="C24" s="40" t="s">
        <v>60</v>
      </c>
      <c r="D24" s="40" t="s">
        <v>32</v>
      </c>
      <c r="E24" s="32">
        <v>3</v>
      </c>
      <c r="F24" s="9" t="s">
        <v>122</v>
      </c>
      <c r="G24" s="9" t="s">
        <v>123</v>
      </c>
      <c r="H24" s="131">
        <v>630</v>
      </c>
      <c r="I24" s="131">
        <v>48</v>
      </c>
      <c r="J24" s="131"/>
      <c r="K24" s="133">
        <f t="shared" si="5"/>
        <v>678</v>
      </c>
      <c r="L24" s="4"/>
      <c r="M24" s="131"/>
      <c r="N24" s="131"/>
      <c r="O24" s="147">
        <f t="shared" ref="O24:O48" si="9">SUM(K24-M24-N24)</f>
        <v>678</v>
      </c>
      <c r="P24" s="91"/>
      <c r="Q24" s="91"/>
      <c r="R24" s="91"/>
      <c r="S24" s="91"/>
    </row>
    <row r="25" spans="1:19" s="92" customFormat="1" ht="15.75" x14ac:dyDescent="0.25">
      <c r="A25" s="14">
        <v>20</v>
      </c>
      <c r="B25" s="40" t="s">
        <v>78</v>
      </c>
      <c r="C25" s="40" t="s">
        <v>0</v>
      </c>
      <c r="D25" s="40" t="s">
        <v>32</v>
      </c>
      <c r="E25" s="32">
        <v>1</v>
      </c>
      <c r="F25" s="15">
        <v>45626</v>
      </c>
      <c r="G25" s="9" t="s">
        <v>77</v>
      </c>
      <c r="H25" s="132">
        <v>418</v>
      </c>
      <c r="I25" s="131">
        <v>91.2</v>
      </c>
      <c r="J25" s="131"/>
      <c r="K25" s="133">
        <f t="shared" si="5"/>
        <v>509.2</v>
      </c>
      <c r="L25" s="4"/>
      <c r="M25" s="131"/>
      <c r="N25" s="131"/>
      <c r="O25" s="147">
        <f t="shared" ref="O25:O32" si="10">SUM(K25-M25-N25)</f>
        <v>509.2</v>
      </c>
      <c r="P25" s="91"/>
      <c r="Q25" s="91"/>
      <c r="R25" s="91"/>
      <c r="S25" s="91"/>
    </row>
    <row r="26" spans="1:19" s="92" customFormat="1" ht="15.75" x14ac:dyDescent="0.25">
      <c r="A26" s="14">
        <v>21</v>
      </c>
      <c r="B26" s="13" t="s">
        <v>192</v>
      </c>
      <c r="C26" s="40" t="s">
        <v>60</v>
      </c>
      <c r="D26" s="40" t="s">
        <v>193</v>
      </c>
      <c r="E26" s="30">
        <v>1</v>
      </c>
      <c r="F26" s="39">
        <v>45791</v>
      </c>
      <c r="G26" s="39">
        <v>45792</v>
      </c>
      <c r="H26" s="131">
        <v>630</v>
      </c>
      <c r="I26" s="131">
        <v>91.2</v>
      </c>
      <c r="J26" s="131"/>
      <c r="K26" s="133">
        <f t="shared" ref="K26" si="11">SUM(H26+I26)</f>
        <v>721.2</v>
      </c>
      <c r="L26" s="4"/>
      <c r="M26" s="131"/>
      <c r="N26" s="131"/>
      <c r="O26" s="147">
        <f t="shared" si="10"/>
        <v>721.2</v>
      </c>
      <c r="P26" s="91"/>
      <c r="Q26" s="91"/>
      <c r="R26" s="91"/>
      <c r="S26" s="91"/>
    </row>
    <row r="27" spans="1:19" s="92" customFormat="1" ht="15.75" x14ac:dyDescent="0.25">
      <c r="A27" s="14">
        <v>22</v>
      </c>
      <c r="B27" s="13" t="s">
        <v>67</v>
      </c>
      <c r="C27" s="118" t="s">
        <v>60</v>
      </c>
      <c r="D27" s="118" t="s">
        <v>32</v>
      </c>
      <c r="E27" s="32">
        <v>1</v>
      </c>
      <c r="F27" s="15">
        <v>45566</v>
      </c>
      <c r="G27" s="9" t="s">
        <v>152</v>
      </c>
      <c r="H27" s="131">
        <v>630</v>
      </c>
      <c r="I27" s="131">
        <v>91.2</v>
      </c>
      <c r="J27" s="132"/>
      <c r="K27" s="133">
        <f t="shared" si="5"/>
        <v>721.2</v>
      </c>
      <c r="L27" s="5"/>
      <c r="M27" s="132"/>
      <c r="N27" s="132"/>
      <c r="O27" s="147">
        <f t="shared" si="10"/>
        <v>721.2</v>
      </c>
      <c r="P27" s="91"/>
      <c r="Q27" s="91"/>
      <c r="R27" s="91"/>
      <c r="S27" s="91"/>
    </row>
    <row r="28" spans="1:19" s="92" customFormat="1" ht="15.75" x14ac:dyDescent="0.25">
      <c r="A28" s="14">
        <v>23</v>
      </c>
      <c r="B28" s="13" t="s">
        <v>142</v>
      </c>
      <c r="C28" s="118" t="s">
        <v>31</v>
      </c>
      <c r="D28" s="118" t="s">
        <v>144</v>
      </c>
      <c r="E28" s="32">
        <v>1</v>
      </c>
      <c r="F28" s="15">
        <v>45604</v>
      </c>
      <c r="G28" s="9" t="s">
        <v>143</v>
      </c>
      <c r="H28" s="131">
        <v>630</v>
      </c>
      <c r="I28" s="131">
        <v>91.2</v>
      </c>
      <c r="J28" s="132"/>
      <c r="K28" s="131">
        <f t="shared" si="5"/>
        <v>721.2</v>
      </c>
      <c r="L28" s="5"/>
      <c r="M28" s="132"/>
      <c r="N28" s="132"/>
      <c r="O28" s="147">
        <f t="shared" si="10"/>
        <v>721.2</v>
      </c>
      <c r="P28" s="91"/>
      <c r="Q28" s="91"/>
      <c r="R28" s="91"/>
      <c r="S28" s="91"/>
    </row>
    <row r="29" spans="1:19" s="92" customFormat="1" ht="15.75" x14ac:dyDescent="0.25">
      <c r="A29" s="14">
        <v>24</v>
      </c>
      <c r="B29" s="13" t="s">
        <v>88</v>
      </c>
      <c r="C29" s="40" t="s">
        <v>0</v>
      </c>
      <c r="D29" s="40" t="s">
        <v>40</v>
      </c>
      <c r="E29" s="32" t="s">
        <v>195</v>
      </c>
      <c r="F29" s="9" t="s">
        <v>89</v>
      </c>
      <c r="G29" s="10">
        <v>45779</v>
      </c>
      <c r="H29" s="130">
        <v>418</v>
      </c>
      <c r="I29" s="131">
        <v>91.2</v>
      </c>
      <c r="J29" s="132"/>
      <c r="K29" s="131">
        <f t="shared" si="5"/>
        <v>509.2</v>
      </c>
      <c r="L29" s="5"/>
      <c r="M29" s="132"/>
      <c r="N29" s="132"/>
      <c r="O29" s="147">
        <f t="shared" si="10"/>
        <v>509.2</v>
      </c>
      <c r="P29" s="91"/>
      <c r="Q29" s="91"/>
      <c r="R29" s="91"/>
      <c r="S29" s="91"/>
    </row>
    <row r="30" spans="1:19" s="92" customFormat="1" ht="15.75" x14ac:dyDescent="0.25">
      <c r="A30" s="14">
        <v>25</v>
      </c>
      <c r="B30" s="13" t="s">
        <v>127</v>
      </c>
      <c r="C30" s="40" t="s">
        <v>51</v>
      </c>
      <c r="D30" s="40" t="s">
        <v>40</v>
      </c>
      <c r="E30" s="32" t="s">
        <v>195</v>
      </c>
      <c r="F30" s="9" t="s">
        <v>154</v>
      </c>
      <c r="G30" s="10">
        <v>45904</v>
      </c>
      <c r="H30" s="131">
        <v>483</v>
      </c>
      <c r="I30" s="131">
        <v>0</v>
      </c>
      <c r="J30" s="132"/>
      <c r="K30" s="131">
        <f>SUM(H30+I30)</f>
        <v>483</v>
      </c>
      <c r="L30" s="5"/>
      <c r="M30" s="132"/>
      <c r="N30" s="132"/>
      <c r="O30" s="147">
        <f t="shared" si="10"/>
        <v>483</v>
      </c>
      <c r="P30" s="91"/>
      <c r="Q30" s="91"/>
      <c r="R30" s="91"/>
      <c r="S30" s="91"/>
    </row>
    <row r="31" spans="1:19" s="92" customFormat="1" ht="15.75" x14ac:dyDescent="0.25">
      <c r="A31" s="14">
        <v>26</v>
      </c>
      <c r="B31" s="13" t="s">
        <v>141</v>
      </c>
      <c r="C31" s="40" t="s">
        <v>0</v>
      </c>
      <c r="D31" s="40" t="s">
        <v>32</v>
      </c>
      <c r="E31" s="32" t="s">
        <v>195</v>
      </c>
      <c r="F31" s="9" t="s">
        <v>145</v>
      </c>
      <c r="G31" s="9" t="s">
        <v>143</v>
      </c>
      <c r="H31" s="130">
        <v>250.8</v>
      </c>
      <c r="I31" s="131">
        <v>0</v>
      </c>
      <c r="J31" s="132"/>
      <c r="K31" s="131">
        <f t="shared" si="5"/>
        <v>250.8</v>
      </c>
      <c r="L31" s="5"/>
      <c r="M31" s="132"/>
      <c r="N31" s="132"/>
      <c r="O31" s="147">
        <f t="shared" si="10"/>
        <v>250.8</v>
      </c>
      <c r="P31" s="91"/>
      <c r="Q31" s="91"/>
      <c r="R31" s="91"/>
      <c r="S31" s="91"/>
    </row>
    <row r="32" spans="1:19" s="92" customFormat="1" ht="15.75" x14ac:dyDescent="0.25">
      <c r="A32" s="14">
        <v>27</v>
      </c>
      <c r="B32" s="13" t="s">
        <v>169</v>
      </c>
      <c r="C32" s="40" t="s">
        <v>0</v>
      </c>
      <c r="D32" s="40" t="s">
        <v>33</v>
      </c>
      <c r="E32" s="32">
        <v>1</v>
      </c>
      <c r="F32" s="9" t="s">
        <v>173</v>
      </c>
      <c r="G32" s="9" t="s">
        <v>174</v>
      </c>
      <c r="H32" s="130">
        <v>418</v>
      </c>
      <c r="I32" s="131">
        <v>91.2</v>
      </c>
      <c r="J32" s="132"/>
      <c r="K32" s="131">
        <f t="shared" ref="K32" si="12">SUM(H32+I32)</f>
        <v>509.2</v>
      </c>
      <c r="L32" s="5"/>
      <c r="M32" s="132"/>
      <c r="N32" s="132"/>
      <c r="O32" s="147">
        <f t="shared" si="10"/>
        <v>509.2</v>
      </c>
      <c r="P32" s="91"/>
      <c r="Q32" s="91"/>
      <c r="R32" s="91"/>
      <c r="S32" s="91"/>
    </row>
    <row r="33" spans="1:21" s="92" customFormat="1" ht="15.75" x14ac:dyDescent="0.25">
      <c r="A33" s="14">
        <v>28</v>
      </c>
      <c r="B33" s="13" t="s">
        <v>54</v>
      </c>
      <c r="C33" s="40" t="s">
        <v>53</v>
      </c>
      <c r="D33" s="40" t="s">
        <v>32</v>
      </c>
      <c r="E33" s="32">
        <v>1</v>
      </c>
      <c r="F33" s="9" t="s">
        <v>151</v>
      </c>
      <c r="G33" s="9" t="s">
        <v>150</v>
      </c>
      <c r="H33" s="132">
        <v>630</v>
      </c>
      <c r="I33" s="131">
        <v>91.2</v>
      </c>
      <c r="J33" s="132"/>
      <c r="K33" s="131">
        <f t="shared" si="5"/>
        <v>721.2</v>
      </c>
      <c r="L33" s="5"/>
      <c r="M33" s="132"/>
      <c r="N33" s="132"/>
      <c r="O33" s="147">
        <f t="shared" si="9"/>
        <v>721.2</v>
      </c>
      <c r="P33" s="91"/>
      <c r="Q33" s="91"/>
      <c r="R33" s="91"/>
      <c r="S33" s="91"/>
    </row>
    <row r="34" spans="1:21" s="92" customFormat="1" ht="15.75" x14ac:dyDescent="0.25">
      <c r="A34" s="14">
        <v>29</v>
      </c>
      <c r="B34" s="13" t="s">
        <v>212</v>
      </c>
      <c r="C34" s="40" t="s">
        <v>31</v>
      </c>
      <c r="D34" s="40" t="s">
        <v>213</v>
      </c>
      <c r="E34" s="32">
        <v>2</v>
      </c>
      <c r="F34" s="9" t="s">
        <v>214</v>
      </c>
      <c r="G34" s="9" t="s">
        <v>215</v>
      </c>
      <c r="H34" s="130">
        <v>546</v>
      </c>
      <c r="I34" s="131">
        <v>76.8</v>
      </c>
      <c r="J34" s="132"/>
      <c r="K34" s="131">
        <f t="shared" ref="K34" si="13">SUM(H34+I34)</f>
        <v>622.79999999999995</v>
      </c>
      <c r="L34" s="5"/>
      <c r="M34" s="132"/>
      <c r="N34" s="132"/>
      <c r="O34" s="147">
        <f t="shared" ref="O34" si="14">SUM(K34-M34-N34)</f>
        <v>622.79999999999995</v>
      </c>
      <c r="P34" s="91"/>
      <c r="Q34" s="91"/>
      <c r="R34" s="91"/>
      <c r="S34" s="91"/>
    </row>
    <row r="35" spans="1:21" s="92" customFormat="1" ht="15.75" x14ac:dyDescent="0.25">
      <c r="A35" s="14">
        <v>30</v>
      </c>
      <c r="B35" s="13" t="s">
        <v>97</v>
      </c>
      <c r="C35" s="40" t="s">
        <v>59</v>
      </c>
      <c r="D35" s="40" t="s">
        <v>40</v>
      </c>
      <c r="E35" s="32">
        <v>1</v>
      </c>
      <c r="F35" s="9" t="s">
        <v>85</v>
      </c>
      <c r="G35" s="10">
        <v>45778</v>
      </c>
      <c r="H35" s="130">
        <v>630</v>
      </c>
      <c r="I35" s="131">
        <v>91.2</v>
      </c>
      <c r="J35" s="132"/>
      <c r="K35" s="131">
        <f t="shared" si="5"/>
        <v>721.2</v>
      </c>
      <c r="L35" s="5"/>
      <c r="M35" s="132"/>
      <c r="N35" s="132"/>
      <c r="O35" s="147">
        <f t="shared" si="9"/>
        <v>721.2</v>
      </c>
      <c r="P35" s="91"/>
      <c r="Q35" s="91"/>
      <c r="R35" s="91"/>
      <c r="S35" s="91"/>
    </row>
    <row r="36" spans="1:21" s="92" customFormat="1" ht="15.75" x14ac:dyDescent="0.25">
      <c r="A36" s="14">
        <v>31</v>
      </c>
      <c r="B36" s="13" t="s">
        <v>79</v>
      </c>
      <c r="C36" s="40" t="s">
        <v>71</v>
      </c>
      <c r="D36" s="40" t="s">
        <v>72</v>
      </c>
      <c r="E36" s="32">
        <v>1</v>
      </c>
      <c r="F36" s="9" t="s">
        <v>202</v>
      </c>
      <c r="G36" s="10">
        <v>46112</v>
      </c>
      <c r="H36" s="130">
        <v>630</v>
      </c>
      <c r="I36" s="131">
        <v>91.2</v>
      </c>
      <c r="J36" s="132"/>
      <c r="K36" s="131">
        <f t="shared" si="5"/>
        <v>721.2</v>
      </c>
      <c r="L36" s="5"/>
      <c r="M36" s="132"/>
      <c r="N36" s="132"/>
      <c r="O36" s="147">
        <f>SUM(K36-M36-N36)</f>
        <v>721.2</v>
      </c>
      <c r="P36" s="91"/>
      <c r="Q36" s="91"/>
      <c r="R36" s="91"/>
      <c r="S36" s="91"/>
    </row>
    <row r="37" spans="1:21" s="92" customFormat="1" ht="15.75" x14ac:dyDescent="0.25">
      <c r="A37" s="14">
        <v>32</v>
      </c>
      <c r="B37" s="13" t="s">
        <v>206</v>
      </c>
      <c r="C37" s="40" t="s">
        <v>0</v>
      </c>
      <c r="D37" s="40" t="s">
        <v>205</v>
      </c>
      <c r="E37" s="32">
        <v>2</v>
      </c>
      <c r="F37" s="9" t="s">
        <v>214</v>
      </c>
      <c r="G37" s="10">
        <v>46178</v>
      </c>
      <c r="H37" s="130">
        <v>362.26</v>
      </c>
      <c r="I37" s="131">
        <v>76.8</v>
      </c>
      <c r="J37" s="132"/>
      <c r="K37" s="131">
        <f t="shared" si="5"/>
        <v>439.06</v>
      </c>
      <c r="L37" s="5"/>
      <c r="M37" s="132"/>
      <c r="N37" s="132"/>
      <c r="O37" s="147">
        <f>SUM(K37-M37-N37)</f>
        <v>439.06</v>
      </c>
      <c r="P37" s="91"/>
      <c r="Q37" s="91"/>
      <c r="R37" s="91"/>
      <c r="S37" s="91"/>
    </row>
    <row r="38" spans="1:21" s="92" customFormat="1" ht="15.75" x14ac:dyDescent="0.25">
      <c r="A38" s="14">
        <v>33</v>
      </c>
      <c r="B38" s="13" t="s">
        <v>138</v>
      </c>
      <c r="C38" s="40" t="s">
        <v>60</v>
      </c>
      <c r="D38" s="40" t="s">
        <v>32</v>
      </c>
      <c r="E38" s="32">
        <v>1</v>
      </c>
      <c r="F38" s="9" t="s">
        <v>68</v>
      </c>
      <c r="G38" s="10">
        <v>45966</v>
      </c>
      <c r="H38" s="130">
        <v>630</v>
      </c>
      <c r="I38" s="131">
        <v>91.2</v>
      </c>
      <c r="J38" s="162" t="s">
        <v>137</v>
      </c>
      <c r="K38" s="131">
        <f t="shared" si="5"/>
        <v>721.2</v>
      </c>
      <c r="L38" s="5"/>
      <c r="M38" s="132"/>
      <c r="N38" s="132"/>
      <c r="O38" s="147">
        <f t="shared" si="9"/>
        <v>721.2</v>
      </c>
      <c r="P38" s="91"/>
      <c r="Q38" s="91"/>
      <c r="R38" s="91"/>
      <c r="S38" s="91"/>
    </row>
    <row r="39" spans="1:21" s="92" customFormat="1" ht="15.75" x14ac:dyDescent="0.25">
      <c r="A39" s="14">
        <v>34</v>
      </c>
      <c r="B39" s="13" t="s">
        <v>84</v>
      </c>
      <c r="C39" s="40" t="s">
        <v>0</v>
      </c>
      <c r="D39" s="40" t="s">
        <v>40</v>
      </c>
      <c r="E39" s="32">
        <v>1</v>
      </c>
      <c r="F39" s="9" t="s">
        <v>203</v>
      </c>
      <c r="G39" s="10">
        <v>46174</v>
      </c>
      <c r="H39" s="130">
        <v>418</v>
      </c>
      <c r="I39" s="131">
        <v>91.2</v>
      </c>
      <c r="J39" s="131"/>
      <c r="K39" s="131">
        <f t="shared" ref="K39:K48" si="15">SUM(H39+I39)</f>
        <v>509.2</v>
      </c>
      <c r="L39" s="4"/>
      <c r="M39" s="131"/>
      <c r="N39" s="131"/>
      <c r="O39" s="147">
        <f t="shared" si="9"/>
        <v>509.2</v>
      </c>
      <c r="P39" s="91"/>
      <c r="Q39" s="91"/>
      <c r="R39" s="91"/>
      <c r="S39" s="91"/>
    </row>
    <row r="40" spans="1:21" s="92" customFormat="1" ht="15.75" x14ac:dyDescent="0.25">
      <c r="A40" s="14">
        <v>35</v>
      </c>
      <c r="B40" s="13" t="s">
        <v>140</v>
      </c>
      <c r="C40" s="40" t="s">
        <v>60</v>
      </c>
      <c r="D40" s="40" t="s">
        <v>32</v>
      </c>
      <c r="E40" s="32">
        <v>1</v>
      </c>
      <c r="F40" s="9" t="s">
        <v>139</v>
      </c>
      <c r="G40" s="10">
        <v>45975</v>
      </c>
      <c r="H40" s="131">
        <v>630</v>
      </c>
      <c r="I40" s="131">
        <v>91.2</v>
      </c>
      <c r="J40" s="131"/>
      <c r="K40" s="131">
        <f t="shared" si="15"/>
        <v>721.2</v>
      </c>
      <c r="L40" s="4"/>
      <c r="M40" s="131"/>
      <c r="N40" s="131"/>
      <c r="O40" s="147">
        <f>SUM(K40-M40-N40)</f>
        <v>721.2</v>
      </c>
      <c r="P40" s="91"/>
      <c r="Q40" s="91"/>
      <c r="R40" s="91"/>
      <c r="S40" s="91"/>
    </row>
    <row r="41" spans="1:21" s="92" customFormat="1" ht="20.25" x14ac:dyDescent="0.25">
      <c r="A41" s="14">
        <v>36</v>
      </c>
      <c r="B41" s="13" t="s">
        <v>168</v>
      </c>
      <c r="C41" s="40" t="s">
        <v>71</v>
      </c>
      <c r="D41" s="40" t="s">
        <v>72</v>
      </c>
      <c r="E41" s="32">
        <v>1</v>
      </c>
      <c r="F41" s="9" t="s">
        <v>167</v>
      </c>
      <c r="G41" s="9" t="s">
        <v>197</v>
      </c>
      <c r="H41" s="131">
        <v>630</v>
      </c>
      <c r="I41" s="131">
        <v>91.2</v>
      </c>
      <c r="J41" s="131"/>
      <c r="K41" s="131">
        <f t="shared" si="15"/>
        <v>721.2</v>
      </c>
      <c r="L41" s="4"/>
      <c r="M41" s="131"/>
      <c r="N41" s="131"/>
      <c r="O41" s="147">
        <f>SUM(K41-M41-N41)</f>
        <v>721.2</v>
      </c>
      <c r="P41" s="93"/>
      <c r="Q41" s="93"/>
      <c r="R41" s="93"/>
      <c r="S41" s="93"/>
      <c r="T41" s="94"/>
      <c r="U41" s="94"/>
    </row>
    <row r="42" spans="1:21" s="92" customFormat="1" ht="20.25" x14ac:dyDescent="0.25">
      <c r="A42" s="14">
        <v>37</v>
      </c>
      <c r="B42" s="13" t="s">
        <v>204</v>
      </c>
      <c r="C42" s="40" t="s">
        <v>0</v>
      </c>
      <c r="D42" s="40" t="s">
        <v>205</v>
      </c>
      <c r="E42" s="32">
        <v>2</v>
      </c>
      <c r="F42" s="9" t="s">
        <v>176</v>
      </c>
      <c r="G42" s="9" t="s">
        <v>77</v>
      </c>
      <c r="H42" s="130">
        <v>362.26</v>
      </c>
      <c r="I42" s="131">
        <v>76.8</v>
      </c>
      <c r="J42" s="132"/>
      <c r="K42" s="131">
        <f t="shared" si="15"/>
        <v>439.06</v>
      </c>
      <c r="L42" s="5"/>
      <c r="M42" s="132"/>
      <c r="N42" s="132"/>
      <c r="O42" s="147">
        <f>SUM(K42-M42-N42)</f>
        <v>439.06</v>
      </c>
      <c r="P42" s="93"/>
      <c r="Q42" s="93"/>
      <c r="R42" s="93"/>
      <c r="S42" s="93"/>
      <c r="T42" s="94"/>
      <c r="U42" s="94"/>
    </row>
    <row r="43" spans="1:21" s="92" customFormat="1" ht="15.75" x14ac:dyDescent="0.25">
      <c r="A43" s="14">
        <v>38</v>
      </c>
      <c r="B43" s="40" t="s">
        <v>164</v>
      </c>
      <c r="C43" s="40" t="s">
        <v>50</v>
      </c>
      <c r="D43" s="40" t="s">
        <v>165</v>
      </c>
      <c r="E43" s="6">
        <v>1</v>
      </c>
      <c r="F43" s="9" t="s">
        <v>161</v>
      </c>
      <c r="G43" s="10">
        <v>46386</v>
      </c>
      <c r="H43" s="131">
        <v>630</v>
      </c>
      <c r="I43" s="131">
        <v>91.2</v>
      </c>
      <c r="J43" s="131"/>
      <c r="K43" s="131">
        <f>SUM(H43+I43)</f>
        <v>721.2</v>
      </c>
      <c r="L43" s="20"/>
      <c r="M43" s="132"/>
      <c r="N43" s="132"/>
      <c r="O43" s="147">
        <f t="shared" ref="O43" si="16">SUM(K43-M43-N43)</f>
        <v>721.2</v>
      </c>
      <c r="P43" s="95"/>
      <c r="Q43" s="96"/>
      <c r="R43" s="96"/>
      <c r="S43" s="96"/>
      <c r="T43" s="96"/>
      <c r="U43" s="96"/>
    </row>
    <row r="44" spans="1:21" s="92" customFormat="1" ht="15.75" x14ac:dyDescent="0.25">
      <c r="A44" s="14">
        <v>39</v>
      </c>
      <c r="B44" s="13" t="s">
        <v>166</v>
      </c>
      <c r="C44" s="40" t="s">
        <v>71</v>
      </c>
      <c r="D44" s="40" t="s">
        <v>72</v>
      </c>
      <c r="E44" s="32">
        <v>1</v>
      </c>
      <c r="F44" s="9" t="s">
        <v>167</v>
      </c>
      <c r="G44" s="9" t="s">
        <v>197</v>
      </c>
      <c r="H44" s="131">
        <v>630</v>
      </c>
      <c r="I44" s="131">
        <v>91.2</v>
      </c>
      <c r="J44" s="131"/>
      <c r="K44" s="131">
        <f t="shared" si="15"/>
        <v>721.2</v>
      </c>
      <c r="L44" s="21"/>
      <c r="M44" s="131"/>
      <c r="N44" s="131"/>
      <c r="O44" s="147">
        <f>SUM(K44-M44-N44)</f>
        <v>721.2</v>
      </c>
      <c r="P44" s="95"/>
      <c r="Q44" s="96"/>
      <c r="R44" s="96"/>
      <c r="S44" s="96"/>
      <c r="T44" s="96"/>
      <c r="U44" s="96"/>
    </row>
    <row r="45" spans="1:21" s="92" customFormat="1" ht="15.75" x14ac:dyDescent="0.25">
      <c r="A45" s="14">
        <v>40</v>
      </c>
      <c r="B45" s="13" t="s">
        <v>104</v>
      </c>
      <c r="C45" s="40" t="s">
        <v>59</v>
      </c>
      <c r="D45" s="40" t="s">
        <v>33</v>
      </c>
      <c r="E45" s="32">
        <v>1</v>
      </c>
      <c r="F45" s="9" t="s">
        <v>105</v>
      </c>
      <c r="G45" s="10">
        <v>45853</v>
      </c>
      <c r="H45" s="131">
        <v>630</v>
      </c>
      <c r="I45" s="131">
        <v>91.2</v>
      </c>
      <c r="J45" s="131"/>
      <c r="K45" s="131">
        <f t="shared" si="15"/>
        <v>721.2</v>
      </c>
      <c r="L45" s="21"/>
      <c r="M45" s="131"/>
      <c r="N45" s="131"/>
      <c r="O45" s="147">
        <f>SUM(K45-M45-N45)</f>
        <v>721.2</v>
      </c>
      <c r="P45" s="91"/>
      <c r="Q45" s="91"/>
      <c r="R45" s="91"/>
      <c r="S45" s="91"/>
    </row>
    <row r="46" spans="1:21" s="92" customFormat="1" ht="15.75" x14ac:dyDescent="0.25">
      <c r="A46" s="14">
        <v>41</v>
      </c>
      <c r="B46" s="13" t="s">
        <v>94</v>
      </c>
      <c r="C46" s="40" t="s">
        <v>95</v>
      </c>
      <c r="D46" s="40" t="s">
        <v>96</v>
      </c>
      <c r="E46" s="32">
        <v>1</v>
      </c>
      <c r="F46" s="9" t="s">
        <v>85</v>
      </c>
      <c r="G46" s="10">
        <v>45779</v>
      </c>
      <c r="H46" s="131">
        <v>630</v>
      </c>
      <c r="I46" s="131">
        <v>91.2</v>
      </c>
      <c r="J46" s="131"/>
      <c r="K46" s="131">
        <f t="shared" si="15"/>
        <v>721.2</v>
      </c>
      <c r="L46" s="21"/>
      <c r="M46" s="131"/>
      <c r="N46" s="131"/>
      <c r="O46" s="147">
        <f>SUM(K46-M46-N46)</f>
        <v>721.2</v>
      </c>
      <c r="P46" s="91"/>
      <c r="Q46" s="91"/>
      <c r="R46" s="91"/>
      <c r="S46" s="91"/>
    </row>
    <row r="47" spans="1:21" s="92" customFormat="1" ht="15.75" x14ac:dyDescent="0.25">
      <c r="A47" s="14">
        <v>42</v>
      </c>
      <c r="B47" s="13" t="s">
        <v>125</v>
      </c>
      <c r="C47" s="40" t="s">
        <v>60</v>
      </c>
      <c r="D47" s="40" t="s">
        <v>32</v>
      </c>
      <c r="E47" s="32">
        <v>1</v>
      </c>
      <c r="F47" s="9" t="s">
        <v>110</v>
      </c>
      <c r="G47" s="9" t="s">
        <v>126</v>
      </c>
      <c r="H47" s="130">
        <v>630</v>
      </c>
      <c r="I47" s="131">
        <v>91.2</v>
      </c>
      <c r="J47" s="132"/>
      <c r="K47" s="131">
        <f t="shared" si="15"/>
        <v>721.2</v>
      </c>
      <c r="L47" s="11"/>
      <c r="M47" s="132"/>
      <c r="N47" s="132"/>
      <c r="O47" s="147">
        <f t="shared" si="9"/>
        <v>721.2</v>
      </c>
      <c r="P47" s="91"/>
      <c r="Q47" s="91"/>
      <c r="R47" s="91"/>
      <c r="S47" s="91"/>
    </row>
    <row r="48" spans="1:21" s="92" customFormat="1" ht="15.75" x14ac:dyDescent="0.25">
      <c r="A48" s="14">
        <v>43</v>
      </c>
      <c r="B48" s="13" t="s">
        <v>82</v>
      </c>
      <c r="C48" s="40" t="s">
        <v>71</v>
      </c>
      <c r="D48" s="40" t="s">
        <v>72</v>
      </c>
      <c r="E48" s="32">
        <v>1</v>
      </c>
      <c r="F48" s="9" t="s">
        <v>81</v>
      </c>
      <c r="G48" s="10">
        <v>45747</v>
      </c>
      <c r="H48" s="130">
        <v>630</v>
      </c>
      <c r="I48" s="131">
        <v>91.2</v>
      </c>
      <c r="J48" s="132"/>
      <c r="K48" s="131">
        <f t="shared" si="15"/>
        <v>721.2</v>
      </c>
      <c r="L48" s="11"/>
      <c r="M48" s="132"/>
      <c r="N48" s="132"/>
      <c r="O48" s="147">
        <f t="shared" si="9"/>
        <v>721.2</v>
      </c>
      <c r="P48" s="91"/>
      <c r="Q48" s="91"/>
      <c r="R48" s="91"/>
      <c r="S48" s="91"/>
    </row>
    <row r="49" spans="1:19" ht="18" x14ac:dyDescent="0.25">
      <c r="A49" s="48" t="s">
        <v>38</v>
      </c>
      <c r="B49" s="49"/>
      <c r="C49" s="49"/>
      <c r="D49" s="49"/>
      <c r="E49" s="49"/>
      <c r="F49" s="49"/>
      <c r="G49" s="49"/>
      <c r="H49" s="134">
        <f>SUM(H6:H48)</f>
        <v>23457.579999999994</v>
      </c>
      <c r="I49" s="134">
        <f>SUM(I6:I48)</f>
        <v>3494.3999999999987</v>
      </c>
      <c r="J49" s="134">
        <f>SUM(J6:J48)</f>
        <v>0</v>
      </c>
      <c r="K49" s="134">
        <f>SUM(K6:K48)</f>
        <v>26951.980000000018</v>
      </c>
      <c r="L49" s="33"/>
      <c r="M49" s="170">
        <f>SUM(M6:M48)</f>
        <v>0</v>
      </c>
      <c r="N49" s="170">
        <f>SUM(N6:N48)</f>
        <v>0</v>
      </c>
      <c r="O49" s="148">
        <f>SUM(O6:O48)</f>
        <v>26951.980000000018</v>
      </c>
    </row>
    <row r="50" spans="1:19" ht="15.75" x14ac:dyDescent="0.25">
      <c r="A50" s="27"/>
      <c r="B50" s="53"/>
      <c r="C50" s="53"/>
      <c r="D50" s="165"/>
      <c r="E50" s="53"/>
      <c r="F50" s="53"/>
      <c r="G50" s="53"/>
      <c r="H50" s="135"/>
      <c r="I50" s="136"/>
      <c r="J50" s="135"/>
      <c r="K50" s="136"/>
      <c r="L50" s="28"/>
      <c r="M50" s="149"/>
      <c r="N50" s="135"/>
      <c r="O50" s="150"/>
    </row>
    <row r="51" spans="1:19" ht="15.75" x14ac:dyDescent="0.25">
      <c r="A51" s="97"/>
      <c r="B51" s="53"/>
      <c r="C51" s="53"/>
      <c r="D51" s="165"/>
      <c r="E51" s="98"/>
      <c r="F51" s="99"/>
      <c r="G51" s="99"/>
      <c r="H51" s="135"/>
      <c r="I51" s="135"/>
      <c r="J51" s="135"/>
      <c r="K51" s="137"/>
      <c r="L51" s="29"/>
      <c r="M51" s="137"/>
      <c r="N51" s="137"/>
      <c r="O51" s="150"/>
    </row>
    <row r="52" spans="1:19" ht="15" x14ac:dyDescent="0.25">
      <c r="A52" s="354" t="s">
        <v>24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8"/>
    </row>
    <row r="53" spans="1:19" s="101" customFormat="1" ht="54" x14ac:dyDescent="0.25">
      <c r="A53" s="26" t="s">
        <v>8</v>
      </c>
      <c r="B53" s="181" t="s">
        <v>9</v>
      </c>
      <c r="C53" s="181" t="s">
        <v>10</v>
      </c>
      <c r="D53" s="182" t="s">
        <v>11</v>
      </c>
      <c r="E53" s="183" t="s">
        <v>12</v>
      </c>
      <c r="F53" s="183" t="s">
        <v>25</v>
      </c>
      <c r="G53" s="184" t="s">
        <v>26</v>
      </c>
      <c r="H53" s="123" t="s">
        <v>18</v>
      </c>
      <c r="I53" s="123" t="s">
        <v>19</v>
      </c>
      <c r="J53" s="123" t="s">
        <v>27</v>
      </c>
      <c r="K53" s="123" t="s">
        <v>21</v>
      </c>
      <c r="L53" s="185" t="s">
        <v>22</v>
      </c>
      <c r="M53" s="123" t="s">
        <v>23</v>
      </c>
      <c r="N53" s="123" t="s">
        <v>28</v>
      </c>
      <c r="O53" s="186" t="s">
        <v>17</v>
      </c>
      <c r="P53" s="100"/>
      <c r="Q53" s="100"/>
      <c r="R53" s="100"/>
      <c r="S53" s="100"/>
    </row>
    <row r="54" spans="1:19" ht="15.75" x14ac:dyDescent="0.25">
      <c r="A54" s="12">
        <v>1</v>
      </c>
      <c r="B54" s="173"/>
      <c r="C54" s="174"/>
      <c r="D54" s="173"/>
      <c r="E54" s="172"/>
      <c r="F54" s="175"/>
      <c r="G54" s="176"/>
      <c r="H54" s="177"/>
      <c r="I54" s="178"/>
      <c r="J54" s="177"/>
      <c r="K54" s="178"/>
      <c r="L54" s="179"/>
      <c r="M54" s="177"/>
      <c r="N54" s="177"/>
      <c r="O54" s="180"/>
    </row>
    <row r="55" spans="1:19" ht="15.75" x14ac:dyDescent="0.25">
      <c r="A55" s="102"/>
      <c r="B55" s="34"/>
      <c r="C55" s="34"/>
      <c r="D55" s="166"/>
      <c r="E55" s="34"/>
      <c r="F55" s="103"/>
      <c r="G55" s="103"/>
      <c r="H55" s="138"/>
      <c r="I55" s="138"/>
      <c r="J55" s="139"/>
      <c r="K55" s="139"/>
      <c r="L55" s="35" t="s">
        <v>30</v>
      </c>
      <c r="M55" s="139"/>
      <c r="N55" s="139"/>
      <c r="O55" s="151"/>
    </row>
    <row r="56" spans="1:19" ht="15" x14ac:dyDescent="0.25">
      <c r="A56" s="104"/>
      <c r="B56" s="99"/>
      <c r="C56" s="98"/>
      <c r="D56" s="167"/>
      <c r="E56" s="98"/>
      <c r="F56" s="99"/>
      <c r="G56" s="99"/>
      <c r="H56" s="140"/>
      <c r="I56" s="140"/>
      <c r="J56" s="140"/>
      <c r="K56" s="140"/>
      <c r="L56" s="13"/>
      <c r="M56" s="140"/>
      <c r="N56" s="140"/>
      <c r="O56" s="152"/>
    </row>
    <row r="57" spans="1:19" ht="18" x14ac:dyDescent="0.25">
      <c r="A57" s="44" t="s">
        <v>39</v>
      </c>
      <c r="B57" s="45"/>
      <c r="C57" s="45"/>
      <c r="D57" s="45"/>
      <c r="E57" s="45"/>
      <c r="F57" s="45"/>
      <c r="G57" s="45"/>
      <c r="H57" s="141">
        <f>SUM(H49+H55)</f>
        <v>23457.579999999994</v>
      </c>
      <c r="I57" s="141">
        <f>SUM(I49+I55)</f>
        <v>3494.3999999999987</v>
      </c>
      <c r="J57" s="141">
        <f>SUM(J49+J55)</f>
        <v>0</v>
      </c>
      <c r="K57" s="141">
        <f>SUM(K49+K55)</f>
        <v>26951.980000000018</v>
      </c>
      <c r="L57" s="31"/>
      <c r="M57" s="171">
        <f>SUM(M49+M55)</f>
        <v>0</v>
      </c>
      <c r="N57" s="171">
        <f>SUM(N49+N55)</f>
        <v>0</v>
      </c>
      <c r="O57" s="153">
        <f>SUM(O49+O55)</f>
        <v>26951.980000000018</v>
      </c>
    </row>
    <row r="58" spans="1:19" ht="18" x14ac:dyDescent="0.25">
      <c r="A58" s="54" t="s">
        <v>57</v>
      </c>
      <c r="B58" s="13"/>
      <c r="C58" s="8"/>
      <c r="D58" s="40"/>
      <c r="E58" s="8"/>
      <c r="F58" s="13"/>
      <c r="G58" s="105"/>
      <c r="H58" s="46" t="s">
        <v>37</v>
      </c>
      <c r="I58" s="46"/>
      <c r="J58" s="46"/>
      <c r="K58" s="46"/>
      <c r="L58" s="46"/>
      <c r="M58" s="46"/>
      <c r="N58" s="46"/>
      <c r="O58" s="154">
        <v>30</v>
      </c>
    </row>
    <row r="59" spans="1:19" ht="18" x14ac:dyDescent="0.25">
      <c r="A59" s="106"/>
      <c r="B59" s="107"/>
      <c r="C59" s="107"/>
      <c r="D59" s="168"/>
      <c r="E59" s="107"/>
      <c r="F59" s="107"/>
      <c r="G59" s="107"/>
      <c r="H59" s="43" t="s">
        <v>36</v>
      </c>
      <c r="I59" s="43"/>
      <c r="J59" s="43"/>
      <c r="K59" s="43"/>
      <c r="L59" s="43"/>
      <c r="M59" s="43"/>
      <c r="N59" s="43"/>
      <c r="O59" s="155">
        <f>PRODUCT(O58*A48)</f>
        <v>1290</v>
      </c>
    </row>
    <row r="60" spans="1:19" ht="18.75" thickBot="1" x14ac:dyDescent="0.3">
      <c r="A60" s="108"/>
      <c r="B60" s="109"/>
      <c r="C60" s="109"/>
      <c r="D60" s="109"/>
      <c r="E60" s="109"/>
      <c r="F60" s="109"/>
      <c r="G60" s="109"/>
      <c r="H60" s="55" t="s">
        <v>35</v>
      </c>
      <c r="I60" s="55"/>
      <c r="J60" s="55"/>
      <c r="K60" s="55"/>
      <c r="L60" s="55"/>
      <c r="M60" s="55"/>
      <c r="N60" s="55"/>
      <c r="O60" s="156">
        <f>SUM(O49+O59)</f>
        <v>28241.980000000018</v>
      </c>
    </row>
    <row r="61" spans="1:19" ht="15" x14ac:dyDescent="0.25">
      <c r="A61" s="16"/>
      <c r="B61" s="16"/>
      <c r="C61" s="18"/>
      <c r="D61" s="17"/>
      <c r="E61" s="18"/>
      <c r="F61" s="16"/>
      <c r="G61" s="16"/>
      <c r="H61" s="142"/>
      <c r="I61" s="142"/>
      <c r="J61" s="142"/>
      <c r="K61" s="142"/>
      <c r="L61" s="16"/>
      <c r="M61" s="142"/>
      <c r="N61" s="142"/>
      <c r="O61" s="142"/>
    </row>
  </sheetData>
  <mergeCells count="24">
    <mergeCell ref="J3:O3"/>
    <mergeCell ref="C4:C5"/>
    <mergeCell ref="D4:D5"/>
    <mergeCell ref="E4:E5"/>
    <mergeCell ref="F4:F5"/>
    <mergeCell ref="A1:O1"/>
    <mergeCell ref="H58:N58"/>
    <mergeCell ref="G4:G5"/>
    <mergeCell ref="H4:K4"/>
    <mergeCell ref="L4:N4"/>
    <mergeCell ref="O4:O5"/>
    <mergeCell ref="A49:G49"/>
    <mergeCell ref="A52:O52"/>
    <mergeCell ref="A4:A5"/>
    <mergeCell ref="B4:B5"/>
    <mergeCell ref="J2:O2"/>
    <mergeCell ref="A3:C3"/>
    <mergeCell ref="A2:C2"/>
    <mergeCell ref="D2:E2"/>
    <mergeCell ref="D3:E3"/>
    <mergeCell ref="H59:N59"/>
    <mergeCell ref="P43:U44"/>
    <mergeCell ref="H60:N60"/>
    <mergeCell ref="A57:G5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19"/>
  <sheetViews>
    <sheetView zoomScale="80" zoomScaleNormal="80" workbookViewId="0">
      <selection activeCell="A9" sqref="A9:O9"/>
    </sheetView>
  </sheetViews>
  <sheetFormatPr defaultRowHeight="12.75" x14ac:dyDescent="0.2"/>
  <cols>
    <col min="1" max="1" width="5.28515625" style="84" customWidth="1"/>
    <col min="2" max="2" width="52.7109375" style="84" customWidth="1"/>
    <col min="3" max="3" width="17" style="84" bestFit="1" customWidth="1"/>
    <col min="4" max="4" width="19.28515625" style="84" customWidth="1"/>
    <col min="5" max="5" width="11" style="84" customWidth="1"/>
    <col min="6" max="6" width="14.7109375" style="84" customWidth="1"/>
    <col min="7" max="7" width="17" style="84" customWidth="1"/>
    <col min="8" max="8" width="15.42578125" style="84" bestFit="1" customWidth="1"/>
    <col min="9" max="9" width="15.140625" style="84" bestFit="1" customWidth="1"/>
    <col min="10" max="10" width="15.28515625" style="84" bestFit="1" customWidth="1"/>
    <col min="11" max="11" width="16" style="84" bestFit="1" customWidth="1"/>
    <col min="12" max="12" width="9.140625" style="84" bestFit="1" customWidth="1"/>
    <col min="13" max="13" width="13.28515625" style="84" customWidth="1"/>
    <col min="14" max="14" width="12.28515625" style="84" customWidth="1"/>
    <col min="15" max="15" width="24.140625" style="84" customWidth="1"/>
    <col min="16" max="16384" width="9.140625" style="84"/>
  </cols>
  <sheetData>
    <row r="1" spans="1:19" ht="65.25" customHeight="1" thickBot="1" x14ac:dyDescent="0.25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1"/>
    </row>
    <row r="2" spans="1:19" s="246" customFormat="1" ht="18" x14ac:dyDescent="0.2">
      <c r="A2" s="62" t="s">
        <v>1</v>
      </c>
      <c r="B2" s="63"/>
      <c r="C2" s="64"/>
      <c r="D2" s="76" t="s">
        <v>2</v>
      </c>
      <c r="E2" s="77"/>
      <c r="F2" s="78" t="s">
        <v>3</v>
      </c>
      <c r="G2" s="79" t="s">
        <v>4</v>
      </c>
      <c r="H2" s="79" t="s">
        <v>34</v>
      </c>
      <c r="I2" s="79" t="s">
        <v>5</v>
      </c>
      <c r="J2" s="80" t="s">
        <v>6</v>
      </c>
      <c r="K2" s="80"/>
      <c r="L2" s="80"/>
      <c r="M2" s="80"/>
      <c r="N2" s="80"/>
      <c r="O2" s="81"/>
    </row>
    <row r="3" spans="1:19" s="246" customFormat="1" ht="45" customHeight="1" x14ac:dyDescent="0.2">
      <c r="A3" s="119" t="s">
        <v>220</v>
      </c>
      <c r="B3" s="120"/>
      <c r="C3" s="121"/>
      <c r="D3" s="65" t="s">
        <v>200</v>
      </c>
      <c r="E3" s="66"/>
      <c r="F3" s="67" t="s">
        <v>146</v>
      </c>
      <c r="G3" s="68" t="s">
        <v>199</v>
      </c>
      <c r="H3" s="69">
        <v>19</v>
      </c>
      <c r="I3" s="70">
        <v>4.8</v>
      </c>
      <c r="J3" s="160" t="s">
        <v>7</v>
      </c>
      <c r="K3" s="160"/>
      <c r="L3" s="160"/>
      <c r="M3" s="160"/>
      <c r="N3" s="160"/>
      <c r="O3" s="161"/>
    </row>
    <row r="4" spans="1:19" s="246" customFormat="1" ht="15.75" x14ac:dyDescent="0.2">
      <c r="A4" s="51" t="s">
        <v>8</v>
      </c>
      <c r="B4" s="50" t="s">
        <v>9</v>
      </c>
      <c r="C4" s="47" t="s">
        <v>10</v>
      </c>
      <c r="D4" s="47" t="s">
        <v>11</v>
      </c>
      <c r="E4" s="47" t="s">
        <v>12</v>
      </c>
      <c r="F4" s="52" t="s">
        <v>13</v>
      </c>
      <c r="G4" s="47" t="s">
        <v>14</v>
      </c>
      <c r="H4" s="71" t="s">
        <v>15</v>
      </c>
      <c r="I4" s="72"/>
      <c r="J4" s="72"/>
      <c r="K4" s="73"/>
      <c r="L4" s="90" t="s">
        <v>16</v>
      </c>
      <c r="M4" s="90"/>
      <c r="N4" s="90"/>
      <c r="O4" s="74" t="s">
        <v>17</v>
      </c>
    </row>
    <row r="5" spans="1:19" s="246" customFormat="1" ht="54.75" thickBot="1" x14ac:dyDescent="0.25">
      <c r="A5" s="83"/>
      <c r="B5" s="59"/>
      <c r="C5" s="60"/>
      <c r="D5" s="60"/>
      <c r="E5" s="60"/>
      <c r="F5" s="262"/>
      <c r="G5" s="60"/>
      <c r="H5" s="61" t="s">
        <v>18</v>
      </c>
      <c r="I5" s="61" t="s">
        <v>19</v>
      </c>
      <c r="J5" s="61" t="s">
        <v>20</v>
      </c>
      <c r="K5" s="61" t="s">
        <v>21</v>
      </c>
      <c r="L5" s="263" t="s">
        <v>22</v>
      </c>
      <c r="M5" s="61" t="s">
        <v>18</v>
      </c>
      <c r="N5" s="61" t="s">
        <v>19</v>
      </c>
      <c r="O5" s="75"/>
    </row>
    <row r="6" spans="1:19" s="82" customFormat="1" ht="15" x14ac:dyDescent="0.2">
      <c r="A6" s="264">
        <v>1</v>
      </c>
      <c r="B6" s="265" t="s">
        <v>109</v>
      </c>
      <c r="C6" s="266" t="s">
        <v>42</v>
      </c>
      <c r="D6" s="266" t="s">
        <v>58</v>
      </c>
      <c r="E6" s="267">
        <v>1</v>
      </c>
      <c r="F6" s="268" t="s">
        <v>153</v>
      </c>
      <c r="G6" s="268">
        <v>45840</v>
      </c>
      <c r="H6" s="269">
        <v>418</v>
      </c>
      <c r="I6" s="270">
        <v>91.2</v>
      </c>
      <c r="J6" s="271"/>
      <c r="K6" s="272">
        <f t="shared" ref="K6" si="0">SUM(H6+I6)</f>
        <v>509.2</v>
      </c>
      <c r="L6" s="273"/>
      <c r="M6" s="274"/>
      <c r="N6" s="274"/>
      <c r="O6" s="275">
        <f t="shared" ref="O6" si="1">SUM(K6-M6-N6)</f>
        <v>509.2</v>
      </c>
    </row>
    <row r="7" spans="1:19" x14ac:dyDescent="0.2">
      <c r="A7" s="187" t="s">
        <v>44</v>
      </c>
      <c r="B7" s="188"/>
      <c r="C7" s="188"/>
      <c r="D7" s="188"/>
      <c r="E7" s="188"/>
      <c r="F7" s="188"/>
      <c r="G7" s="188"/>
      <c r="H7" s="189">
        <f>SUM(H6:H6)</f>
        <v>418</v>
      </c>
      <c r="I7" s="189">
        <f>SUM(I6:I6)</f>
        <v>91.2</v>
      </c>
      <c r="J7" s="189"/>
      <c r="K7" s="189">
        <f>SUM(K6:K6)</f>
        <v>509.2</v>
      </c>
      <c r="L7" s="190"/>
      <c r="M7" s="189">
        <f>SUM(M6:M6)</f>
        <v>0</v>
      </c>
      <c r="N7" s="189">
        <f>SUM(N6:N6)</f>
        <v>0</v>
      </c>
      <c r="O7" s="191">
        <f>SUM(O6:O6)</f>
        <v>509.2</v>
      </c>
    </row>
    <row r="8" spans="1:19" x14ac:dyDescent="0.2">
      <c r="A8" s="192"/>
      <c r="B8" s="247"/>
      <c r="C8" s="248"/>
      <c r="D8" s="247"/>
      <c r="E8" s="249"/>
      <c r="F8" s="250"/>
      <c r="G8" s="251"/>
      <c r="H8" s="252"/>
      <c r="I8" s="252"/>
      <c r="J8" s="252"/>
      <c r="K8" s="252"/>
      <c r="L8" s="194"/>
      <c r="M8" s="252"/>
      <c r="N8" s="252"/>
      <c r="O8" s="195"/>
    </row>
    <row r="9" spans="1:19" ht="12.75" customHeight="1" x14ac:dyDescent="0.2">
      <c r="A9" s="354" t="s">
        <v>24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</row>
    <row r="10" spans="1:19" ht="43.5" x14ac:dyDescent="0.2">
      <c r="A10" s="360" t="s">
        <v>8</v>
      </c>
      <c r="B10" s="361" t="s">
        <v>9</v>
      </c>
      <c r="C10" s="361" t="s">
        <v>10</v>
      </c>
      <c r="D10" s="361" t="s">
        <v>11</v>
      </c>
      <c r="E10" s="361" t="s">
        <v>12</v>
      </c>
      <c r="F10" s="362" t="s">
        <v>155</v>
      </c>
      <c r="G10" s="363" t="s">
        <v>26</v>
      </c>
      <c r="H10" s="361" t="s">
        <v>18</v>
      </c>
      <c r="I10" s="361" t="s">
        <v>19</v>
      </c>
      <c r="J10" s="361" t="s">
        <v>27</v>
      </c>
      <c r="K10" s="361" t="s">
        <v>21</v>
      </c>
      <c r="L10" s="364" t="s">
        <v>22</v>
      </c>
      <c r="M10" s="361" t="s">
        <v>23</v>
      </c>
      <c r="N10" s="361" t="s">
        <v>28</v>
      </c>
      <c r="O10" s="365" t="s">
        <v>17</v>
      </c>
      <c r="S10" s="84" t="s">
        <v>29</v>
      </c>
    </row>
    <row r="11" spans="1:19" x14ac:dyDescent="0.2">
      <c r="A11" s="196">
        <v>1</v>
      </c>
      <c r="B11" s="197"/>
      <c r="C11" s="198"/>
      <c r="D11" s="199"/>
      <c r="E11" s="200"/>
      <c r="F11" s="201"/>
      <c r="G11" s="202"/>
      <c r="H11" s="203"/>
      <c r="I11" s="203"/>
      <c r="J11" s="204"/>
      <c r="K11" s="205"/>
      <c r="L11" s="206"/>
      <c r="M11" s="207"/>
      <c r="N11" s="207"/>
      <c r="O11" s="208"/>
    </row>
    <row r="12" spans="1:19" x14ac:dyDescent="0.2">
      <c r="A12" s="209" t="s">
        <v>45</v>
      </c>
      <c r="B12" s="210"/>
      <c r="C12" s="210"/>
      <c r="D12" s="210"/>
      <c r="E12" s="210"/>
      <c r="F12" s="210"/>
      <c r="G12" s="210"/>
      <c r="H12" s="211"/>
      <c r="I12" s="211">
        <f>SUM(I11:I11)</f>
        <v>0</v>
      </c>
      <c r="J12" s="211">
        <f>SUM(J11:J11)</f>
        <v>0</v>
      </c>
      <c r="K12" s="211"/>
      <c r="L12" s="212" t="s">
        <v>30</v>
      </c>
      <c r="M12" s="276">
        <f>SUM(M11:M11)</f>
        <v>0</v>
      </c>
      <c r="N12" s="276">
        <f>SUM(N11:N11)</f>
        <v>0</v>
      </c>
      <c r="O12" s="213"/>
    </row>
    <row r="13" spans="1:19" x14ac:dyDescent="0.2">
      <c r="A13" s="214"/>
      <c r="B13" s="251"/>
      <c r="C13" s="250"/>
      <c r="D13" s="249"/>
      <c r="E13" s="249"/>
      <c r="F13" s="250"/>
      <c r="G13" s="251"/>
      <c r="H13" s="251"/>
      <c r="I13" s="251"/>
      <c r="J13" s="251"/>
      <c r="K13" s="251"/>
      <c r="L13" s="251"/>
      <c r="M13" s="251"/>
      <c r="N13" s="251"/>
      <c r="O13" s="215"/>
    </row>
    <row r="14" spans="1:19" x14ac:dyDescent="0.2">
      <c r="A14" s="187" t="s">
        <v>46</v>
      </c>
      <c r="B14" s="188"/>
      <c r="C14" s="188"/>
      <c r="D14" s="188"/>
      <c r="E14" s="188"/>
      <c r="F14" s="188"/>
      <c r="G14" s="188"/>
      <c r="H14" s="216">
        <f>SUM(H7+H12)</f>
        <v>418</v>
      </c>
      <c r="I14" s="217">
        <f>SUM(I7+I11)</f>
        <v>91.2</v>
      </c>
      <c r="J14" s="218"/>
      <c r="K14" s="216">
        <f>SUM(K7+K12)</f>
        <v>509.2</v>
      </c>
      <c r="L14" s="219"/>
      <c r="M14" s="220">
        <f>SUM(M7+M12)</f>
        <v>0</v>
      </c>
      <c r="N14" s="220">
        <f>SUM(N7+N12)</f>
        <v>0</v>
      </c>
      <c r="O14" s="253">
        <f>SUM(O7+O12)</f>
        <v>509.2</v>
      </c>
    </row>
    <row r="15" spans="1:19" x14ac:dyDescent="0.2">
      <c r="A15" s="221" t="s">
        <v>218</v>
      </c>
      <c r="B15" s="254"/>
      <c r="C15" s="255"/>
      <c r="D15" s="256"/>
      <c r="E15" s="256"/>
      <c r="F15" s="255"/>
      <c r="G15" s="254"/>
      <c r="H15" s="222" t="s">
        <v>47</v>
      </c>
      <c r="I15" s="223"/>
      <c r="J15" s="223"/>
      <c r="K15" s="223"/>
      <c r="L15" s="223"/>
      <c r="M15" s="223"/>
      <c r="N15" s="223"/>
      <c r="O15" s="257">
        <v>30</v>
      </c>
    </row>
    <row r="16" spans="1:19" x14ac:dyDescent="0.2">
      <c r="A16" s="214"/>
      <c r="B16" s="251"/>
      <c r="C16" s="250"/>
      <c r="D16" s="249"/>
      <c r="E16" s="249"/>
      <c r="F16" s="250"/>
      <c r="G16" s="251"/>
      <c r="H16" s="224" t="s">
        <v>48</v>
      </c>
      <c r="I16" s="225"/>
      <c r="J16" s="225"/>
      <c r="K16" s="225"/>
      <c r="L16" s="225"/>
      <c r="M16" s="225"/>
      <c r="N16" s="225"/>
      <c r="O16" s="258">
        <f>SUM(A11*O15)</f>
        <v>30</v>
      </c>
    </row>
    <row r="17" spans="1:15" ht="13.5" thickBot="1" x14ac:dyDescent="0.25">
      <c r="A17" s="226"/>
      <c r="B17" s="227"/>
      <c r="C17" s="228"/>
      <c r="D17" s="229"/>
      <c r="E17" s="229"/>
      <c r="F17" s="228"/>
      <c r="G17" s="227"/>
      <c r="H17" s="230" t="s">
        <v>49</v>
      </c>
      <c r="I17" s="231"/>
      <c r="J17" s="231"/>
      <c r="K17" s="231"/>
      <c r="L17" s="231"/>
      <c r="M17" s="231"/>
      <c r="N17" s="231"/>
      <c r="O17" s="232">
        <f>SUM(O14+O16)</f>
        <v>539.20000000000005</v>
      </c>
    </row>
    <row r="18" spans="1:15" x14ac:dyDescent="0.2">
      <c r="A18" s="2"/>
      <c r="B18" s="2"/>
      <c r="C18" s="193"/>
      <c r="D18" s="1"/>
      <c r="E18" s="1"/>
      <c r="F18" s="193"/>
      <c r="G18" s="2"/>
      <c r="H18" s="2"/>
      <c r="I18" s="2"/>
      <c r="J18" s="2"/>
      <c r="K18" s="2"/>
      <c r="L18" s="2"/>
      <c r="M18" s="2"/>
      <c r="N18" s="2"/>
      <c r="O18" s="3"/>
    </row>
    <row r="19" spans="1:15" x14ac:dyDescent="0.2">
      <c r="A19" s="2"/>
      <c r="B19" s="2"/>
      <c r="C19" s="193"/>
      <c r="D19" s="1"/>
      <c r="E19" s="1"/>
      <c r="F19" s="193"/>
      <c r="G19" s="2"/>
      <c r="H19" s="2"/>
      <c r="I19" s="2"/>
      <c r="J19" s="2"/>
      <c r="K19" s="2"/>
      <c r="L19" s="2"/>
      <c r="M19" s="2"/>
      <c r="N19" s="2"/>
      <c r="O19" s="3"/>
    </row>
  </sheetData>
  <mergeCells count="24">
    <mergeCell ref="A12:G12"/>
    <mergeCell ref="A14:G14"/>
    <mergeCell ref="H15:N15"/>
    <mergeCell ref="H16:N16"/>
    <mergeCell ref="H17:N17"/>
    <mergeCell ref="A9:O9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7:G7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5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O33"/>
  <sheetViews>
    <sheetView zoomScale="80" zoomScaleNormal="80" zoomScaleSheetLayoutView="78" workbookViewId="0">
      <selection activeCell="A13" sqref="A13:O13"/>
    </sheetView>
  </sheetViews>
  <sheetFormatPr defaultRowHeight="14.25" x14ac:dyDescent="0.25"/>
  <cols>
    <col min="1" max="1" width="8.7109375" style="89" customWidth="1"/>
    <col min="2" max="2" width="57.42578125" style="89" customWidth="1"/>
    <col min="3" max="3" width="17" style="89" bestFit="1" customWidth="1"/>
    <col min="4" max="4" width="27.28515625" style="89" bestFit="1" customWidth="1"/>
    <col min="5" max="5" width="3.85546875" style="89" bestFit="1" customWidth="1"/>
    <col min="6" max="6" width="12.5703125" style="89" bestFit="1" customWidth="1"/>
    <col min="7" max="7" width="14.85546875" style="89" customWidth="1"/>
    <col min="8" max="8" width="16.28515625" style="89" bestFit="1" customWidth="1"/>
    <col min="9" max="9" width="18.7109375" style="89" bestFit="1" customWidth="1"/>
    <col min="10" max="10" width="15.85546875" style="89" bestFit="1" customWidth="1"/>
    <col min="11" max="11" width="17" style="89" bestFit="1" customWidth="1"/>
    <col min="12" max="12" width="9.140625" style="89" bestFit="1" customWidth="1"/>
    <col min="13" max="13" width="16.28515625" style="89" bestFit="1" customWidth="1"/>
    <col min="14" max="14" width="14.85546875" style="89" bestFit="1" customWidth="1"/>
    <col min="15" max="15" width="26.42578125" style="89" bestFit="1" customWidth="1"/>
    <col min="16" max="16384" width="9.140625" style="89"/>
  </cols>
  <sheetData>
    <row r="1" spans="1:15" ht="75.75" customHeight="1" thickBot="1" x14ac:dyDescent="0.3">
      <c r="A1" s="334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</row>
    <row r="2" spans="1:15" s="344" customFormat="1" ht="18" x14ac:dyDescent="0.25">
      <c r="A2" s="348" t="s">
        <v>1</v>
      </c>
      <c r="B2" s="349"/>
      <c r="C2" s="349"/>
      <c r="D2" s="80" t="s">
        <v>106</v>
      </c>
      <c r="E2" s="80"/>
      <c r="F2" s="79" t="s">
        <v>3</v>
      </c>
      <c r="G2" s="79" t="s">
        <v>4</v>
      </c>
      <c r="H2" s="79" t="s">
        <v>34</v>
      </c>
      <c r="I2" s="79" t="s">
        <v>5</v>
      </c>
      <c r="J2" s="80" t="s">
        <v>6</v>
      </c>
      <c r="K2" s="80"/>
      <c r="L2" s="80"/>
      <c r="M2" s="80"/>
      <c r="N2" s="80"/>
      <c r="O2" s="81"/>
    </row>
    <row r="3" spans="1:15" s="344" customFormat="1" ht="54.75" customHeight="1" x14ac:dyDescent="0.25">
      <c r="A3" s="350" t="s">
        <v>221</v>
      </c>
      <c r="B3" s="351"/>
      <c r="C3" s="351"/>
      <c r="D3" s="345" t="s">
        <v>200</v>
      </c>
      <c r="E3" s="345"/>
      <c r="F3" s="68" t="s">
        <v>146</v>
      </c>
      <c r="G3" s="68" t="s">
        <v>199</v>
      </c>
      <c r="H3" s="69">
        <v>19</v>
      </c>
      <c r="I3" s="70">
        <v>4.8</v>
      </c>
      <c r="J3" s="160" t="s">
        <v>7</v>
      </c>
      <c r="K3" s="160"/>
      <c r="L3" s="160"/>
      <c r="M3" s="160"/>
      <c r="N3" s="160"/>
      <c r="O3" s="161"/>
    </row>
    <row r="4" spans="1:15" s="344" customFormat="1" ht="15.75" x14ac:dyDescent="0.25">
      <c r="A4" s="346" t="s">
        <v>8</v>
      </c>
      <c r="B4" s="47" t="s">
        <v>9</v>
      </c>
      <c r="C4" s="47" t="s">
        <v>10</v>
      </c>
      <c r="D4" s="47" t="s">
        <v>11</v>
      </c>
      <c r="E4" s="47" t="s">
        <v>12</v>
      </c>
      <c r="F4" s="47" t="s">
        <v>13</v>
      </c>
      <c r="G4" s="47" t="s">
        <v>14</v>
      </c>
      <c r="H4" s="113" t="s">
        <v>15</v>
      </c>
      <c r="I4" s="113"/>
      <c r="J4" s="113"/>
      <c r="K4" s="113"/>
      <c r="L4" s="90" t="s">
        <v>16</v>
      </c>
      <c r="M4" s="90"/>
      <c r="N4" s="90"/>
      <c r="O4" s="74" t="s">
        <v>17</v>
      </c>
    </row>
    <row r="5" spans="1:15" s="344" customFormat="1" ht="32.25" thickBot="1" x14ac:dyDescent="0.3">
      <c r="A5" s="347"/>
      <c r="B5" s="60"/>
      <c r="C5" s="60"/>
      <c r="D5" s="60"/>
      <c r="E5" s="60"/>
      <c r="F5" s="60"/>
      <c r="G5" s="60"/>
      <c r="H5" s="61" t="s">
        <v>18</v>
      </c>
      <c r="I5" s="61" t="s">
        <v>19</v>
      </c>
      <c r="J5" s="61" t="s">
        <v>20</v>
      </c>
      <c r="K5" s="61" t="s">
        <v>21</v>
      </c>
      <c r="L5" s="61" t="s">
        <v>22</v>
      </c>
      <c r="M5" s="61" t="s">
        <v>18</v>
      </c>
      <c r="N5" s="61" t="s">
        <v>56</v>
      </c>
      <c r="O5" s="75"/>
    </row>
    <row r="6" spans="1:15" ht="15" x14ac:dyDescent="0.25">
      <c r="A6" s="337">
        <v>1</v>
      </c>
      <c r="B6" s="352" t="s">
        <v>101</v>
      </c>
      <c r="C6" s="352" t="s">
        <v>52</v>
      </c>
      <c r="D6" s="352" t="s">
        <v>99</v>
      </c>
      <c r="E6" s="42">
        <v>1</v>
      </c>
      <c r="F6" s="268">
        <v>414369</v>
      </c>
      <c r="G6" s="268">
        <v>45840</v>
      </c>
      <c r="H6" s="338">
        <v>630</v>
      </c>
      <c r="I6" s="339">
        <v>91.2</v>
      </c>
      <c r="J6" s="340"/>
      <c r="K6" s="341">
        <f>SUM(H6+I6)</f>
        <v>721.2</v>
      </c>
      <c r="L6" s="340"/>
      <c r="M6" s="342"/>
      <c r="N6" s="342"/>
      <c r="O6" s="343">
        <f>SUM(K6-M6-N6)</f>
        <v>721.2</v>
      </c>
    </row>
    <row r="7" spans="1:15" s="92" customFormat="1" ht="15" x14ac:dyDescent="0.25">
      <c r="A7" s="316">
        <v>2</v>
      </c>
      <c r="B7" s="298" t="s">
        <v>98</v>
      </c>
      <c r="C7" s="298" t="s">
        <v>52</v>
      </c>
      <c r="D7" s="298" t="s">
        <v>99</v>
      </c>
      <c r="E7" s="41">
        <v>1</v>
      </c>
      <c r="F7" s="283">
        <v>45475</v>
      </c>
      <c r="G7" s="284" t="s">
        <v>100</v>
      </c>
      <c r="H7" s="237">
        <v>630</v>
      </c>
      <c r="I7" s="278">
        <v>0</v>
      </c>
      <c r="J7" s="238"/>
      <c r="K7" s="279">
        <f>SUM(H7+I7)</f>
        <v>630</v>
      </c>
      <c r="L7" s="285"/>
      <c r="M7" s="238"/>
      <c r="N7" s="238"/>
      <c r="O7" s="281">
        <f t="shared" ref="O7:O9" si="0">SUM(K7-M7-N7)</f>
        <v>630</v>
      </c>
    </row>
    <row r="8" spans="1:15" s="92" customFormat="1" ht="15" x14ac:dyDescent="0.25">
      <c r="A8" s="316">
        <v>3</v>
      </c>
      <c r="B8" s="298" t="s">
        <v>170</v>
      </c>
      <c r="C8" s="298" t="s">
        <v>0</v>
      </c>
      <c r="D8" s="298" t="s">
        <v>159</v>
      </c>
      <c r="E8" s="41">
        <v>1</v>
      </c>
      <c r="F8" s="283">
        <v>45763</v>
      </c>
      <c r="G8" s="283">
        <v>46128</v>
      </c>
      <c r="H8" s="237">
        <v>418</v>
      </c>
      <c r="I8" s="278">
        <v>91.2</v>
      </c>
      <c r="J8" s="236"/>
      <c r="K8" s="279">
        <f>SUM(H8+I8)</f>
        <v>509.2</v>
      </c>
      <c r="L8" s="286"/>
      <c r="M8" s="236"/>
      <c r="N8" s="236"/>
      <c r="O8" s="281">
        <f t="shared" si="0"/>
        <v>509.2</v>
      </c>
    </row>
    <row r="9" spans="1:15" s="92" customFormat="1" ht="15" x14ac:dyDescent="0.25">
      <c r="A9" s="316">
        <v>4</v>
      </c>
      <c r="B9" s="298" t="s">
        <v>63</v>
      </c>
      <c r="C9" s="298" t="s">
        <v>52</v>
      </c>
      <c r="D9" s="298" t="s">
        <v>64</v>
      </c>
      <c r="E9" s="41">
        <v>1</v>
      </c>
      <c r="F9" s="283">
        <v>45597</v>
      </c>
      <c r="G9" s="284" t="s">
        <v>136</v>
      </c>
      <c r="H9" s="237">
        <v>630</v>
      </c>
      <c r="I9" s="278">
        <v>91.2</v>
      </c>
      <c r="J9" s="236"/>
      <c r="K9" s="279">
        <f>SUM(H9+I9)</f>
        <v>721.2</v>
      </c>
      <c r="L9" s="286"/>
      <c r="M9" s="236"/>
      <c r="N9" s="236"/>
      <c r="O9" s="281">
        <f t="shared" si="0"/>
        <v>721.2</v>
      </c>
    </row>
    <row r="10" spans="1:15" s="92" customFormat="1" ht="15" x14ac:dyDescent="0.25">
      <c r="A10" s="316">
        <v>5</v>
      </c>
      <c r="B10" s="298" t="s">
        <v>102</v>
      </c>
      <c r="C10" s="298" t="s">
        <v>0</v>
      </c>
      <c r="D10" s="298" t="s">
        <v>99</v>
      </c>
      <c r="E10" s="41">
        <v>1</v>
      </c>
      <c r="F10" s="283">
        <v>45122</v>
      </c>
      <c r="G10" s="284" t="s">
        <v>103</v>
      </c>
      <c r="H10" s="237">
        <v>418</v>
      </c>
      <c r="I10" s="278">
        <v>91.2</v>
      </c>
      <c r="J10" s="278"/>
      <c r="K10" s="279">
        <f t="shared" ref="K10" si="1">SUM(H10+I10)</f>
        <v>509.2</v>
      </c>
      <c r="L10" s="287"/>
      <c r="M10" s="237"/>
      <c r="N10" s="237"/>
      <c r="O10" s="281">
        <f>SUM(K10-M10-N10)</f>
        <v>509.2</v>
      </c>
    </row>
    <row r="11" spans="1:15" ht="15" x14ac:dyDescent="0.25">
      <c r="A11" s="317" t="s">
        <v>38</v>
      </c>
      <c r="B11" s="288"/>
      <c r="C11" s="288"/>
      <c r="D11" s="288"/>
      <c r="E11" s="288"/>
      <c r="F11" s="288"/>
      <c r="G11" s="288"/>
      <c r="H11" s="289">
        <f>SUM(H6:H10)</f>
        <v>2726</v>
      </c>
      <c r="I11" s="318">
        <f>SUM(I6:I10)</f>
        <v>364.8</v>
      </c>
      <c r="J11" s="290">
        <f>SUM(J6:J10)</f>
        <v>0</v>
      </c>
      <c r="K11" s="291">
        <f>SUM(K6:K10)</f>
        <v>3090.8</v>
      </c>
      <c r="L11" s="291"/>
      <c r="M11" s="353">
        <f>SUM(M6:M10)</f>
        <v>0</v>
      </c>
      <c r="N11" s="353">
        <f>SUM(N6:N10)</f>
        <v>0</v>
      </c>
      <c r="O11" s="319">
        <f>SUM(O6:O10)</f>
        <v>3090.8</v>
      </c>
    </row>
    <row r="12" spans="1:15" ht="15" x14ac:dyDescent="0.25">
      <c r="A12" s="320"/>
      <c r="B12" s="292"/>
      <c r="C12" s="292"/>
      <c r="D12" s="292"/>
      <c r="E12" s="292"/>
      <c r="F12" s="292"/>
      <c r="G12" s="292"/>
      <c r="H12" s="293"/>
      <c r="I12" s="241"/>
      <c r="J12" s="293"/>
      <c r="K12" s="294"/>
      <c r="L12" s="295"/>
      <c r="M12" s="296"/>
      <c r="N12" s="293"/>
      <c r="O12" s="242"/>
    </row>
    <row r="13" spans="1:15" ht="15" x14ac:dyDescent="0.25">
      <c r="A13" s="354" t="s">
        <v>24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8"/>
    </row>
    <row r="14" spans="1:15" ht="45" x14ac:dyDescent="0.25">
      <c r="A14" s="355" t="s">
        <v>8</v>
      </c>
      <c r="B14" s="356" t="s">
        <v>9</v>
      </c>
      <c r="C14" s="356" t="s">
        <v>10</v>
      </c>
      <c r="D14" s="357" t="s">
        <v>11</v>
      </c>
      <c r="E14" s="356" t="s">
        <v>12</v>
      </c>
      <c r="F14" s="356" t="s">
        <v>25</v>
      </c>
      <c r="G14" s="356" t="s">
        <v>26</v>
      </c>
      <c r="H14" s="356" t="s">
        <v>18</v>
      </c>
      <c r="I14" s="356" t="s">
        <v>19</v>
      </c>
      <c r="J14" s="356" t="s">
        <v>27</v>
      </c>
      <c r="K14" s="356" t="s">
        <v>21</v>
      </c>
      <c r="L14" s="358" t="s">
        <v>22</v>
      </c>
      <c r="M14" s="356" t="s">
        <v>23</v>
      </c>
      <c r="N14" s="356" t="s">
        <v>28</v>
      </c>
      <c r="O14" s="359" t="s">
        <v>17</v>
      </c>
    </row>
    <row r="15" spans="1:15" ht="15" x14ac:dyDescent="0.25">
      <c r="A15" s="233"/>
      <c r="B15" s="298"/>
      <c r="C15" s="277"/>
      <c r="D15" s="282"/>
      <c r="E15" s="234"/>
      <c r="F15" s="284"/>
      <c r="G15" s="299"/>
      <c r="H15" s="299"/>
      <c r="I15" s="300"/>
      <c r="J15" s="301"/>
      <c r="K15" s="302"/>
      <c r="L15" s="303"/>
      <c r="M15" s="304"/>
      <c r="N15" s="304"/>
      <c r="O15" s="321"/>
    </row>
    <row r="16" spans="1:15" ht="15" x14ac:dyDescent="0.25">
      <c r="A16" s="322" t="s">
        <v>29</v>
      </c>
      <c r="B16" s="297"/>
      <c r="C16" s="297"/>
      <c r="D16" s="297"/>
      <c r="E16" s="310"/>
      <c r="F16" s="311"/>
      <c r="G16" s="311"/>
      <c r="H16" s="305"/>
      <c r="I16" s="305"/>
      <c r="J16" s="305"/>
      <c r="K16" s="305"/>
      <c r="L16" s="306" t="s">
        <v>30</v>
      </c>
      <c r="M16" s="305"/>
      <c r="N16" s="305"/>
      <c r="O16" s="323"/>
    </row>
    <row r="17" spans="1:15" x14ac:dyDescent="0.25">
      <c r="A17" s="324"/>
      <c r="B17" s="307"/>
      <c r="C17" s="312"/>
      <c r="D17" s="312"/>
      <c r="E17" s="312"/>
      <c r="F17" s="307"/>
      <c r="G17" s="307"/>
      <c r="H17" s="307"/>
      <c r="I17" s="307"/>
      <c r="J17" s="307"/>
      <c r="K17" s="307"/>
      <c r="L17" s="307"/>
      <c r="M17" s="307"/>
      <c r="N17" s="307"/>
      <c r="O17" s="325"/>
    </row>
    <row r="18" spans="1:15" ht="15" x14ac:dyDescent="0.25">
      <c r="A18" s="239" t="s">
        <v>39</v>
      </c>
      <c r="B18" s="240"/>
      <c r="C18" s="240"/>
      <c r="D18" s="240"/>
      <c r="E18" s="240"/>
      <c r="F18" s="240"/>
      <c r="G18" s="240"/>
      <c r="H18" s="22">
        <f>SUM(H11+H16)</f>
        <v>2726</v>
      </c>
      <c r="I18" s="23">
        <f>SUM(I11+I16)</f>
        <v>364.8</v>
      </c>
      <c r="J18" s="25">
        <f>SUM(J11+J16)</f>
        <v>0</v>
      </c>
      <c r="K18" s="22">
        <f>SUM(K11+K16)</f>
        <v>3090.8</v>
      </c>
      <c r="L18" s="24"/>
      <c r="M18" s="25">
        <f>SUM(M11+M16)</f>
        <v>0</v>
      </c>
      <c r="N18" s="25">
        <f>SUM(N11+N16)</f>
        <v>0</v>
      </c>
      <c r="O18" s="326">
        <f>SUM(O11+O16)</f>
        <v>3090.8</v>
      </c>
    </row>
    <row r="19" spans="1:15" ht="15" x14ac:dyDescent="0.25">
      <c r="A19" s="324" t="s">
        <v>219</v>
      </c>
      <c r="B19" s="307"/>
      <c r="C19" s="277"/>
      <c r="D19" s="277"/>
      <c r="E19" s="277"/>
      <c r="F19" s="298"/>
      <c r="G19" s="298"/>
      <c r="H19" s="308" t="s">
        <v>37</v>
      </c>
      <c r="I19" s="308"/>
      <c r="J19" s="308"/>
      <c r="K19" s="308"/>
      <c r="L19" s="308"/>
      <c r="M19" s="308"/>
      <c r="N19" s="308"/>
      <c r="O19" s="327">
        <v>30</v>
      </c>
    </row>
    <row r="20" spans="1:15" ht="15" x14ac:dyDescent="0.25">
      <c r="A20" s="315"/>
      <c r="B20" s="298"/>
      <c r="C20" s="277"/>
      <c r="D20" s="277"/>
      <c r="E20" s="277"/>
      <c r="F20" s="298"/>
      <c r="G20" s="298"/>
      <c r="H20" s="309" t="s">
        <v>36</v>
      </c>
      <c r="I20" s="309"/>
      <c r="J20" s="309"/>
      <c r="K20" s="309"/>
      <c r="L20" s="309"/>
      <c r="M20" s="309"/>
      <c r="N20" s="309"/>
      <c r="O20" s="328">
        <f>PRODUCT(A10*O19)</f>
        <v>150</v>
      </c>
    </row>
    <row r="21" spans="1:15" ht="15.75" thickBot="1" x14ac:dyDescent="0.3">
      <c r="A21" s="329"/>
      <c r="B21" s="330"/>
      <c r="C21" s="331"/>
      <c r="D21" s="331"/>
      <c r="E21" s="331"/>
      <c r="F21" s="330"/>
      <c r="G21" s="330"/>
      <c r="H21" s="332" t="s">
        <v>35</v>
      </c>
      <c r="I21" s="332"/>
      <c r="J21" s="332"/>
      <c r="K21" s="332"/>
      <c r="L21" s="332"/>
      <c r="M21" s="332"/>
      <c r="N21" s="332"/>
      <c r="O21" s="333">
        <f>SUM(O11+O20)</f>
        <v>3240.8</v>
      </c>
    </row>
    <row r="22" spans="1:15" x14ac:dyDescent="0.25">
      <c r="A22" s="92"/>
      <c r="B22" s="92"/>
      <c r="C22" s="110"/>
      <c r="D22" s="110"/>
      <c r="E22" s="110"/>
      <c r="F22" s="92"/>
      <c r="G22" s="92"/>
      <c r="H22" s="92"/>
      <c r="I22" s="92"/>
      <c r="J22" s="92"/>
      <c r="K22" s="92"/>
      <c r="L22" s="92"/>
      <c r="M22" s="92"/>
      <c r="N22" s="92"/>
      <c r="O22" s="313"/>
    </row>
    <row r="23" spans="1:15" x14ac:dyDescent="0.25">
      <c r="A23" s="92"/>
      <c r="B23" s="92"/>
      <c r="C23" s="110"/>
      <c r="D23" s="110"/>
      <c r="E23" s="110"/>
      <c r="F23" s="92"/>
      <c r="G23" s="92"/>
      <c r="H23" s="92"/>
      <c r="I23" s="92"/>
      <c r="J23" s="92"/>
      <c r="K23" s="92"/>
      <c r="L23" s="92"/>
      <c r="M23" s="92"/>
      <c r="N23" s="92"/>
      <c r="O23" s="313"/>
    </row>
    <row r="24" spans="1:15" x14ac:dyDescent="0.25">
      <c r="A24" s="92"/>
      <c r="B24" s="92"/>
      <c r="C24" s="110"/>
      <c r="D24" s="110"/>
      <c r="E24" s="110"/>
      <c r="F24" s="92"/>
      <c r="G24" s="92"/>
      <c r="H24" s="92"/>
      <c r="I24" s="92"/>
      <c r="J24" s="92"/>
      <c r="K24" s="92"/>
      <c r="L24" s="92"/>
      <c r="M24" s="92"/>
      <c r="N24" s="92"/>
      <c r="O24" s="313"/>
    </row>
    <row r="25" spans="1:15" x14ac:dyDescent="0.25">
      <c r="A25" s="92"/>
      <c r="B25" s="92"/>
      <c r="C25" s="110"/>
      <c r="D25" s="110"/>
      <c r="E25" s="110"/>
      <c r="F25" s="92"/>
      <c r="G25" s="92"/>
      <c r="H25" s="92"/>
      <c r="I25" s="92"/>
      <c r="J25" s="92"/>
      <c r="K25" s="92"/>
      <c r="L25" s="92"/>
      <c r="M25" s="314"/>
      <c r="N25" s="92"/>
      <c r="O25" s="313"/>
    </row>
    <row r="26" spans="1:15" x14ac:dyDescent="0.25">
      <c r="A26" s="92"/>
      <c r="B26" s="92"/>
      <c r="C26" s="110"/>
      <c r="D26" s="110"/>
      <c r="E26" s="110"/>
      <c r="F26" s="92"/>
      <c r="G26" s="92"/>
      <c r="H26" s="92"/>
      <c r="I26" s="92"/>
      <c r="J26" s="92"/>
      <c r="K26" s="92"/>
      <c r="L26" s="92"/>
      <c r="M26" s="314"/>
      <c r="N26" s="92"/>
      <c r="O26" s="313"/>
    </row>
    <row r="27" spans="1:15" x14ac:dyDescent="0.25">
      <c r="A27" s="92"/>
      <c r="B27" s="92"/>
      <c r="C27" s="110"/>
      <c r="D27" s="110"/>
      <c r="E27" s="110"/>
      <c r="F27" s="92"/>
      <c r="G27" s="92"/>
      <c r="H27" s="92"/>
      <c r="I27" s="92"/>
      <c r="J27" s="92"/>
      <c r="K27" s="92"/>
      <c r="L27" s="92"/>
      <c r="M27" s="314"/>
      <c r="N27" s="92"/>
      <c r="O27" s="313"/>
    </row>
    <row r="28" spans="1:15" x14ac:dyDescent="0.25">
      <c r="A28" s="92"/>
      <c r="B28" s="92"/>
      <c r="C28" s="110"/>
      <c r="D28" s="110"/>
      <c r="E28" s="110"/>
      <c r="F28" s="92"/>
      <c r="G28" s="92"/>
      <c r="H28" s="92"/>
      <c r="I28" s="92"/>
      <c r="J28" s="92"/>
      <c r="K28" s="92"/>
      <c r="L28" s="92"/>
      <c r="M28" s="314"/>
      <c r="N28" s="92"/>
      <c r="O28" s="92"/>
    </row>
    <row r="29" spans="1:15" x14ac:dyDescent="0.25">
      <c r="A29" s="92"/>
      <c r="B29" s="92"/>
      <c r="C29" s="110"/>
      <c r="D29" s="110"/>
      <c r="E29" s="110"/>
      <c r="F29" s="92"/>
      <c r="G29" s="92"/>
      <c r="H29" s="92"/>
      <c r="I29" s="92"/>
      <c r="J29" s="92"/>
      <c r="K29" s="92"/>
      <c r="L29" s="92"/>
      <c r="M29" s="92"/>
      <c r="N29" s="92"/>
      <c r="O29" s="92"/>
    </row>
    <row r="30" spans="1:15" x14ac:dyDescent="0.25">
      <c r="A30" s="92"/>
      <c r="B30" s="92"/>
      <c r="C30" s="110"/>
      <c r="D30" s="110"/>
      <c r="E30" s="110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x14ac:dyDescent="0.25">
      <c r="A31" s="92"/>
      <c r="B31" s="110"/>
      <c r="C31" s="110"/>
      <c r="D31" s="110"/>
      <c r="E31" s="110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5" x14ac:dyDescent="0.25">
      <c r="A32" s="92"/>
      <c r="B32" s="110"/>
      <c r="C32" s="110"/>
      <c r="D32" s="110"/>
      <c r="E32" s="110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3:3" x14ac:dyDescent="0.25">
      <c r="C33" s="111"/>
    </row>
  </sheetData>
  <sortState ref="A7:O11">
    <sortCondition ref="A7:A11"/>
  </sortState>
  <mergeCells count="23">
    <mergeCell ref="A1:O1"/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21:N21"/>
    <mergeCell ref="G4:G5"/>
    <mergeCell ref="H4:K4"/>
    <mergeCell ref="L4:N4"/>
    <mergeCell ref="O4:O5"/>
    <mergeCell ref="A11:G11"/>
    <mergeCell ref="A13:O13"/>
    <mergeCell ref="A18:G18"/>
    <mergeCell ref="H19:N19"/>
    <mergeCell ref="H20:N2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5" fitToWidth="2" orientation="landscape" r:id="rId1"/>
  <ignoredErrors>
    <ignoredError sqref="F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pageSetUpPr fitToPage="1"/>
  </sheetPr>
  <dimension ref="A1:O59"/>
  <sheetViews>
    <sheetView zoomScale="80" zoomScaleNormal="80" workbookViewId="0">
      <selection activeCell="D48" sqref="D48"/>
    </sheetView>
  </sheetViews>
  <sheetFormatPr defaultRowHeight="14.25" x14ac:dyDescent="0.25"/>
  <cols>
    <col min="1" max="1" width="5.85546875" style="89" customWidth="1"/>
    <col min="2" max="2" width="54.42578125" style="89" customWidth="1"/>
    <col min="3" max="3" width="20.5703125" style="89" bestFit="1" customWidth="1"/>
    <col min="4" max="4" width="28.5703125" style="89" bestFit="1" customWidth="1"/>
    <col min="5" max="5" width="7.85546875" style="89" customWidth="1"/>
    <col min="6" max="6" width="14" style="89" customWidth="1"/>
    <col min="7" max="7" width="14.85546875" style="89" customWidth="1"/>
    <col min="8" max="8" width="16.7109375" style="89" customWidth="1"/>
    <col min="9" max="9" width="15.5703125" style="89" customWidth="1"/>
    <col min="10" max="10" width="15.28515625" style="89" customWidth="1"/>
    <col min="11" max="11" width="19.7109375" style="89" customWidth="1"/>
    <col min="12" max="12" width="9.28515625" style="89" customWidth="1"/>
    <col min="13" max="13" width="14" style="89" bestFit="1" customWidth="1"/>
    <col min="14" max="14" width="13.42578125" style="404" customWidth="1"/>
    <col min="15" max="15" width="18.28515625" style="89" customWidth="1"/>
    <col min="16" max="16384" width="9.140625" style="89"/>
  </cols>
  <sheetData>
    <row r="1" spans="1:15" ht="78.75" customHeight="1" thickBot="1" x14ac:dyDescent="0.3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18" x14ac:dyDescent="0.25">
      <c r="A2" s="62" t="s">
        <v>1</v>
      </c>
      <c r="B2" s="63"/>
      <c r="C2" s="64"/>
      <c r="D2" s="76" t="s">
        <v>106</v>
      </c>
      <c r="E2" s="77"/>
      <c r="F2" s="78" t="s">
        <v>3</v>
      </c>
      <c r="G2" s="79" t="s">
        <v>4</v>
      </c>
      <c r="H2" s="79" t="s">
        <v>34</v>
      </c>
      <c r="I2" s="79" t="s">
        <v>5</v>
      </c>
      <c r="J2" s="80" t="s">
        <v>6</v>
      </c>
      <c r="K2" s="80"/>
      <c r="L2" s="80"/>
      <c r="M2" s="80"/>
      <c r="N2" s="80"/>
      <c r="O2" s="81"/>
    </row>
    <row r="3" spans="1:15" ht="36.75" customHeight="1" x14ac:dyDescent="0.25">
      <c r="A3" s="119" t="s">
        <v>222</v>
      </c>
      <c r="B3" s="120"/>
      <c r="C3" s="121"/>
      <c r="D3" s="65" t="s">
        <v>200</v>
      </c>
      <c r="E3" s="66"/>
      <c r="F3" s="67" t="s">
        <v>146</v>
      </c>
      <c r="G3" s="68" t="s">
        <v>199</v>
      </c>
      <c r="H3" s="69">
        <v>19</v>
      </c>
      <c r="I3" s="70">
        <v>4.8</v>
      </c>
      <c r="J3" s="160" t="s">
        <v>7</v>
      </c>
      <c r="K3" s="160"/>
      <c r="L3" s="160"/>
      <c r="M3" s="160"/>
      <c r="N3" s="160"/>
      <c r="O3" s="161"/>
    </row>
    <row r="4" spans="1:15" ht="15.75" x14ac:dyDescent="0.25">
      <c r="A4" s="51" t="s">
        <v>8</v>
      </c>
      <c r="B4" s="50" t="s">
        <v>9</v>
      </c>
      <c r="C4" s="47" t="s">
        <v>10</v>
      </c>
      <c r="D4" s="47" t="s">
        <v>11</v>
      </c>
      <c r="E4" s="47" t="s">
        <v>12</v>
      </c>
      <c r="F4" s="47" t="s">
        <v>13</v>
      </c>
      <c r="G4" s="47" t="s">
        <v>14</v>
      </c>
      <c r="H4" s="71" t="s">
        <v>15</v>
      </c>
      <c r="I4" s="72"/>
      <c r="J4" s="72"/>
      <c r="K4" s="73"/>
      <c r="L4" s="90" t="s">
        <v>16</v>
      </c>
      <c r="M4" s="90"/>
      <c r="N4" s="90"/>
      <c r="O4" s="74" t="s">
        <v>17</v>
      </c>
    </row>
    <row r="5" spans="1:15" ht="32.25" thickBot="1" x14ac:dyDescent="0.3">
      <c r="A5" s="83"/>
      <c r="B5" s="59"/>
      <c r="C5" s="60"/>
      <c r="D5" s="60"/>
      <c r="E5" s="60"/>
      <c r="F5" s="60"/>
      <c r="G5" s="60"/>
      <c r="H5" s="61" t="s">
        <v>18</v>
      </c>
      <c r="I5" s="61" t="s">
        <v>19</v>
      </c>
      <c r="J5" s="61" t="s">
        <v>20</v>
      </c>
      <c r="K5" s="61" t="s">
        <v>21</v>
      </c>
      <c r="L5" s="61" t="s">
        <v>22</v>
      </c>
      <c r="M5" s="61" t="s">
        <v>18</v>
      </c>
      <c r="N5" s="427" t="s">
        <v>19</v>
      </c>
      <c r="O5" s="75"/>
    </row>
    <row r="6" spans="1:15" ht="15" x14ac:dyDescent="0.25">
      <c r="A6" s="337">
        <v>1</v>
      </c>
      <c r="B6" s="423" t="s">
        <v>117</v>
      </c>
      <c r="C6" s="423" t="s">
        <v>50</v>
      </c>
      <c r="D6" s="423" t="s">
        <v>118</v>
      </c>
      <c r="E6" s="42">
        <v>1</v>
      </c>
      <c r="F6" s="424" t="s">
        <v>119</v>
      </c>
      <c r="G6" s="424" t="s">
        <v>120</v>
      </c>
      <c r="H6" s="342">
        <v>630</v>
      </c>
      <c r="I6" s="342">
        <v>91.2</v>
      </c>
      <c r="J6" s="339"/>
      <c r="K6" s="342">
        <f>SUM(H6+I6)</f>
        <v>721.2</v>
      </c>
      <c r="L6" s="425"/>
      <c r="M6" s="270"/>
      <c r="N6" s="270"/>
      <c r="O6" s="426">
        <f>SUM(K6-M6-N6)</f>
        <v>721.2</v>
      </c>
    </row>
    <row r="7" spans="1:15" ht="15" x14ac:dyDescent="0.25">
      <c r="A7" s="337">
        <v>2</v>
      </c>
      <c r="B7" s="298" t="s">
        <v>111</v>
      </c>
      <c r="C7" s="298" t="s">
        <v>80</v>
      </c>
      <c r="D7" s="298" t="s">
        <v>112</v>
      </c>
      <c r="E7" s="41">
        <v>1</v>
      </c>
      <c r="F7" s="284" t="s">
        <v>113</v>
      </c>
      <c r="G7" s="367">
        <v>45884</v>
      </c>
      <c r="H7" s="280">
        <v>630</v>
      </c>
      <c r="I7" s="280">
        <v>91.2</v>
      </c>
      <c r="J7" s="278"/>
      <c r="K7" s="280">
        <f t="shared" ref="K7:K28" si="0">SUM(H7+I7)</f>
        <v>721.2</v>
      </c>
      <c r="L7" s="366"/>
      <c r="M7" s="237"/>
      <c r="N7" s="237"/>
      <c r="O7" s="406">
        <f t="shared" ref="O7:O28" si="1">SUM(K7-M7-N7)</f>
        <v>721.2</v>
      </c>
    </row>
    <row r="8" spans="1:15" ht="15" x14ac:dyDescent="0.25">
      <c r="A8" s="337">
        <v>3</v>
      </c>
      <c r="B8" s="298" t="s">
        <v>189</v>
      </c>
      <c r="C8" s="298" t="s">
        <v>178</v>
      </c>
      <c r="D8" s="298" t="s">
        <v>112</v>
      </c>
      <c r="E8" s="41" t="s">
        <v>195</v>
      </c>
      <c r="F8" s="284" t="s">
        <v>176</v>
      </c>
      <c r="G8" s="284" t="s">
        <v>196</v>
      </c>
      <c r="H8" s="280">
        <v>63</v>
      </c>
      <c r="I8" s="280">
        <v>0</v>
      </c>
      <c r="J8" s="278"/>
      <c r="K8" s="280">
        <f t="shared" si="0"/>
        <v>63</v>
      </c>
      <c r="L8" s="366"/>
      <c r="M8" s="237"/>
      <c r="N8" s="237"/>
      <c r="O8" s="406">
        <f t="shared" si="1"/>
        <v>63</v>
      </c>
    </row>
    <row r="9" spans="1:15" ht="15" x14ac:dyDescent="0.25">
      <c r="A9" s="337">
        <v>4</v>
      </c>
      <c r="B9" s="298" t="s">
        <v>65</v>
      </c>
      <c r="C9" s="298" t="s">
        <v>50</v>
      </c>
      <c r="D9" s="298" t="s">
        <v>55</v>
      </c>
      <c r="E9" s="41">
        <v>1</v>
      </c>
      <c r="F9" s="284" t="s">
        <v>62</v>
      </c>
      <c r="G9" s="367">
        <v>45567</v>
      </c>
      <c r="H9" s="280">
        <v>630</v>
      </c>
      <c r="I9" s="280">
        <v>91.2</v>
      </c>
      <c r="J9" s="278"/>
      <c r="K9" s="280">
        <f t="shared" si="0"/>
        <v>721.2</v>
      </c>
      <c r="L9" s="366"/>
      <c r="M9" s="237"/>
      <c r="N9" s="237"/>
      <c r="O9" s="406">
        <f t="shared" si="1"/>
        <v>721.2</v>
      </c>
    </row>
    <row r="10" spans="1:15" ht="15" x14ac:dyDescent="0.25">
      <c r="A10" s="337">
        <v>5</v>
      </c>
      <c r="B10" s="405" t="s">
        <v>158</v>
      </c>
      <c r="C10" s="405" t="s">
        <v>50</v>
      </c>
      <c r="D10" s="405" t="s">
        <v>43</v>
      </c>
      <c r="E10" s="41">
        <v>1</v>
      </c>
      <c r="F10" s="235">
        <v>45722</v>
      </c>
      <c r="G10" s="235">
        <v>46386</v>
      </c>
      <c r="H10" s="280">
        <v>630</v>
      </c>
      <c r="I10" s="280">
        <v>91.2</v>
      </c>
      <c r="J10" s="278"/>
      <c r="K10" s="280">
        <f t="shared" si="0"/>
        <v>721.2</v>
      </c>
      <c r="L10" s="366"/>
      <c r="M10" s="237"/>
      <c r="N10" s="237"/>
      <c r="O10" s="406">
        <f t="shared" si="1"/>
        <v>721.2</v>
      </c>
    </row>
    <row r="11" spans="1:15" s="92" customFormat="1" ht="15" x14ac:dyDescent="0.25">
      <c r="A11" s="337">
        <v>6</v>
      </c>
      <c r="B11" s="405" t="s">
        <v>201</v>
      </c>
      <c r="C11" s="405" t="s">
        <v>52</v>
      </c>
      <c r="D11" s="405" t="s">
        <v>181</v>
      </c>
      <c r="E11" s="41">
        <v>1</v>
      </c>
      <c r="F11" s="235">
        <v>45782</v>
      </c>
      <c r="G11" s="235">
        <v>46148</v>
      </c>
      <c r="H11" s="280">
        <v>630</v>
      </c>
      <c r="I11" s="280">
        <v>91.2</v>
      </c>
      <c r="J11" s="278"/>
      <c r="K11" s="280">
        <f t="shared" si="0"/>
        <v>721.2</v>
      </c>
      <c r="L11" s="366"/>
      <c r="M11" s="237"/>
      <c r="N11" s="237"/>
      <c r="O11" s="406">
        <f t="shared" si="1"/>
        <v>721.2</v>
      </c>
    </row>
    <row r="12" spans="1:15" s="92" customFormat="1" ht="15" x14ac:dyDescent="0.25">
      <c r="A12" s="337">
        <v>7</v>
      </c>
      <c r="B12" s="405" t="s">
        <v>156</v>
      </c>
      <c r="C12" s="405" t="s">
        <v>50</v>
      </c>
      <c r="D12" s="405" t="s">
        <v>157</v>
      </c>
      <c r="E12" s="41">
        <v>1</v>
      </c>
      <c r="F12" s="235">
        <v>45722</v>
      </c>
      <c r="G12" s="235">
        <v>46386</v>
      </c>
      <c r="H12" s="280">
        <v>630</v>
      </c>
      <c r="I12" s="280">
        <v>91.2</v>
      </c>
      <c r="J12" s="278"/>
      <c r="K12" s="280">
        <f t="shared" si="0"/>
        <v>721.2</v>
      </c>
      <c r="L12" s="366"/>
      <c r="M12" s="237"/>
      <c r="N12" s="237"/>
      <c r="O12" s="406">
        <f t="shared" si="1"/>
        <v>721.2</v>
      </c>
    </row>
    <row r="13" spans="1:15" s="92" customFormat="1" ht="15" x14ac:dyDescent="0.25">
      <c r="A13" s="337">
        <v>8</v>
      </c>
      <c r="B13" s="298" t="s">
        <v>190</v>
      </c>
      <c r="C13" s="298" t="s">
        <v>52</v>
      </c>
      <c r="D13" s="298" t="s">
        <v>165</v>
      </c>
      <c r="E13" s="41">
        <v>1</v>
      </c>
      <c r="F13" s="284" t="s">
        <v>176</v>
      </c>
      <c r="G13" s="367">
        <v>45783</v>
      </c>
      <c r="H13" s="280">
        <v>630</v>
      </c>
      <c r="I13" s="280">
        <v>91.2</v>
      </c>
      <c r="J13" s="278"/>
      <c r="K13" s="280">
        <f t="shared" si="0"/>
        <v>721.2</v>
      </c>
      <c r="L13" s="366"/>
      <c r="M13" s="237"/>
      <c r="N13" s="237"/>
      <c r="O13" s="406">
        <f t="shared" si="1"/>
        <v>721.2</v>
      </c>
    </row>
    <row r="14" spans="1:15" s="92" customFormat="1" ht="15" x14ac:dyDescent="0.25">
      <c r="A14" s="337">
        <v>9</v>
      </c>
      <c r="B14" s="298" t="s">
        <v>186</v>
      </c>
      <c r="C14" s="298" t="s">
        <v>52</v>
      </c>
      <c r="D14" s="298" t="s">
        <v>165</v>
      </c>
      <c r="E14" s="41" t="s">
        <v>195</v>
      </c>
      <c r="F14" s="368">
        <v>45782</v>
      </c>
      <c r="G14" s="368">
        <v>45814</v>
      </c>
      <c r="H14" s="280">
        <v>63</v>
      </c>
      <c r="I14" s="280">
        <v>0</v>
      </c>
      <c r="J14" s="278"/>
      <c r="K14" s="280">
        <f t="shared" si="0"/>
        <v>63</v>
      </c>
      <c r="L14" s="366"/>
      <c r="M14" s="237"/>
      <c r="N14" s="237"/>
      <c r="O14" s="406">
        <f t="shared" si="1"/>
        <v>63</v>
      </c>
    </row>
    <row r="15" spans="1:15" s="92" customFormat="1" ht="15" x14ac:dyDescent="0.25">
      <c r="A15" s="337">
        <v>10</v>
      </c>
      <c r="B15" s="405" t="s">
        <v>132</v>
      </c>
      <c r="C15" s="405" t="s">
        <v>41</v>
      </c>
      <c r="D15" s="405" t="s">
        <v>43</v>
      </c>
      <c r="E15" s="41" t="s">
        <v>216</v>
      </c>
      <c r="F15" s="235">
        <v>45352</v>
      </c>
      <c r="G15" s="235">
        <v>45961</v>
      </c>
      <c r="H15" s="280">
        <v>630</v>
      </c>
      <c r="I15" s="280">
        <v>0</v>
      </c>
      <c r="J15" s="278"/>
      <c r="K15" s="280">
        <f t="shared" si="0"/>
        <v>630</v>
      </c>
      <c r="L15" s="366"/>
      <c r="M15" s="237"/>
      <c r="N15" s="237"/>
      <c r="O15" s="406">
        <f t="shared" si="1"/>
        <v>630</v>
      </c>
    </row>
    <row r="16" spans="1:15" s="92" customFormat="1" ht="15" x14ac:dyDescent="0.25">
      <c r="A16" s="337">
        <v>11</v>
      </c>
      <c r="B16" s="298" t="s">
        <v>185</v>
      </c>
      <c r="C16" s="298" t="s">
        <v>52</v>
      </c>
      <c r="D16" s="298" t="s">
        <v>165</v>
      </c>
      <c r="E16" s="41">
        <v>1</v>
      </c>
      <c r="F16" s="284" t="s">
        <v>176</v>
      </c>
      <c r="G16" s="284" t="s">
        <v>196</v>
      </c>
      <c r="H16" s="280">
        <v>630</v>
      </c>
      <c r="I16" s="280">
        <v>91.2</v>
      </c>
      <c r="J16" s="278"/>
      <c r="K16" s="280">
        <f t="shared" si="0"/>
        <v>721.2</v>
      </c>
      <c r="L16" s="366"/>
      <c r="M16" s="237"/>
      <c r="N16" s="237"/>
      <c r="O16" s="406">
        <f t="shared" si="1"/>
        <v>721.2</v>
      </c>
    </row>
    <row r="17" spans="1:15" s="92" customFormat="1" ht="15" x14ac:dyDescent="0.25">
      <c r="A17" s="337">
        <v>12</v>
      </c>
      <c r="B17" s="298" t="s">
        <v>160</v>
      </c>
      <c r="C17" s="298" t="s">
        <v>50</v>
      </c>
      <c r="D17" s="298" t="s">
        <v>157</v>
      </c>
      <c r="E17" s="41">
        <v>1</v>
      </c>
      <c r="F17" s="284" t="s">
        <v>161</v>
      </c>
      <c r="G17" s="367">
        <v>46386</v>
      </c>
      <c r="H17" s="280">
        <v>630</v>
      </c>
      <c r="I17" s="280">
        <v>91.2</v>
      </c>
      <c r="J17" s="278"/>
      <c r="K17" s="280">
        <f t="shared" si="0"/>
        <v>721.2</v>
      </c>
      <c r="L17" s="366"/>
      <c r="M17" s="237"/>
      <c r="N17" s="237"/>
      <c r="O17" s="406">
        <f t="shared" si="1"/>
        <v>721.2</v>
      </c>
    </row>
    <row r="18" spans="1:15" s="92" customFormat="1" ht="15" x14ac:dyDescent="0.25">
      <c r="A18" s="337">
        <v>13</v>
      </c>
      <c r="B18" s="298" t="s">
        <v>180</v>
      </c>
      <c r="C18" s="298" t="s">
        <v>52</v>
      </c>
      <c r="D18" s="298" t="s">
        <v>181</v>
      </c>
      <c r="E18" s="41">
        <v>1</v>
      </c>
      <c r="F18" s="284" t="s">
        <v>176</v>
      </c>
      <c r="G18" s="284" t="s">
        <v>196</v>
      </c>
      <c r="H18" s="280">
        <v>630</v>
      </c>
      <c r="I18" s="280">
        <v>91.2</v>
      </c>
      <c r="J18" s="278"/>
      <c r="K18" s="280">
        <f t="shared" si="0"/>
        <v>721.2</v>
      </c>
      <c r="L18" s="366"/>
      <c r="M18" s="237"/>
      <c r="N18" s="237"/>
      <c r="O18" s="406">
        <f t="shared" si="1"/>
        <v>721.2</v>
      </c>
    </row>
    <row r="19" spans="1:15" s="92" customFormat="1" ht="15" x14ac:dyDescent="0.25">
      <c r="A19" s="337">
        <v>14</v>
      </c>
      <c r="B19" s="298" t="s">
        <v>184</v>
      </c>
      <c r="C19" s="298" t="s">
        <v>52</v>
      </c>
      <c r="D19" s="298" t="s">
        <v>159</v>
      </c>
      <c r="E19" s="41">
        <v>1</v>
      </c>
      <c r="F19" s="284" t="s">
        <v>176</v>
      </c>
      <c r="G19" s="284" t="s">
        <v>196</v>
      </c>
      <c r="H19" s="280">
        <v>630</v>
      </c>
      <c r="I19" s="280">
        <v>91.2</v>
      </c>
      <c r="J19" s="278"/>
      <c r="K19" s="280">
        <f t="shared" si="0"/>
        <v>721.2</v>
      </c>
      <c r="L19" s="366"/>
      <c r="M19" s="237"/>
      <c r="N19" s="237"/>
      <c r="O19" s="406">
        <f t="shared" si="1"/>
        <v>721.2</v>
      </c>
    </row>
    <row r="20" spans="1:15" s="92" customFormat="1" ht="15" x14ac:dyDescent="0.25">
      <c r="A20" s="337">
        <v>15</v>
      </c>
      <c r="B20" s="298" t="s">
        <v>182</v>
      </c>
      <c r="C20" s="298" t="s">
        <v>52</v>
      </c>
      <c r="D20" s="298" t="s">
        <v>183</v>
      </c>
      <c r="E20" s="41">
        <v>1</v>
      </c>
      <c r="F20" s="284" t="s">
        <v>176</v>
      </c>
      <c r="G20" s="284" t="s">
        <v>196</v>
      </c>
      <c r="H20" s="280">
        <v>630</v>
      </c>
      <c r="I20" s="280">
        <v>91.2</v>
      </c>
      <c r="J20" s="278"/>
      <c r="K20" s="280">
        <f t="shared" si="0"/>
        <v>721.2</v>
      </c>
      <c r="L20" s="366"/>
      <c r="M20" s="237"/>
      <c r="N20" s="237"/>
      <c r="O20" s="406">
        <f t="shared" si="1"/>
        <v>721.2</v>
      </c>
    </row>
    <row r="21" spans="1:15" s="92" customFormat="1" ht="15" x14ac:dyDescent="0.25">
      <c r="A21" s="337">
        <v>16</v>
      </c>
      <c r="B21" s="298" t="s">
        <v>177</v>
      </c>
      <c r="C21" s="298" t="s">
        <v>178</v>
      </c>
      <c r="D21" s="298" t="s">
        <v>159</v>
      </c>
      <c r="E21" s="41">
        <v>1</v>
      </c>
      <c r="F21" s="284" t="s">
        <v>176</v>
      </c>
      <c r="G21" s="284" t="s">
        <v>196</v>
      </c>
      <c r="H21" s="280">
        <v>630</v>
      </c>
      <c r="I21" s="280">
        <v>91.2</v>
      </c>
      <c r="J21" s="278"/>
      <c r="K21" s="280">
        <f t="shared" si="0"/>
        <v>721.2</v>
      </c>
      <c r="L21" s="366"/>
      <c r="M21" s="237"/>
      <c r="N21" s="237"/>
      <c r="O21" s="406">
        <f t="shared" si="1"/>
        <v>721.2</v>
      </c>
    </row>
    <row r="22" spans="1:15" s="92" customFormat="1" ht="15" x14ac:dyDescent="0.25">
      <c r="A22" s="337">
        <v>17</v>
      </c>
      <c r="B22" s="298" t="s">
        <v>162</v>
      </c>
      <c r="C22" s="298" t="s">
        <v>52</v>
      </c>
      <c r="D22" s="298" t="s">
        <v>159</v>
      </c>
      <c r="E22" s="41">
        <v>1</v>
      </c>
      <c r="F22" s="284" t="s">
        <v>161</v>
      </c>
      <c r="G22" s="367">
        <v>46386</v>
      </c>
      <c r="H22" s="280">
        <v>630</v>
      </c>
      <c r="I22" s="280">
        <v>91.2</v>
      </c>
      <c r="J22" s="278"/>
      <c r="K22" s="280">
        <f t="shared" si="0"/>
        <v>721.2</v>
      </c>
      <c r="L22" s="366"/>
      <c r="M22" s="237"/>
      <c r="N22" s="237"/>
      <c r="O22" s="406">
        <f t="shared" si="1"/>
        <v>721.2</v>
      </c>
    </row>
    <row r="23" spans="1:15" s="92" customFormat="1" ht="15" x14ac:dyDescent="0.25">
      <c r="A23" s="337">
        <v>18</v>
      </c>
      <c r="B23" s="298" t="s">
        <v>163</v>
      </c>
      <c r="C23" s="298" t="s">
        <v>52</v>
      </c>
      <c r="D23" s="298" t="s">
        <v>157</v>
      </c>
      <c r="E23" s="41">
        <v>1</v>
      </c>
      <c r="F23" s="284" t="s">
        <v>161</v>
      </c>
      <c r="G23" s="367">
        <v>46386</v>
      </c>
      <c r="H23" s="280">
        <v>630</v>
      </c>
      <c r="I23" s="280">
        <v>91.2</v>
      </c>
      <c r="J23" s="278"/>
      <c r="K23" s="280">
        <f t="shared" si="0"/>
        <v>721.2</v>
      </c>
      <c r="L23" s="366"/>
      <c r="M23" s="237"/>
      <c r="N23" s="237"/>
      <c r="O23" s="406">
        <f t="shared" si="1"/>
        <v>721.2</v>
      </c>
    </row>
    <row r="24" spans="1:15" s="92" customFormat="1" ht="15" x14ac:dyDescent="0.25">
      <c r="A24" s="337">
        <v>19</v>
      </c>
      <c r="B24" s="298" t="s">
        <v>115</v>
      </c>
      <c r="C24" s="298" t="s">
        <v>50</v>
      </c>
      <c r="D24" s="298" t="s">
        <v>112</v>
      </c>
      <c r="E24" s="41">
        <v>1</v>
      </c>
      <c r="F24" s="284" t="s">
        <v>113</v>
      </c>
      <c r="G24" s="284" t="s">
        <v>114</v>
      </c>
      <c r="H24" s="280">
        <v>630</v>
      </c>
      <c r="I24" s="280">
        <v>91.2</v>
      </c>
      <c r="J24" s="278"/>
      <c r="K24" s="280">
        <f t="shared" si="0"/>
        <v>721.2</v>
      </c>
      <c r="L24" s="366"/>
      <c r="M24" s="237"/>
      <c r="N24" s="237"/>
      <c r="O24" s="406">
        <f t="shared" si="1"/>
        <v>721.2</v>
      </c>
    </row>
    <row r="25" spans="1:15" s="92" customFormat="1" ht="15" x14ac:dyDescent="0.25">
      <c r="A25" s="337">
        <v>20</v>
      </c>
      <c r="B25" s="298" t="s">
        <v>175</v>
      </c>
      <c r="C25" s="298" t="s">
        <v>52</v>
      </c>
      <c r="D25" s="298" t="s">
        <v>165</v>
      </c>
      <c r="E25" s="41">
        <v>1</v>
      </c>
      <c r="F25" s="284" t="s">
        <v>176</v>
      </c>
      <c r="G25" s="367">
        <v>46148</v>
      </c>
      <c r="H25" s="280">
        <v>630</v>
      </c>
      <c r="I25" s="280">
        <v>91.2</v>
      </c>
      <c r="J25" s="278"/>
      <c r="K25" s="280">
        <f t="shared" si="0"/>
        <v>721.2</v>
      </c>
      <c r="L25" s="366"/>
      <c r="M25" s="237"/>
      <c r="N25" s="237"/>
      <c r="O25" s="406">
        <f t="shared" si="1"/>
        <v>721.2</v>
      </c>
    </row>
    <row r="26" spans="1:15" s="92" customFormat="1" ht="15" x14ac:dyDescent="0.25">
      <c r="A26" s="337">
        <v>21</v>
      </c>
      <c r="B26" s="298" t="s">
        <v>179</v>
      </c>
      <c r="C26" s="298" t="s">
        <v>52</v>
      </c>
      <c r="D26" s="298" t="s">
        <v>165</v>
      </c>
      <c r="E26" s="41">
        <v>1</v>
      </c>
      <c r="F26" s="284" t="s">
        <v>176</v>
      </c>
      <c r="G26" s="284" t="s">
        <v>196</v>
      </c>
      <c r="H26" s="280">
        <v>630</v>
      </c>
      <c r="I26" s="280">
        <v>91.2</v>
      </c>
      <c r="J26" s="278"/>
      <c r="K26" s="280">
        <f t="shared" si="0"/>
        <v>721.2</v>
      </c>
      <c r="L26" s="366"/>
      <c r="M26" s="237"/>
      <c r="N26" s="237"/>
      <c r="O26" s="406">
        <f t="shared" si="1"/>
        <v>721.2</v>
      </c>
    </row>
    <row r="27" spans="1:15" s="92" customFormat="1" ht="15" x14ac:dyDescent="0.25">
      <c r="A27" s="337">
        <v>22</v>
      </c>
      <c r="B27" s="405" t="s">
        <v>188</v>
      </c>
      <c r="C27" s="405" t="s">
        <v>83</v>
      </c>
      <c r="D27" s="405" t="s">
        <v>165</v>
      </c>
      <c r="E27" s="41">
        <v>1</v>
      </c>
      <c r="F27" s="235">
        <v>45782</v>
      </c>
      <c r="G27" s="235">
        <v>46148</v>
      </c>
      <c r="H27" s="280">
        <v>630</v>
      </c>
      <c r="I27" s="280">
        <v>91.2</v>
      </c>
      <c r="J27" s="278"/>
      <c r="K27" s="280">
        <f t="shared" si="0"/>
        <v>721.2</v>
      </c>
      <c r="L27" s="366"/>
      <c r="M27" s="237"/>
      <c r="N27" s="237"/>
      <c r="O27" s="406">
        <f t="shared" si="1"/>
        <v>721.2</v>
      </c>
    </row>
    <row r="28" spans="1:15" s="92" customFormat="1" ht="15" x14ac:dyDescent="0.25">
      <c r="A28" s="337">
        <v>23</v>
      </c>
      <c r="B28" s="298" t="s">
        <v>116</v>
      </c>
      <c r="C28" s="298" t="s">
        <v>83</v>
      </c>
      <c r="D28" s="298" t="s">
        <v>55</v>
      </c>
      <c r="E28" s="41" t="s">
        <v>195</v>
      </c>
      <c r="F28" s="284" t="s">
        <v>113</v>
      </c>
      <c r="G28" s="284" t="s">
        <v>114</v>
      </c>
      <c r="H28" s="280">
        <v>546</v>
      </c>
      <c r="I28" s="280">
        <v>4.8</v>
      </c>
      <c r="J28" s="278"/>
      <c r="K28" s="280">
        <f t="shared" si="0"/>
        <v>550.79999999999995</v>
      </c>
      <c r="L28" s="366"/>
      <c r="M28" s="237"/>
      <c r="N28" s="237"/>
      <c r="O28" s="406">
        <f t="shared" si="1"/>
        <v>550.79999999999995</v>
      </c>
    </row>
    <row r="29" spans="1:15" s="92" customFormat="1" ht="15" x14ac:dyDescent="0.25">
      <c r="A29" s="337">
        <v>24</v>
      </c>
      <c r="B29" s="298" t="s">
        <v>187</v>
      </c>
      <c r="C29" s="298" t="s">
        <v>52</v>
      </c>
      <c r="D29" s="298" t="s">
        <v>43</v>
      </c>
      <c r="E29" s="41">
        <v>1</v>
      </c>
      <c r="F29" s="284" t="s">
        <v>176</v>
      </c>
      <c r="G29" s="284" t="s">
        <v>196</v>
      </c>
      <c r="H29" s="280">
        <v>630</v>
      </c>
      <c r="I29" s="280">
        <v>91.2</v>
      </c>
      <c r="J29" s="278"/>
      <c r="K29" s="280">
        <f>SUM(H29+I29)</f>
        <v>721.2</v>
      </c>
      <c r="L29" s="366"/>
      <c r="M29" s="237"/>
      <c r="N29" s="237"/>
      <c r="O29" s="406">
        <f>SUM(K29-M29-N29)</f>
        <v>721.2</v>
      </c>
    </row>
    <row r="30" spans="1:15" ht="15" x14ac:dyDescent="0.25">
      <c r="A30" s="317" t="s">
        <v>38</v>
      </c>
      <c r="B30" s="288"/>
      <c r="C30" s="288"/>
      <c r="D30" s="288"/>
      <c r="E30" s="288"/>
      <c r="F30" s="288"/>
      <c r="G30" s="288"/>
      <c r="H30" s="369">
        <f>SUM(H6:H29)</f>
        <v>13902</v>
      </c>
      <c r="I30" s="370">
        <f>SUM(I6:I29)</f>
        <v>1828.8000000000006</v>
      </c>
      <c r="J30" s="369">
        <f>SUM(J6:J29)</f>
        <v>0</v>
      </c>
      <c r="K30" s="371">
        <f>SUM(K6:K29)</f>
        <v>15730.800000000005</v>
      </c>
      <c r="L30" s="372"/>
      <c r="M30" s="373">
        <f>SUM(M10:M29)</f>
        <v>0</v>
      </c>
      <c r="N30" s="373">
        <f>SUM(N10:N29)</f>
        <v>0</v>
      </c>
      <c r="O30" s="407">
        <f>SUM(O6:O29)</f>
        <v>15730.800000000005</v>
      </c>
    </row>
    <row r="31" spans="1:15" ht="15.75" thickBot="1" x14ac:dyDescent="0.3">
      <c r="A31" s="374"/>
      <c r="B31" s="408"/>
      <c r="C31" s="408"/>
      <c r="D31" s="408"/>
      <c r="E31" s="408"/>
      <c r="F31" s="408"/>
      <c r="G31" s="408"/>
      <c r="H31" s="409"/>
      <c r="I31" s="410"/>
      <c r="J31" s="409"/>
      <c r="K31" s="411"/>
      <c r="L31" s="375"/>
      <c r="M31" s="412"/>
      <c r="N31" s="413"/>
      <c r="O31" s="376"/>
    </row>
    <row r="32" spans="1:15" ht="15" x14ac:dyDescent="0.25">
      <c r="A32" s="438" t="s">
        <v>24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40"/>
    </row>
    <row r="33" spans="1:15" ht="45.75" thickBot="1" x14ac:dyDescent="0.3">
      <c r="A33" s="441" t="s">
        <v>8</v>
      </c>
      <c r="B33" s="442" t="s">
        <v>9</v>
      </c>
      <c r="C33" s="442" t="s">
        <v>10</v>
      </c>
      <c r="D33" s="159" t="s">
        <v>11</v>
      </c>
      <c r="E33" s="442" t="s">
        <v>12</v>
      </c>
      <c r="F33" s="442" t="s">
        <v>25</v>
      </c>
      <c r="G33" s="442" t="s">
        <v>26</v>
      </c>
      <c r="H33" s="442" t="s">
        <v>18</v>
      </c>
      <c r="I33" s="442" t="s">
        <v>19</v>
      </c>
      <c r="J33" s="442" t="s">
        <v>27</v>
      </c>
      <c r="K33" s="442" t="s">
        <v>21</v>
      </c>
      <c r="L33" s="443" t="s">
        <v>22</v>
      </c>
      <c r="M33" s="442" t="s">
        <v>23</v>
      </c>
      <c r="N33" s="444" t="s">
        <v>28</v>
      </c>
      <c r="O33" s="445" t="s">
        <v>17</v>
      </c>
    </row>
    <row r="34" spans="1:15" ht="15" x14ac:dyDescent="0.25">
      <c r="A34" s="264"/>
      <c r="B34" s="423"/>
      <c r="C34" s="428"/>
      <c r="D34" s="429"/>
      <c r="E34" s="267"/>
      <c r="F34" s="424"/>
      <c r="G34" s="430"/>
      <c r="H34" s="430"/>
      <c r="I34" s="431"/>
      <c r="J34" s="432"/>
      <c r="K34" s="433"/>
      <c r="L34" s="434"/>
      <c r="M34" s="435"/>
      <c r="N34" s="436"/>
      <c r="O34" s="437"/>
    </row>
    <row r="35" spans="1:15" ht="15" x14ac:dyDescent="0.25">
      <c r="A35" s="396" t="s">
        <v>29</v>
      </c>
      <c r="B35" s="377"/>
      <c r="C35" s="377"/>
      <c r="D35" s="377"/>
      <c r="E35" s="397"/>
      <c r="F35" s="398"/>
      <c r="G35" s="399"/>
      <c r="H35" s="378"/>
      <c r="I35" s="305"/>
      <c r="J35" s="305"/>
      <c r="K35" s="305"/>
      <c r="L35" s="306" t="s">
        <v>30</v>
      </c>
      <c r="M35" s="305"/>
      <c r="N35" s="379"/>
      <c r="O35" s="323"/>
    </row>
    <row r="36" spans="1:15" x14ac:dyDescent="0.25">
      <c r="A36" s="243"/>
      <c r="B36" s="414"/>
      <c r="C36" s="415"/>
      <c r="D36" s="415"/>
      <c r="E36" s="415"/>
      <c r="F36" s="414"/>
      <c r="G36" s="414"/>
      <c r="H36" s="414"/>
      <c r="I36" s="414"/>
      <c r="J36" s="414"/>
      <c r="K36" s="414"/>
      <c r="L36" s="414"/>
      <c r="M36" s="414"/>
      <c r="N36" s="416"/>
      <c r="O36" s="325"/>
    </row>
    <row r="37" spans="1:15" ht="15" x14ac:dyDescent="0.25">
      <c r="A37" s="380" t="s">
        <v>39</v>
      </c>
      <c r="B37" s="381"/>
      <c r="C37" s="381"/>
      <c r="D37" s="381"/>
      <c r="E37" s="381"/>
      <c r="F37" s="381"/>
      <c r="G37" s="382"/>
      <c r="H37" s="383">
        <f>SUM(H30+H34)</f>
        <v>13902</v>
      </c>
      <c r="I37" s="384">
        <f>SUM(I30+I34)</f>
        <v>1828.8000000000006</v>
      </c>
      <c r="J37" s="383">
        <f>SUM(J30+J34)</f>
        <v>0</v>
      </c>
      <c r="K37" s="385">
        <f>SUM(K30+K34)</f>
        <v>15730.800000000005</v>
      </c>
      <c r="L37" s="386"/>
      <c r="M37" s="387">
        <f>SUM(M30+M34)</f>
        <v>0</v>
      </c>
      <c r="N37" s="387">
        <f>SUM(N30+N34)</f>
        <v>0</v>
      </c>
      <c r="O37" s="417">
        <f>SUM(O30+O34)</f>
        <v>15730.800000000005</v>
      </c>
    </row>
    <row r="38" spans="1:15" ht="15" x14ac:dyDescent="0.25">
      <c r="A38" s="388" t="s">
        <v>219</v>
      </c>
      <c r="B38" s="389"/>
      <c r="C38" s="401"/>
      <c r="D38" s="401"/>
      <c r="E38" s="401"/>
      <c r="F38" s="402"/>
      <c r="G38" s="403"/>
      <c r="H38" s="244" t="s">
        <v>37</v>
      </c>
      <c r="I38" s="245"/>
      <c r="J38" s="245"/>
      <c r="K38" s="245"/>
      <c r="L38" s="245"/>
      <c r="M38" s="245"/>
      <c r="N38" s="245"/>
      <c r="O38" s="418">
        <v>30</v>
      </c>
    </row>
    <row r="39" spans="1:15" ht="15.75" thickBot="1" x14ac:dyDescent="0.3">
      <c r="A39" s="390"/>
      <c r="B39" s="391"/>
      <c r="C39" s="391"/>
      <c r="D39" s="391"/>
      <c r="E39" s="391"/>
      <c r="F39" s="391"/>
      <c r="G39" s="391"/>
      <c r="H39" s="392" t="s">
        <v>36</v>
      </c>
      <c r="I39" s="393"/>
      <c r="J39" s="393"/>
      <c r="K39" s="393"/>
      <c r="L39" s="393"/>
      <c r="M39" s="393"/>
      <c r="N39" s="393"/>
      <c r="O39" s="419">
        <f>PRODUCT(A29*O38)</f>
        <v>720</v>
      </c>
    </row>
    <row r="40" spans="1:15" ht="15.75" thickBot="1" x14ac:dyDescent="0.3">
      <c r="A40" s="420"/>
      <c r="B40" s="421"/>
      <c r="C40" s="421"/>
      <c r="D40" s="421"/>
      <c r="E40" s="421"/>
      <c r="F40" s="421"/>
      <c r="G40" s="421"/>
      <c r="H40" s="394" t="s">
        <v>35</v>
      </c>
      <c r="I40" s="395"/>
      <c r="J40" s="395"/>
      <c r="K40" s="395"/>
      <c r="L40" s="395"/>
      <c r="M40" s="395"/>
      <c r="N40" s="395"/>
      <c r="O40" s="422">
        <f>SUM(O37+O39)</f>
        <v>16450.800000000003</v>
      </c>
    </row>
    <row r="41" spans="1:15" x14ac:dyDescent="0.25">
      <c r="A41" s="92"/>
      <c r="B41" s="92"/>
      <c r="C41" s="110"/>
      <c r="D41" s="110"/>
      <c r="E41" s="110"/>
      <c r="F41" s="92"/>
      <c r="G41" s="92"/>
      <c r="H41" s="92"/>
      <c r="I41" s="92"/>
      <c r="J41" s="92"/>
      <c r="K41" s="92"/>
      <c r="L41" s="92"/>
      <c r="M41" s="92"/>
      <c r="N41" s="400"/>
      <c r="O41" s="313" t="s">
        <v>29</v>
      </c>
    </row>
    <row r="42" spans="1:15" x14ac:dyDescent="0.25">
      <c r="A42" s="92"/>
      <c r="B42" s="92"/>
      <c r="C42" s="110"/>
      <c r="D42" s="110"/>
      <c r="E42" s="110"/>
      <c r="F42" s="92"/>
      <c r="G42" s="92"/>
      <c r="H42" s="92"/>
      <c r="I42" s="92"/>
      <c r="J42" s="92"/>
      <c r="K42" s="92"/>
      <c r="L42" s="92"/>
      <c r="M42" s="92"/>
      <c r="N42" s="400"/>
      <c r="O42" s="313"/>
    </row>
    <row r="43" spans="1:15" x14ac:dyDescent="0.25">
      <c r="A43" s="92"/>
      <c r="B43" s="92"/>
      <c r="C43" s="110"/>
      <c r="D43" s="110"/>
      <c r="E43" s="110"/>
      <c r="F43" s="92"/>
      <c r="G43" s="92"/>
      <c r="H43" s="92"/>
      <c r="I43" s="92"/>
      <c r="J43" s="92"/>
      <c r="K43" s="92"/>
      <c r="L43" s="92"/>
      <c r="M43" s="92"/>
      <c r="N43" s="400"/>
      <c r="O43" s="313"/>
    </row>
    <row r="44" spans="1:15" x14ac:dyDescent="0.25">
      <c r="A44" s="92"/>
      <c r="B44" s="92"/>
      <c r="C44" s="110"/>
      <c r="D44" s="110"/>
      <c r="E44" s="110"/>
      <c r="F44" s="92"/>
      <c r="G44" s="92"/>
      <c r="H44" s="92"/>
      <c r="I44" s="92"/>
      <c r="J44" s="92"/>
      <c r="K44" s="92"/>
      <c r="L44" s="92"/>
      <c r="M44" s="314"/>
      <c r="N44" s="400"/>
      <c r="O44" s="313"/>
    </row>
    <row r="45" spans="1:15" x14ac:dyDescent="0.25">
      <c r="A45" s="92"/>
      <c r="B45" s="92"/>
      <c r="C45" s="110"/>
      <c r="D45" s="110"/>
      <c r="E45" s="110"/>
      <c r="F45" s="92"/>
      <c r="G45" s="92"/>
      <c r="H45" s="92"/>
      <c r="I45" s="92"/>
      <c r="J45" s="92"/>
      <c r="K45" s="92"/>
      <c r="L45" s="92"/>
      <c r="M45" s="314"/>
      <c r="N45" s="400"/>
      <c r="O45" s="313"/>
    </row>
    <row r="46" spans="1:15" x14ac:dyDescent="0.25">
      <c r="A46" s="92"/>
      <c r="B46" s="92"/>
      <c r="C46" s="110"/>
      <c r="D46" s="110"/>
      <c r="E46" s="110"/>
      <c r="F46" s="92"/>
      <c r="G46" s="92"/>
      <c r="H46" s="92"/>
      <c r="I46" s="92"/>
      <c r="J46" s="92"/>
      <c r="K46" s="92"/>
      <c r="L46" s="92"/>
      <c r="M46" s="314"/>
      <c r="N46" s="400"/>
      <c r="O46" s="313"/>
    </row>
    <row r="47" spans="1:15" x14ac:dyDescent="0.25">
      <c r="A47" s="92"/>
      <c r="B47" s="92"/>
      <c r="C47" s="110"/>
      <c r="D47" s="110"/>
      <c r="E47" s="110"/>
      <c r="F47" s="92"/>
      <c r="G47" s="92"/>
      <c r="H47" s="92"/>
      <c r="I47" s="92"/>
      <c r="J47" s="92"/>
      <c r="K47" s="92"/>
      <c r="L47" s="92"/>
      <c r="M47" s="314"/>
      <c r="N47" s="400"/>
      <c r="O47" s="92"/>
    </row>
    <row r="48" spans="1:15" x14ac:dyDescent="0.25">
      <c r="A48" s="92"/>
      <c r="B48" s="92"/>
      <c r="C48" s="110"/>
      <c r="D48" s="110"/>
      <c r="E48" s="110"/>
      <c r="F48" s="92"/>
      <c r="G48" s="92"/>
      <c r="H48" s="92"/>
      <c r="I48" s="92"/>
      <c r="J48" s="92"/>
      <c r="K48" s="92"/>
      <c r="L48" s="92"/>
      <c r="M48" s="92"/>
      <c r="N48" s="400"/>
      <c r="O48" s="92"/>
    </row>
    <row r="49" spans="1:15" x14ac:dyDescent="0.25">
      <c r="A49" s="92"/>
      <c r="B49" s="92"/>
      <c r="C49" s="110"/>
      <c r="D49" s="110"/>
      <c r="E49" s="110"/>
      <c r="F49" s="92"/>
      <c r="G49" s="92"/>
      <c r="H49" s="92"/>
      <c r="I49" s="92"/>
      <c r="J49" s="92"/>
      <c r="K49" s="92"/>
      <c r="L49" s="92"/>
      <c r="M49" s="92"/>
      <c r="N49" s="400"/>
      <c r="O49" s="92"/>
    </row>
    <row r="50" spans="1:15" x14ac:dyDescent="0.25">
      <c r="A50" s="92"/>
      <c r="B50" s="92"/>
      <c r="C50" s="110"/>
      <c r="D50" s="110"/>
      <c r="E50" s="110"/>
      <c r="F50" s="92"/>
      <c r="G50" s="92"/>
      <c r="H50" s="92"/>
      <c r="I50" s="92"/>
      <c r="J50" s="92"/>
      <c r="K50" s="92"/>
      <c r="L50" s="92"/>
      <c r="M50" s="92"/>
      <c r="N50" s="400"/>
      <c r="O50" s="92"/>
    </row>
    <row r="51" spans="1:15" x14ac:dyDescent="0.25">
      <c r="A51" s="92"/>
      <c r="B51" s="92"/>
      <c r="C51" s="110"/>
      <c r="D51" s="110"/>
      <c r="E51" s="110"/>
      <c r="F51" s="92"/>
      <c r="G51" s="92"/>
      <c r="H51" s="92"/>
      <c r="I51" s="92"/>
      <c r="J51" s="92"/>
      <c r="K51" s="92"/>
      <c r="L51" s="92"/>
      <c r="M51" s="92"/>
      <c r="N51" s="400"/>
      <c r="O51" s="92"/>
    </row>
    <row r="52" spans="1:15" x14ac:dyDescent="0.25">
      <c r="A52" s="92"/>
      <c r="B52" s="110"/>
      <c r="C52" s="110"/>
      <c r="D52" s="110"/>
      <c r="E52" s="110"/>
      <c r="F52" s="92"/>
      <c r="G52" s="92"/>
      <c r="H52" s="92"/>
      <c r="I52" s="92"/>
      <c r="J52" s="92"/>
      <c r="K52" s="92"/>
      <c r="L52" s="92"/>
      <c r="M52" s="92"/>
      <c r="N52" s="400"/>
      <c r="O52" s="92"/>
    </row>
    <row r="53" spans="1:15" x14ac:dyDescent="0.25">
      <c r="A53" s="92"/>
      <c r="B53" s="110"/>
      <c r="C53" s="110"/>
      <c r="D53" s="110"/>
      <c r="E53" s="110"/>
      <c r="F53" s="92"/>
      <c r="G53" s="92"/>
      <c r="H53" s="92"/>
      <c r="I53" s="92"/>
      <c r="J53" s="92"/>
      <c r="K53" s="92"/>
      <c r="L53" s="92"/>
      <c r="M53" s="92"/>
      <c r="N53" s="400"/>
      <c r="O53" s="92"/>
    </row>
    <row r="54" spans="1:15" x14ac:dyDescent="0.25">
      <c r="A54" s="92"/>
      <c r="B54" s="110"/>
      <c r="C54" s="110"/>
      <c r="D54" s="110"/>
      <c r="E54" s="110"/>
      <c r="F54" s="92"/>
      <c r="G54" s="92"/>
      <c r="H54" s="92"/>
      <c r="I54" s="92"/>
      <c r="J54" s="92"/>
      <c r="K54" s="92"/>
      <c r="L54" s="92"/>
      <c r="M54" s="92"/>
      <c r="N54" s="400"/>
      <c r="O54" s="92"/>
    </row>
    <row r="55" spans="1:15" x14ac:dyDescent="0.25">
      <c r="A55" s="92"/>
      <c r="B55" s="110"/>
      <c r="C55" s="110"/>
      <c r="D55" s="110"/>
      <c r="E55" s="110"/>
      <c r="F55" s="92"/>
      <c r="G55" s="92"/>
      <c r="H55" s="92"/>
      <c r="I55" s="92"/>
      <c r="J55" s="92"/>
      <c r="K55" s="92"/>
      <c r="L55" s="92"/>
      <c r="M55" s="92"/>
      <c r="N55" s="400"/>
      <c r="O55" s="92"/>
    </row>
    <row r="56" spans="1:15" x14ac:dyDescent="0.25">
      <c r="A56" s="92"/>
      <c r="B56" s="110"/>
      <c r="C56" s="110"/>
      <c r="D56" s="110"/>
      <c r="E56" s="110"/>
      <c r="F56" s="92"/>
      <c r="G56" s="92"/>
      <c r="H56" s="92"/>
      <c r="I56" s="92"/>
      <c r="J56" s="92"/>
      <c r="K56" s="92"/>
      <c r="L56" s="92"/>
      <c r="M56" s="92"/>
      <c r="N56" s="400"/>
      <c r="O56" s="92"/>
    </row>
    <row r="57" spans="1:15" x14ac:dyDescent="0.25">
      <c r="A57" s="92"/>
      <c r="B57" s="110"/>
      <c r="C57" s="110"/>
      <c r="D57" s="110"/>
      <c r="E57" s="110"/>
      <c r="F57" s="92"/>
      <c r="G57" s="92"/>
      <c r="H57" s="92"/>
      <c r="I57" s="92"/>
      <c r="J57" s="92"/>
      <c r="K57" s="92"/>
      <c r="L57" s="92"/>
      <c r="M57" s="92"/>
      <c r="N57" s="400"/>
      <c r="O57" s="92"/>
    </row>
    <row r="58" spans="1:15" x14ac:dyDescent="0.25">
      <c r="A58" s="92"/>
      <c r="B58" s="110"/>
      <c r="C58" s="110"/>
      <c r="D58" s="110"/>
      <c r="E58" s="110"/>
      <c r="F58" s="92"/>
      <c r="G58" s="92"/>
      <c r="H58" s="92"/>
      <c r="I58" s="92"/>
      <c r="J58" s="92"/>
      <c r="K58" s="92"/>
      <c r="L58" s="92"/>
      <c r="M58" s="92"/>
      <c r="N58" s="400"/>
      <c r="O58" s="92"/>
    </row>
    <row r="59" spans="1:15" x14ac:dyDescent="0.25">
      <c r="A59" s="92"/>
      <c r="B59" s="110"/>
      <c r="C59" s="110"/>
      <c r="D59" s="110"/>
      <c r="E59" s="110"/>
      <c r="F59" s="92"/>
      <c r="G59" s="92"/>
      <c r="H59" s="92"/>
      <c r="I59" s="92"/>
      <c r="J59" s="92"/>
      <c r="K59" s="92"/>
      <c r="L59" s="92"/>
      <c r="M59" s="92"/>
      <c r="N59" s="400"/>
      <c r="O59" s="92"/>
    </row>
  </sheetData>
  <mergeCells count="24">
    <mergeCell ref="A37:G37"/>
    <mergeCell ref="H38:N38"/>
    <mergeCell ref="H39:N39"/>
    <mergeCell ref="H40:N40"/>
    <mergeCell ref="G4:G5"/>
    <mergeCell ref="H4:K4"/>
    <mergeCell ref="L4:N4"/>
    <mergeCell ref="A39:G40"/>
    <mergeCell ref="O4:O5"/>
    <mergeCell ref="A30:G30"/>
    <mergeCell ref="A32:O32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14</vt:lpstr>
      <vt:lpstr>Filial 15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ANDREATO</cp:lastModifiedBy>
  <cp:lastPrinted>2025-06-26T12:30:03Z</cp:lastPrinted>
  <dcterms:created xsi:type="dcterms:W3CDTF">2017-01-27T13:50:12Z</dcterms:created>
  <dcterms:modified xsi:type="dcterms:W3CDTF">2025-08-11T20:39:55Z</dcterms:modified>
</cp:coreProperties>
</file>