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CONVÊNIO DE RECEITA JUN" sheetId="1" r:id="rId1"/>
  </sheets>
  <definedNames>
    <definedName name="_xlnm._FilterDatabase" localSheetId="0" hidden="1">'CONVÊNIO DE RECEITA JUN'!$A$9:$K$132</definedName>
    <definedName name="_xlnm.Print_Area" localSheetId="0">'CONVÊNIO DE RECEITA JUN'!$A$1:$L$134</definedName>
  </definedNames>
  <calcPr calcId="152511"/>
</workbook>
</file>

<file path=xl/calcChain.xml><?xml version="1.0" encoding="utf-8"?>
<calcChain xmlns="http://schemas.openxmlformats.org/spreadsheetml/2006/main">
  <c r="A30" i="1" l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I29" i="1"/>
  <c r="I118" i="1" l="1"/>
  <c r="I123" i="1" l="1"/>
  <c r="J132" i="1" l="1"/>
  <c r="I131" i="1"/>
  <c r="G132" i="1"/>
  <c r="I130" i="1"/>
  <c r="I129" i="1"/>
  <c r="I128" i="1"/>
  <c r="I127" i="1"/>
  <c r="I126" i="1"/>
  <c r="I125" i="1"/>
  <c r="I124" i="1"/>
  <c r="I122" i="1" l="1"/>
  <c r="I121" i="1"/>
  <c r="I120" i="1"/>
  <c r="I119" i="1"/>
  <c r="P39" i="1" l="1"/>
  <c r="I117" i="1" l="1"/>
  <c r="I115" i="1"/>
  <c r="H116" i="1"/>
  <c r="I116" i="1" s="1"/>
  <c r="I91" i="1" l="1"/>
  <c r="I114" i="1" l="1"/>
  <c r="I113" i="1"/>
  <c r="I112" i="1" l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5" i="1" l="1"/>
  <c r="I92" i="1"/>
  <c r="I68" i="1" l="1"/>
  <c r="I31" i="1" l="1"/>
  <c r="I90" i="1" l="1"/>
  <c r="I61" i="1" l="1"/>
  <c r="I62" i="1"/>
  <c r="I27" i="1" l="1"/>
  <c r="I19" i="1"/>
  <c r="I87" i="1" l="1"/>
  <c r="I73" i="1" l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72" i="1"/>
  <c r="I89" i="1" l="1"/>
  <c r="I88" i="1" l="1"/>
  <c r="I70" i="1" l="1"/>
  <c r="I71" i="1"/>
  <c r="I60" i="1" l="1"/>
  <c r="H67" i="1" l="1"/>
  <c r="I67" i="1" s="1"/>
  <c r="I59" i="1" l="1"/>
  <c r="I69" i="1" l="1"/>
  <c r="I66" i="1"/>
  <c r="I65" i="1"/>
  <c r="I64" i="1"/>
  <c r="I63" i="1"/>
  <c r="I58" i="1"/>
  <c r="I57" i="1"/>
  <c r="I56" i="1"/>
  <c r="A12" i="1" l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I55" i="1"/>
  <c r="I54" i="1" l="1"/>
  <c r="I53" i="1" l="1"/>
  <c r="I52" i="1" l="1"/>
  <c r="I11" i="1" l="1"/>
  <c r="I42" i="1" l="1"/>
  <c r="H41" i="1"/>
  <c r="I41" i="1" s="1"/>
  <c r="H40" i="1"/>
  <c r="I40" i="1" s="1"/>
  <c r="I39" i="1"/>
  <c r="I51" i="1" l="1"/>
  <c r="I50" i="1"/>
  <c r="I49" i="1"/>
  <c r="I48" i="1"/>
  <c r="I47" i="1" l="1"/>
  <c r="I46" i="1" l="1"/>
  <c r="I43" i="1" l="1"/>
  <c r="I32" i="1" l="1"/>
  <c r="I33" i="1"/>
  <c r="I38" i="1"/>
  <c r="H37" i="1"/>
  <c r="H36" i="1"/>
  <c r="I36" i="1" s="1"/>
  <c r="I35" i="1"/>
  <c r="H34" i="1"/>
  <c r="I45" i="1"/>
  <c r="I44" i="1"/>
  <c r="H132" i="1" l="1"/>
  <c r="I34" i="1"/>
  <c r="I37" i="1"/>
  <c r="I30" i="1" l="1"/>
  <c r="I20" i="1" l="1"/>
  <c r="I28" i="1"/>
  <c r="I26" i="1"/>
  <c r="I25" i="1"/>
  <c r="I24" i="1"/>
  <c r="I23" i="1"/>
  <c r="I22" i="1"/>
  <c r="I21" i="1"/>
  <c r="I12" i="1" l="1"/>
  <c r="I13" i="1"/>
  <c r="I14" i="1"/>
  <c r="I15" i="1"/>
  <c r="I16" i="1"/>
  <c r="I17" i="1"/>
  <c r="I18" i="1"/>
  <c r="I132" i="1" l="1"/>
</calcChain>
</file>

<file path=xl/sharedStrings.xml><?xml version="1.0" encoding="utf-8"?>
<sst xmlns="http://schemas.openxmlformats.org/spreadsheetml/2006/main" count="631" uniqueCount="300">
  <si>
    <t>Objeto</t>
  </si>
  <si>
    <t>Concedente</t>
  </si>
  <si>
    <t>Vigência</t>
  </si>
  <si>
    <t>Valor do Convênio R$</t>
  </si>
  <si>
    <t>Repasse</t>
  </si>
  <si>
    <t>Contrapartida</t>
  </si>
  <si>
    <t>Ministério das Cidades</t>
  </si>
  <si>
    <t>Urbanização, Regularização e Integração de Assentamentos Precários no Bairro da Paz</t>
  </si>
  <si>
    <t>Ministério do Esporte</t>
  </si>
  <si>
    <t>-</t>
  </si>
  <si>
    <t>Órgão Executor</t>
  </si>
  <si>
    <t>Fundo Nacional de Saúde</t>
  </si>
  <si>
    <t>SEMSA</t>
  </si>
  <si>
    <t>SAFRA</t>
  </si>
  <si>
    <t>SEMEIA</t>
  </si>
  <si>
    <t xml:space="preserve">Execução de Obras de pavimentação e drenagem de vias </t>
  </si>
  <si>
    <t>Pavimentação de vias e recuperação de pontes</t>
  </si>
  <si>
    <t>Nº</t>
  </si>
  <si>
    <t>TOTAL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</si>
  <si>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</si>
  <si>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</si>
  <si>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</si>
  <si>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</si>
  <si>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</si>
  <si>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SEOP</t>
  </si>
  <si>
    <t>Convênio/ Contrato</t>
  </si>
  <si>
    <t>CR.255.098-59/2008</t>
  </si>
  <si>
    <t>CR.265.393-43/2008</t>
  </si>
  <si>
    <t>CR.274.582-10/2008</t>
  </si>
  <si>
    <t>SEOP/ SEMCAS</t>
  </si>
  <si>
    <t>SEOP/ SEMCAS/    SMDGU</t>
  </si>
  <si>
    <t>PAC 2/OGU</t>
  </si>
  <si>
    <t>SEOP/ SEMCAS/ SMDGU</t>
  </si>
  <si>
    <t>Ministério do  Esporte</t>
  </si>
  <si>
    <t>TC 202502/2012</t>
  </si>
  <si>
    <t>FNDE</t>
  </si>
  <si>
    <t>SEME</t>
  </si>
  <si>
    <t>Ministério da Saúde</t>
  </si>
  <si>
    <t>Ministério da Defesa</t>
  </si>
  <si>
    <t>Ministério do Desenvolvimento Social e Combate a Fome</t>
  </si>
  <si>
    <t>Economia Solidária: Ações Estratégicas de Desenvolvimento Local Integrada para Superação da Extrema Pobreza no Município de Rio Branco</t>
  </si>
  <si>
    <t>Ministério do Trabalho e Emprego</t>
  </si>
  <si>
    <t>Elaboração do Plano de Coleta Seletiva do Município de Rio Branco</t>
  </si>
  <si>
    <t>Ministério do Meio Ambiente</t>
  </si>
  <si>
    <t>Ministério do Desenvolvimento Agrário</t>
  </si>
  <si>
    <t>Construção da Policlínica Barral y Barral no Município de Rio Branco</t>
  </si>
  <si>
    <t xml:space="preserve">Aquisição de caminhões, veículos utilitários, dois tratores e implementos agrícolas para o incremento da produção agrícola </t>
  </si>
  <si>
    <t>Ministério do Turismo</t>
  </si>
  <si>
    <t>Secretaria de Políticas de promoção da Igualdade Racial da Presidência da República</t>
  </si>
  <si>
    <t>COMTES/ SEMCAS</t>
  </si>
  <si>
    <t>PREFEITURA DE RIO BRANCO - ACRE</t>
  </si>
  <si>
    <t>SECRETARIA MUNICIPAL DE PLANEJAMENTO - SEPLAN</t>
  </si>
  <si>
    <t>OGU</t>
  </si>
  <si>
    <t>Fortalecimento Institucional da Secretaria Adjunta de Promoção da Igualdade Racial de Rio Branco - AC</t>
  </si>
  <si>
    <t>Modernização do Restaurante Popular de Rio Branco por meio da ampliação e reforma do espaço e aquisição de equipamentos</t>
  </si>
  <si>
    <t xml:space="preserve">Construção de 10 (dez) Unidades de Educação Infantil </t>
  </si>
  <si>
    <t>Construção de quadras de grama sintética no Município de Rio Branco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</si>
  <si>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</si>
  <si>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</si>
  <si>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</si>
  <si>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</si>
  <si>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</si>
  <si>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</si>
  <si>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</si>
  <si>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</si>
  <si>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Construção e ampliação de Espaços Esportivos e de Lazer </t>
  </si>
  <si>
    <t xml:space="preserve">CR. 362.951-59/2011           </t>
  </si>
  <si>
    <t xml:space="preserve">CV 051/2012   </t>
  </si>
  <si>
    <t xml:space="preserve">CR 388.451-58/ 2012            </t>
  </si>
  <si>
    <t xml:space="preserve">CR 394.216-10/ 2012              </t>
  </si>
  <si>
    <t xml:space="preserve">CR 389.578-97/ 2012                  </t>
  </si>
  <si>
    <t xml:space="preserve">CR 398.222-81/ 2012            </t>
  </si>
  <si>
    <t xml:space="preserve">CR 1003340-91/2012           </t>
  </si>
  <si>
    <t xml:space="preserve">CR 782628/2013      </t>
  </si>
  <si>
    <t>CV 782631/2013</t>
  </si>
  <si>
    <t>SEOP/ ESPORTE</t>
  </si>
  <si>
    <t>Governo do Estado</t>
  </si>
  <si>
    <t>PAR/FNDE</t>
  </si>
  <si>
    <t>Fundo Nacional de Desenvolvimento da Educação</t>
  </si>
  <si>
    <t>Construção de Unidade  Básica de Saúde Porte I</t>
  </si>
  <si>
    <t>P. 84317205000/1130-04</t>
  </si>
  <si>
    <t>Construção de Unidade  Básica de Saúde Porte II</t>
  </si>
  <si>
    <t>TC 06003/2013</t>
  </si>
  <si>
    <t>Construção de 01 Unidade de Educação Infantil</t>
  </si>
  <si>
    <t>TC 06001/2013</t>
  </si>
  <si>
    <t>Construção de 02 Unidades de Educação Infantil</t>
  </si>
  <si>
    <t>CR 784082/2013</t>
  </si>
  <si>
    <t>CR 784157/2013</t>
  </si>
  <si>
    <t>CR 784217/2013</t>
  </si>
  <si>
    <t>CR 783363/2013</t>
  </si>
  <si>
    <t>CR 784096/2013</t>
  </si>
  <si>
    <t>Implantação de Espaço de Esporte na Região do Belo Jardim</t>
  </si>
  <si>
    <t>Construção de Quadras Poliesportivas no Município de Rio Branco</t>
  </si>
  <si>
    <t>Construção de Campo de Futebol no Município de Rio Branco</t>
  </si>
  <si>
    <t xml:space="preserve">Implantação de Centro de Recuperação de Dependentes Químicos            </t>
  </si>
  <si>
    <t xml:space="preserve">Construção de Micro Terminal Urbano </t>
  </si>
  <si>
    <t>TC 05720/2013</t>
  </si>
  <si>
    <t>Implantação de área de Esporte e Lazer</t>
  </si>
  <si>
    <t>TC 201301240/2013</t>
  </si>
  <si>
    <t>Aquisição de Mobiliário Escolar</t>
  </si>
  <si>
    <t>Aquisição de Equipamentos e Mobiliário Escolar</t>
  </si>
  <si>
    <t>CV 656/2013</t>
  </si>
  <si>
    <t>Revitalização do Mercado do Bosque</t>
  </si>
  <si>
    <t>Revitalização da I Etapa do Calçadão da Orla do Rio Acre no Município de Rio Branco</t>
  </si>
  <si>
    <t>Construção de Espaços Esportivos no Município de Rio Branco</t>
  </si>
  <si>
    <t xml:space="preserve">Estruturação da Rede de Serviços de Proteção Social Básica – Construção de Centro Público de Convivência do Idoso - CCI </t>
  </si>
  <si>
    <t>CR 787729/2013</t>
  </si>
  <si>
    <t>CR 783759/2013</t>
  </si>
  <si>
    <t>Aquisição de máquinas e/ou equipamentos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</si>
  <si>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</si>
  <si>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</si>
  <si>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</si>
  <si>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Cv 784757/2013                                              </t>
  </si>
  <si>
    <t xml:space="preserve">Fortalecimento da produção no município de Rio Branco por meio do diagnóstico, capacitação, divulgação e fomento à produção de hortaliças </t>
  </si>
  <si>
    <t xml:space="preserve">CR 794022/2013 </t>
  </si>
  <si>
    <t xml:space="preserve">CR 788271/2013  </t>
  </si>
  <si>
    <t xml:space="preserve">CR 789198/2013  </t>
  </si>
  <si>
    <t>CV 2233/2007</t>
  </si>
  <si>
    <t>Construção de Unidade Básica de Saúde</t>
  </si>
  <si>
    <t>Desenvolvimento de ações em saúde ambiental</t>
  </si>
  <si>
    <t xml:space="preserve">Fundação Nacional de Saúde </t>
  </si>
  <si>
    <t xml:space="preserve">  Mapeamento dos Povos e Comunidades Tradicionais de Matriz Africana de Rio Branco</t>
  </si>
  <si>
    <t>SEADPIR</t>
  </si>
  <si>
    <t>CV 01078/2014</t>
  </si>
  <si>
    <t>Revitalização do Parque Ambiental Chico Mendes e elaboração do Plano de Comunicação e Identidade Visual visando fortalecer o Programa de Educação Ambiental</t>
  </si>
  <si>
    <t>TC 425.754-17/2013</t>
  </si>
  <si>
    <t>Centro de Iniciação ao Esporte</t>
  </si>
  <si>
    <t>CV 145/PCN/2013</t>
  </si>
  <si>
    <t>CV 231/PCN/2013</t>
  </si>
  <si>
    <t>CV 0524/2013</t>
  </si>
  <si>
    <t>CV 802466/2014</t>
  </si>
  <si>
    <t>CONVÊNIOS, CONTRATOS DE REPASSE, PROJETOS PAC e REPASSES FUNDO A FUNDO VIGENTES E EM EXECUÇÃO</t>
  </si>
  <si>
    <t>CR 809398/2014</t>
  </si>
  <si>
    <t>CR 807315/2014</t>
  </si>
  <si>
    <t>CR 809413/2014</t>
  </si>
  <si>
    <t>CV 308/2014</t>
  </si>
  <si>
    <t xml:space="preserve">CV 001/2014 </t>
  </si>
  <si>
    <t>CV 315/2014</t>
  </si>
  <si>
    <t>CV 145/2014</t>
  </si>
  <si>
    <t>TC 20140539/2014</t>
  </si>
  <si>
    <t>Aquisição de Caminhão tipo carga seca e veículo utilitário para apoio aos produtores agrícolas no Município de Rio Branco</t>
  </si>
  <si>
    <t>Readequação e ampliação de corredores do transporte coletivo no Município de Rio Branco</t>
  </si>
  <si>
    <t>Construção de calçadas e meio fio em vias pavimentadas urbanas</t>
  </si>
  <si>
    <t>Complementação da Revitalização do Mercado do Bosque</t>
  </si>
  <si>
    <t>Urbanização com drenagem, construção de calçadas e meio fio no conjunto Jardim São Francisco em vias urbanas pavimentadas</t>
  </si>
  <si>
    <t xml:space="preserve">Construção de drenagem urbana e rede coletora de esgoto para recuperação da Rua Boulevard Augusto Monteiro </t>
  </si>
  <si>
    <t>Aquisição de ônibus Escolares adpatados a Cadeirantes</t>
  </si>
  <si>
    <t>CR. 806980/2014</t>
  </si>
  <si>
    <t>Construção de Quadras poliesportivas no Município de Rio Branco</t>
  </si>
  <si>
    <t xml:space="preserve">Construção de Microterminal Urbano no Município de Rio Branco </t>
  </si>
  <si>
    <t xml:space="preserve">Construção de Escola em Tempo Integral                                        </t>
  </si>
  <si>
    <t xml:space="preserve">Aquisição de caminhão, trator agrícola com pneus, ônibus e ônibus Odontológico          </t>
  </si>
  <si>
    <t>SEPLAN</t>
  </si>
  <si>
    <t>CR. 805099/2014</t>
  </si>
  <si>
    <t xml:space="preserve">Implantação e Modernização da Infraestrutura Esportiva             </t>
  </si>
  <si>
    <t>CV 509/2014</t>
  </si>
  <si>
    <t>CV 060/2014</t>
  </si>
  <si>
    <t>Drenagem urbana, com calçada, meio-fio e sarjeta em vias pavimentadas (Capoeira)</t>
  </si>
  <si>
    <t>Construção do Mercado do Peixe no Município de Rio Branco-AC</t>
  </si>
  <si>
    <t>Ministério da Pesca e Aquicultura</t>
  </si>
  <si>
    <t>TC 201300589/2013</t>
  </si>
  <si>
    <t>TC 46694/2014</t>
  </si>
  <si>
    <t>CV  240/2014</t>
  </si>
  <si>
    <t>Aquisição de equipamentos e mobiliário Escolar</t>
  </si>
  <si>
    <t>CV 01/2015</t>
  </si>
  <si>
    <t>688.467,20  </t>
  </si>
  <si>
    <t>P. 84317.2050001/14-007</t>
  </si>
  <si>
    <t>P. 84317.205000/1140-30</t>
  </si>
  <si>
    <t>P. 84317.205000/1140-31</t>
  </si>
  <si>
    <t>P.  84317.205000/1140-19</t>
  </si>
  <si>
    <t xml:space="preserve">P. 84317.205000/1140-20                                 </t>
  </si>
  <si>
    <t>P. 84317.205000/1140-08</t>
  </si>
  <si>
    <t xml:space="preserve">P.  84317.205000/1140-18                                      </t>
  </si>
  <si>
    <t xml:space="preserve">P. 84317.205000/1140-16                                         </t>
  </si>
  <si>
    <t>P. 84317.205000/1140-28</t>
  </si>
  <si>
    <t xml:space="preserve">P. 84317.205000/1140-17      </t>
  </si>
  <si>
    <t>P. 84317.205000/1140-35</t>
  </si>
  <si>
    <t>P. 84317.205000/1140-33</t>
  </si>
  <si>
    <t>P. 84317.205000/1140-34</t>
  </si>
  <si>
    <t>P. 84317.205000/1140-32</t>
  </si>
  <si>
    <t>P. 84317.205000/1140-36</t>
  </si>
  <si>
    <t>Manutenção de Unidade de Saúde - Aquisição de Produtos Médicos de Uso Único</t>
  </si>
  <si>
    <t>Estruturação - Construção de UBS Porte I (Quixadá)</t>
  </si>
  <si>
    <t>Estruturação - Material Permanente para UBS (Equip. Informática)</t>
  </si>
  <si>
    <t>Estruturação - Material Permanente para UBS (Mobiliário, Informática e Matérial Odontológico)</t>
  </si>
  <si>
    <t>Reforma de Unidade Básica de Saúde (URAP Augusto Hidalgo de Lima)</t>
  </si>
  <si>
    <t>Estruturação - Material Permanente para UBS (nformática e  Material Odontológico)</t>
  </si>
  <si>
    <t xml:space="preserve">Estruturação - Material Permanente para UBS (Odontológico Mobiliário e Informática) </t>
  </si>
  <si>
    <t>Construção de UBS Porte II (RUI LINO III)</t>
  </si>
  <si>
    <t>P. 84317.205000/1140-15</t>
  </si>
  <si>
    <t>Estruturação - Material Permanente para UBS</t>
  </si>
  <si>
    <t>P. 84317.205000/1130-26</t>
  </si>
  <si>
    <t>UA - Unidade de Acolhimento (Construção)</t>
  </si>
  <si>
    <t>CR. 804954/2014</t>
  </si>
  <si>
    <t>Construção de Quadra de Grama Sintética no Município de Rio Branco</t>
  </si>
  <si>
    <t>CR. 805543/2014</t>
  </si>
  <si>
    <t>Requalificação da Infraestrutura Cicloviária e estruturação do sistema de bicicletas compartilhadas no Município de Rio Branco</t>
  </si>
  <si>
    <t>Governo do Estado/ SEDS</t>
  </si>
  <si>
    <t>Potencializar o Serviço Especializado em Abordagem Social no Município de Rio Branco ampliando a oferta de proteção social às crianças, adolescentes, jovens, adultos e idosos em situação de risco pessoal e social que utilizem as ruas de Rio Branco como forma de moradia e/ou sobrevivência.</t>
  </si>
  <si>
    <t>SEMCAS</t>
  </si>
  <si>
    <t>TC 201500111/2015</t>
  </si>
  <si>
    <t>Reforma de Unidade de Saúde (UBS Belo Jardim III)</t>
  </si>
  <si>
    <t>Reforma de Unidade de Saúde (UBS Vila da Amizade)</t>
  </si>
  <si>
    <t>Reforma de Unidade de Saúde (USF Santa Inês)</t>
  </si>
  <si>
    <t>Reforma de Unidade de Saúde (USF Benfica )</t>
  </si>
  <si>
    <t>Reforma de Unidade de Saúde (UBS INIMEO INSFRAN MARTINEZ)</t>
  </si>
  <si>
    <t xml:space="preserve">CV 813654/2014  </t>
  </si>
  <si>
    <t>Estruturação da rede de serviços de proteção social especial - Aquisição de veículos OKM</t>
  </si>
  <si>
    <t>CV 093/2015</t>
  </si>
  <si>
    <t xml:space="preserve">Construção de Praça no Município de Rio Branco     </t>
  </si>
  <si>
    <t>Reforma do Mercado da Estação Experimental</t>
  </si>
  <si>
    <t xml:space="preserve">  Adequação de Ciclovias no Município de Rio Branco</t>
  </si>
  <si>
    <t xml:space="preserve">  Implantação da 2º etapa do Centro de Esportes Radicais de Rio Branco - AC</t>
  </si>
  <si>
    <t xml:space="preserve">CR 818669/2015 </t>
  </si>
  <si>
    <t xml:space="preserve">CR 820106/2015  </t>
  </si>
  <si>
    <t>CV 218/2015</t>
  </si>
  <si>
    <t>Construção de Quadras de Grama Sintética</t>
  </si>
  <si>
    <t xml:space="preserve">CR   818540/2015  </t>
  </si>
  <si>
    <t>Reforma da Escola de Ensino Fundamental Raimundo Hermínio de Melo</t>
  </si>
  <si>
    <t>CV 112/2015</t>
  </si>
  <si>
    <t xml:space="preserve">CR 820627/2015  </t>
  </si>
  <si>
    <t xml:space="preserve">  Aquisição de Máquinas e Equipamentos Agrícolas</t>
  </si>
  <si>
    <t>Construção do Parque Cidade da Criança no município de Rio Branco – AC</t>
  </si>
  <si>
    <t>CV 244/2015</t>
  </si>
  <si>
    <t>Aquisição de equipamento - veículo utilitário tipo pick-up</t>
  </si>
  <si>
    <t>CV 124/2015</t>
  </si>
  <si>
    <t>Promover e incentivar a coleta seletiva de resíduos secos e a compostagem dos resíduos úmidos na Área de Proteção Ambiental Raimundo Irineu Serra, contribuindo com a Implementação do Plano de Manejo e fortalecimento da Política Municipal de Gestão de Resíduos Sólidos.</t>
  </si>
  <si>
    <t>Implantação de Academias da Comunidade no Município de Rio Branco.</t>
  </si>
  <si>
    <t xml:space="preserve">CR   824255/2015 </t>
  </si>
  <si>
    <t>Reforma do Mercado Municipal Elias Mansour</t>
  </si>
  <si>
    <t>CV 399/2015</t>
  </si>
  <si>
    <t xml:space="preserve">CR   824021/2015  </t>
  </si>
  <si>
    <t xml:space="preserve">  Construção da Passarela de acesso ao Parque Municipal Capitão Ciríaco.</t>
  </si>
  <si>
    <t>Ministério da Cultura</t>
  </si>
  <si>
    <t>CV 398/2015</t>
  </si>
  <si>
    <t>Construção do Mercado Municipal do Bairro São Francisco</t>
  </si>
  <si>
    <t>CV 427/2015</t>
  </si>
  <si>
    <t xml:space="preserve">  Aquisição de veículos e equipamentos - Pá carregadeira e veículo utilitário tipo pick-up</t>
  </si>
  <si>
    <t>CV 818185/2015</t>
  </si>
  <si>
    <t xml:space="preserve">  Implantação de 04 (quatro) núcleos de esporte educacional do Programa Segundo Tempo, em atendimento às crianças, jovens e adolescentes do município de Rio Branco/AC.</t>
  </si>
  <si>
    <t>SEMEL</t>
  </si>
  <si>
    <t>Aquisição de máquinas e equipamentos agrícolas</t>
  </si>
  <si>
    <t xml:space="preserve">Superintendência de Desenvolvimento da Amazônia </t>
  </si>
  <si>
    <t>APOIO A PROJETO DE INFRAESTRUTURA TURÍSTICA - Revitalização do Centro Comercial Aziz Abucater</t>
  </si>
  <si>
    <t xml:space="preserve">CR 825344/2015  </t>
  </si>
  <si>
    <t>Construção de calçadas em vias urbanas pavimentadas</t>
  </si>
  <si>
    <t>CV 468/2015</t>
  </si>
  <si>
    <t>Reforma e ampliação de Espaços de esporte e Lazer.</t>
  </si>
  <si>
    <t>CV 465/2015</t>
  </si>
  <si>
    <t>Construção de Espaços de Esporte e Lazer.</t>
  </si>
  <si>
    <t>CV 466/2015</t>
  </si>
  <si>
    <t>CV 819188/2015</t>
  </si>
  <si>
    <t>Implantação de Hortas e Casas de Vegetação em áreas Urbana e Periurbana no Município de Rio Branco-AC</t>
  </si>
  <si>
    <t xml:space="preserve">CV 817951/2015  </t>
  </si>
  <si>
    <t xml:space="preserve">  Implantação de 10 (dez) núcleos do Programa Esporte e Lazer da Cidade – Núcleo Urbano no município de Rio Branco/AC</t>
  </si>
  <si>
    <t>Escritório Econômico e Cultural de Taipe no Brasil (Embaixada de Taiwan)</t>
  </si>
  <si>
    <t>Alocação de recursos financeiros necessários à implementação de ações de mobilidade urbana sustentável na cidade de Rio Branco-AC.</t>
  </si>
  <si>
    <t>RBTRANS</t>
  </si>
  <si>
    <t>Termo de Cooperação Financeira nº 02/2015</t>
  </si>
  <si>
    <t>CV. 181/2015</t>
  </si>
  <si>
    <t xml:space="preserve">    Implantação de melhorias sanitárias domiciliares em Comunidades Rurais do Município de Rio Branco                             </t>
  </si>
  <si>
    <t>FUNASA</t>
  </si>
  <si>
    <t>CV 094/2015</t>
  </si>
  <si>
    <t xml:space="preserve">Implantação de Melhorias Sanitárias Domiciliares nas Comunidades Rurais Amazônia Legal                   </t>
  </si>
  <si>
    <t>CV 001/2015</t>
  </si>
  <si>
    <t>Implantar Coleta Seletiva Domiciliar e Compostagem em escolas na Regional Estação Experimental</t>
  </si>
  <si>
    <t>CV 826036/2015</t>
  </si>
  <si>
    <t>P. 84317.205000/1150-10</t>
  </si>
  <si>
    <t xml:space="preserve">Construção da UBS São Francisco Porte IV </t>
  </si>
  <si>
    <t>P. 84317.205000/1150-12</t>
  </si>
  <si>
    <t>Construção da UBS Juarez Távora Porte I</t>
  </si>
  <si>
    <t>P. 84317.205000/1150-13</t>
  </si>
  <si>
    <t>Construção da UBS Albert Sampaio Porte I</t>
  </si>
  <si>
    <t>P. 84317.205000/1150-08</t>
  </si>
  <si>
    <t>Ampliação da USF Benfica</t>
  </si>
  <si>
    <t>TC 75527/2016</t>
  </si>
  <si>
    <t>Reforma Emergencial da Escola Ana Turan</t>
  </si>
  <si>
    <t>TC 75531/2016</t>
  </si>
  <si>
    <t>Reforma Emergencial da Escola Frei Peregrino</t>
  </si>
  <si>
    <t>TC 75533/2016</t>
  </si>
  <si>
    <t>Reforma Emergencial da Escola Maria Adeiza</t>
  </si>
  <si>
    <t>TC 75534/2016</t>
  </si>
  <si>
    <t>Reforma Emergencial da Escola Maria Izaliz</t>
  </si>
  <si>
    <t>TC 75532/2016</t>
  </si>
  <si>
    <t>Reforma Emergencial da Escola Francisco Oiticica</t>
  </si>
  <si>
    <t>TC 75529/2016</t>
  </si>
  <si>
    <t>Reforma Emergencial da Escola Djanira Bezerra</t>
  </si>
  <si>
    <t>TC 75530/2016</t>
  </si>
  <si>
    <t>Reforma Emergencial da Escola Dona Mozinha</t>
  </si>
  <si>
    <t>TC 75535/2016</t>
  </si>
  <si>
    <t>Reforma Emergencial da Escola Willy Viana</t>
  </si>
  <si>
    <t xml:space="preserve">CV 824402/2015 </t>
  </si>
  <si>
    <t xml:space="preserve">  Celebrações nas Cidades do revezamento da Tocha Olímpica e Paralímpica. Cidade de Rio Branco-AC.</t>
  </si>
  <si>
    <t>FGB</t>
  </si>
  <si>
    <t xml:space="preserve">CV 823798/2015  </t>
  </si>
  <si>
    <t>Construção de Campos de Futebol no Município de Rio Branco</t>
  </si>
  <si>
    <t>658.086,45  </t>
  </si>
  <si>
    <t>CV 009/2015</t>
  </si>
  <si>
    <t>ÚLTIMA ATUALIZAÇÃO: 27/06/2016</t>
  </si>
  <si>
    <t>P. 843117205000/1130-02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</si>
</sst>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1" fillId="3" borderId="1" xfId="2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4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9" fillId="3" borderId="2" xfId="0" applyNumberFormat="1" applyFont="1" applyFill="1" applyBorder="1" applyAlignment="1">
      <alignment vertical="center"/>
    </xf>
    <xf numFmtId="4" fontId="9" fillId="0" borderId="0" xfId="0" applyNumberFormat="1" applyFont="1"/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4" fontId="0" fillId="3" borderId="0" xfId="0" applyNumberFormat="1" applyFill="1" applyAlignment="1">
      <alignment horizontal="center" vertical="center"/>
    </xf>
    <xf numFmtId="14" fontId="0" fillId="3" borderId="0" xfId="0" applyNumberFormat="1" applyFill="1"/>
    <xf numFmtId="0" fontId="1" fillId="3" borderId="1" xfId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5">
    <cellStyle name="Ênfase2" xfId="1" builtinId="33"/>
    <cellStyle name="Hiperlink" xfId="2" builtinId="8"/>
    <cellStyle name="Normal" xfId="0" builtinId="0"/>
    <cellStyle name="Normal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0</xdr:rowOff>
    </xdr:from>
    <xdr:to>
      <xdr:col>2</xdr:col>
      <xdr:colOff>79376</xdr:colOff>
      <xdr:row>2</xdr:row>
      <xdr:rowOff>127000</xdr:rowOff>
    </xdr:to>
    <xdr:pic>
      <xdr:nvPicPr>
        <xdr:cNvPr id="10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92" y="0"/>
          <a:ext cx="1710267" cy="51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zoomScaleNormal="100" zoomScaleSheetLayoutView="100" zoomScalePageLayoutView="80" workbookViewId="0">
      <selection activeCell="J4" sqref="J4:K4"/>
    </sheetView>
  </sheetViews>
  <sheetFormatPr defaultRowHeight="15" x14ac:dyDescent="0.25"/>
  <cols>
    <col min="1" max="1" width="4.7109375" customWidth="1"/>
    <col min="2" max="2" width="21.7109375" customWidth="1"/>
    <col min="3" max="3" width="11.8554687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21.85546875" customWidth="1"/>
    <col min="13" max="13" width="14.42578125" customWidth="1"/>
    <col min="14" max="15" width="11.7109375" bestFit="1" customWidth="1"/>
    <col min="16" max="16" width="10.140625" bestFit="1" customWidth="1"/>
  </cols>
  <sheetData>
    <row r="1" spans="1:14" ht="15.75" x14ac:dyDescent="0.25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x14ac:dyDescent="0.25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4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4" x14ac:dyDescent="0.25">
      <c r="J4" s="77" t="s">
        <v>298</v>
      </c>
      <c r="K4" s="77"/>
    </row>
    <row r="5" spans="1:14" x14ac:dyDescent="0.25">
      <c r="K5" s="62"/>
    </row>
    <row r="6" spans="1:14" ht="15" customHeight="1" x14ac:dyDescent="0.25">
      <c r="A6" s="72" t="s">
        <v>131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4" ht="15" customHeight="1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4" ht="15" customHeight="1" x14ac:dyDescent="0.25">
      <c r="A8" s="28"/>
      <c r="B8" s="31"/>
      <c r="C8" s="28"/>
      <c r="D8" s="28"/>
      <c r="E8" s="28"/>
      <c r="F8" s="28"/>
      <c r="G8" s="28"/>
      <c r="H8" s="28"/>
      <c r="I8" s="28"/>
      <c r="J8" s="28"/>
      <c r="K8" s="28"/>
    </row>
    <row r="9" spans="1:14" ht="15" customHeight="1" x14ac:dyDescent="0.25">
      <c r="A9" s="73" t="s">
        <v>17</v>
      </c>
      <c r="B9" s="74" t="s">
        <v>25</v>
      </c>
      <c r="C9" s="73" t="s">
        <v>20</v>
      </c>
      <c r="D9" s="76" t="s">
        <v>0</v>
      </c>
      <c r="E9" s="76" t="s">
        <v>1</v>
      </c>
      <c r="F9" s="69" t="s">
        <v>2</v>
      </c>
      <c r="G9" s="68" t="s">
        <v>3</v>
      </c>
      <c r="H9" s="68"/>
      <c r="I9" s="68"/>
      <c r="J9" s="69" t="s">
        <v>23</v>
      </c>
      <c r="K9" s="69" t="s">
        <v>10</v>
      </c>
    </row>
    <row r="10" spans="1:14" ht="35.25" customHeight="1" x14ac:dyDescent="0.25">
      <c r="A10" s="73"/>
      <c r="B10" s="75"/>
      <c r="C10" s="73"/>
      <c r="D10" s="76"/>
      <c r="E10" s="76"/>
      <c r="F10" s="69"/>
      <c r="G10" s="6" t="s">
        <v>4</v>
      </c>
      <c r="H10" s="6" t="s">
        <v>5</v>
      </c>
      <c r="I10" s="6" t="s">
        <v>22</v>
      </c>
      <c r="J10" s="69"/>
      <c r="K10" s="69"/>
    </row>
    <row r="11" spans="1:14" ht="42.75" customHeight="1" x14ac:dyDescent="0.25">
      <c r="A11" s="33">
        <v>1</v>
      </c>
      <c r="B11" s="34" t="s">
        <v>117</v>
      </c>
      <c r="C11" s="20" t="s">
        <v>52</v>
      </c>
      <c r="D11" s="21" t="s">
        <v>118</v>
      </c>
      <c r="E11" s="21" t="s">
        <v>11</v>
      </c>
      <c r="F11" s="43">
        <v>42742</v>
      </c>
      <c r="G11" s="3">
        <v>1000000</v>
      </c>
      <c r="H11" s="4">
        <v>100000</v>
      </c>
      <c r="I11" s="14">
        <f>G11+H11</f>
        <v>1100000</v>
      </c>
      <c r="J11" s="38">
        <v>0</v>
      </c>
      <c r="K11" s="33" t="s">
        <v>12</v>
      </c>
    </row>
    <row r="12" spans="1:14" ht="42.75" customHeight="1" x14ac:dyDescent="0.25">
      <c r="A12" s="33">
        <f>A11+1</f>
        <v>2</v>
      </c>
      <c r="B12" s="12" t="s">
        <v>26</v>
      </c>
      <c r="C12" s="21" t="s">
        <v>52</v>
      </c>
      <c r="D12" s="16" t="s">
        <v>16</v>
      </c>
      <c r="E12" s="16" t="s">
        <v>6</v>
      </c>
      <c r="F12" s="11">
        <v>42640</v>
      </c>
      <c r="G12" s="14">
        <v>987600</v>
      </c>
      <c r="H12" s="4">
        <v>52000</v>
      </c>
      <c r="I12" s="14">
        <f t="shared" ref="I12:I14" si="0">SUM(G12+H12)</f>
        <v>1039600</v>
      </c>
      <c r="J12" s="14">
        <v>987600</v>
      </c>
      <c r="K12" s="16" t="s">
        <v>24</v>
      </c>
    </row>
    <row r="13" spans="1:14" ht="56.25" customHeight="1" x14ac:dyDescent="0.25">
      <c r="A13" s="33">
        <f t="shared" ref="A13:A76" si="1">A12+1</f>
        <v>3</v>
      </c>
      <c r="B13" s="12" t="s">
        <v>27</v>
      </c>
      <c r="C13" s="21" t="s">
        <v>52</v>
      </c>
      <c r="D13" s="16" t="s">
        <v>7</v>
      </c>
      <c r="E13" s="16" t="s">
        <v>6</v>
      </c>
      <c r="F13" s="11">
        <v>42670</v>
      </c>
      <c r="G13" s="4">
        <v>2965600</v>
      </c>
      <c r="H13" s="4">
        <v>156084.22</v>
      </c>
      <c r="I13" s="14">
        <f t="shared" si="0"/>
        <v>3121684.22</v>
      </c>
      <c r="J13" s="13">
        <v>1809015.99</v>
      </c>
      <c r="K13" s="16" t="s">
        <v>30</v>
      </c>
    </row>
    <row r="14" spans="1:14" ht="48" customHeight="1" x14ac:dyDescent="0.25">
      <c r="A14" s="33">
        <f t="shared" si="1"/>
        <v>4</v>
      </c>
      <c r="B14" s="12" t="s">
        <v>28</v>
      </c>
      <c r="C14" s="21" t="s">
        <v>52</v>
      </c>
      <c r="D14" s="16" t="s">
        <v>15</v>
      </c>
      <c r="E14" s="16" t="s">
        <v>6</v>
      </c>
      <c r="F14" s="11">
        <v>42601</v>
      </c>
      <c r="G14" s="4">
        <v>394200</v>
      </c>
      <c r="H14" s="13">
        <v>30942.6</v>
      </c>
      <c r="I14" s="14">
        <f t="shared" si="0"/>
        <v>425142.6</v>
      </c>
      <c r="J14" s="13">
        <v>394200</v>
      </c>
      <c r="K14" s="10" t="s">
        <v>24</v>
      </c>
    </row>
    <row r="15" spans="1:14" ht="60.75" customHeight="1" x14ac:dyDescent="0.25">
      <c r="A15" s="33">
        <f t="shared" si="1"/>
        <v>5</v>
      </c>
      <c r="B15" s="12" t="s">
        <v>61</v>
      </c>
      <c r="C15" s="16" t="s">
        <v>31</v>
      </c>
      <c r="D15" s="16" t="s">
        <v>58</v>
      </c>
      <c r="E15" s="16" t="s">
        <v>6</v>
      </c>
      <c r="F15" s="11">
        <v>42582</v>
      </c>
      <c r="G15" s="4">
        <v>12206402.77</v>
      </c>
      <c r="H15" s="4">
        <v>2172795.7599999998</v>
      </c>
      <c r="I15" s="14">
        <f t="shared" ref="I15:I18" si="2">SUM(G15+H15)</f>
        <v>14379198.529999999</v>
      </c>
      <c r="J15" s="29">
        <v>7262294.4199999999</v>
      </c>
      <c r="K15" s="16" t="s">
        <v>29</v>
      </c>
      <c r="L15" s="1"/>
    </row>
    <row r="16" spans="1:14" ht="51" customHeight="1" x14ac:dyDescent="0.25">
      <c r="A16" s="33">
        <f t="shared" si="1"/>
        <v>6</v>
      </c>
      <c r="B16" s="12" t="s">
        <v>62</v>
      </c>
      <c r="C16" s="16" t="s">
        <v>31</v>
      </c>
      <c r="D16" s="16" t="s">
        <v>19</v>
      </c>
      <c r="E16" s="16" t="s">
        <v>6</v>
      </c>
      <c r="F16" s="11">
        <v>42766</v>
      </c>
      <c r="G16" s="4">
        <v>7117476.25</v>
      </c>
      <c r="H16" s="4">
        <v>280322.49</v>
      </c>
      <c r="I16" s="14">
        <f t="shared" si="2"/>
        <v>7397798.7400000002</v>
      </c>
      <c r="J16" s="29">
        <v>1911071.06</v>
      </c>
      <c r="K16" s="16" t="s">
        <v>29</v>
      </c>
      <c r="L16" s="55"/>
      <c r="N16" s="1"/>
    </row>
    <row r="17" spans="1:15" ht="58.5" customHeight="1" x14ac:dyDescent="0.25">
      <c r="A17" s="33">
        <f t="shared" si="1"/>
        <v>7</v>
      </c>
      <c r="B17" s="12" t="s">
        <v>63</v>
      </c>
      <c r="C17" s="16" t="s">
        <v>31</v>
      </c>
      <c r="D17" s="16" t="s">
        <v>59</v>
      </c>
      <c r="E17" s="16" t="s">
        <v>6</v>
      </c>
      <c r="F17" s="11">
        <v>42582</v>
      </c>
      <c r="G17" s="4">
        <v>16169801.6</v>
      </c>
      <c r="H17" s="4">
        <v>62236.15</v>
      </c>
      <c r="I17" s="14">
        <f t="shared" si="2"/>
        <v>16232037.75</v>
      </c>
      <c r="J17" s="29">
        <v>6051664.7000000002</v>
      </c>
      <c r="K17" s="16" t="s">
        <v>32</v>
      </c>
      <c r="L17" s="56"/>
      <c r="M17" s="59"/>
      <c r="N17" s="60"/>
      <c r="O17" s="60"/>
    </row>
    <row r="18" spans="1:15" ht="57.75" customHeight="1" x14ac:dyDescent="0.25">
      <c r="A18" s="33">
        <f t="shared" si="1"/>
        <v>8</v>
      </c>
      <c r="B18" s="12" t="s">
        <v>64</v>
      </c>
      <c r="C18" s="16" t="s">
        <v>31</v>
      </c>
      <c r="D18" s="16" t="s">
        <v>60</v>
      </c>
      <c r="E18" s="16" t="s">
        <v>6</v>
      </c>
      <c r="F18" s="11">
        <v>42582</v>
      </c>
      <c r="G18" s="5">
        <v>15000000</v>
      </c>
      <c r="H18" s="5">
        <v>1247447.3600000001</v>
      </c>
      <c r="I18" s="14">
        <f t="shared" si="2"/>
        <v>16247447.359999999</v>
      </c>
      <c r="J18" s="29">
        <v>6003198.2599999998</v>
      </c>
      <c r="K18" s="16" t="s">
        <v>32</v>
      </c>
      <c r="L18" s="1"/>
    </row>
    <row r="19" spans="1:15" ht="47.25" customHeight="1" x14ac:dyDescent="0.25">
      <c r="A19" s="33">
        <f t="shared" si="1"/>
        <v>9</v>
      </c>
      <c r="B19" s="12" t="s">
        <v>66</v>
      </c>
      <c r="C19" s="16" t="s">
        <v>52</v>
      </c>
      <c r="D19" s="16" t="s">
        <v>65</v>
      </c>
      <c r="E19" s="16" t="s">
        <v>33</v>
      </c>
      <c r="F19" s="11">
        <v>42611</v>
      </c>
      <c r="G19" s="4">
        <v>1150000</v>
      </c>
      <c r="H19" s="4">
        <v>54765.279999999999</v>
      </c>
      <c r="I19" s="46">
        <f>SUM(G19+H19)</f>
        <v>1204765.28</v>
      </c>
      <c r="J19" s="18">
        <v>1150000</v>
      </c>
      <c r="K19" s="16" t="s">
        <v>24</v>
      </c>
    </row>
    <row r="20" spans="1:15" ht="50.25" customHeight="1" x14ac:dyDescent="0.25">
      <c r="A20" s="33">
        <f t="shared" si="1"/>
        <v>10</v>
      </c>
      <c r="B20" s="12" t="s">
        <v>34</v>
      </c>
      <c r="C20" s="16" t="s">
        <v>21</v>
      </c>
      <c r="D20" s="16" t="s">
        <v>55</v>
      </c>
      <c r="E20" s="16" t="s">
        <v>35</v>
      </c>
      <c r="F20" s="11">
        <v>42776</v>
      </c>
      <c r="G20" s="18">
        <v>14417046</v>
      </c>
      <c r="H20" s="18">
        <v>7723032.8300000001</v>
      </c>
      <c r="I20" s="46">
        <f>SUM(G20+H20)</f>
        <v>22140078.829999998</v>
      </c>
      <c r="J20" s="18">
        <v>10250519.689999999</v>
      </c>
      <c r="K20" s="63" t="s">
        <v>36</v>
      </c>
    </row>
    <row r="21" spans="1:15" ht="79.5" customHeight="1" x14ac:dyDescent="0.25">
      <c r="A21" s="33">
        <f t="shared" si="1"/>
        <v>11</v>
      </c>
      <c r="B21" s="15" t="s">
        <v>67</v>
      </c>
      <c r="C21" s="35" t="s">
        <v>52</v>
      </c>
      <c r="D21" s="17" t="s">
        <v>40</v>
      </c>
      <c r="E21" s="17" t="s">
        <v>41</v>
      </c>
      <c r="F21" s="11">
        <v>42551</v>
      </c>
      <c r="G21" s="24">
        <v>1731671</v>
      </c>
      <c r="H21" s="22">
        <v>72600</v>
      </c>
      <c r="I21" s="5">
        <f t="shared" ref="I21:I27" si="3">SUM(G21+H21)</f>
        <v>1804271</v>
      </c>
      <c r="J21" s="5">
        <v>1453001</v>
      </c>
      <c r="K21" s="17" t="s">
        <v>49</v>
      </c>
    </row>
    <row r="22" spans="1:15" ht="54.75" customHeight="1" x14ac:dyDescent="0.25">
      <c r="A22" s="33">
        <f t="shared" si="1"/>
        <v>12</v>
      </c>
      <c r="B22" s="15" t="s">
        <v>68</v>
      </c>
      <c r="C22" s="35" t="s">
        <v>52</v>
      </c>
      <c r="D22" s="2" t="s">
        <v>56</v>
      </c>
      <c r="E22" s="19" t="s">
        <v>8</v>
      </c>
      <c r="F22" s="11">
        <v>42550</v>
      </c>
      <c r="G22" s="5">
        <v>1170000</v>
      </c>
      <c r="H22" s="23">
        <v>48750</v>
      </c>
      <c r="I22" s="5">
        <f t="shared" si="3"/>
        <v>1218750</v>
      </c>
      <c r="J22" s="18">
        <v>1105884</v>
      </c>
      <c r="K22" s="17" t="s">
        <v>75</v>
      </c>
    </row>
    <row r="23" spans="1:15" ht="51" customHeight="1" x14ac:dyDescent="0.25">
      <c r="A23" s="33">
        <f t="shared" si="1"/>
        <v>13</v>
      </c>
      <c r="B23" s="15" t="s">
        <v>69</v>
      </c>
      <c r="C23" s="2" t="s">
        <v>52</v>
      </c>
      <c r="D23" s="16" t="s">
        <v>42</v>
      </c>
      <c r="E23" s="2" t="s">
        <v>43</v>
      </c>
      <c r="F23" s="11">
        <v>42643</v>
      </c>
      <c r="G23" s="5">
        <v>220000</v>
      </c>
      <c r="H23" s="5">
        <v>9200</v>
      </c>
      <c r="I23" s="5">
        <f t="shared" si="3"/>
        <v>229200</v>
      </c>
      <c r="J23" s="18">
        <v>220000</v>
      </c>
      <c r="K23" s="26" t="s">
        <v>14</v>
      </c>
    </row>
    <row r="24" spans="1:15" ht="51.75" customHeight="1" x14ac:dyDescent="0.25">
      <c r="A24" s="33">
        <f t="shared" si="1"/>
        <v>14</v>
      </c>
      <c r="B24" s="15" t="s">
        <v>70</v>
      </c>
      <c r="C24" s="35" t="s">
        <v>52</v>
      </c>
      <c r="D24" s="16" t="s">
        <v>45</v>
      </c>
      <c r="E24" s="2" t="s">
        <v>37</v>
      </c>
      <c r="F24" s="11">
        <v>42735</v>
      </c>
      <c r="G24" s="5">
        <v>4801354.08</v>
      </c>
      <c r="H24" s="5">
        <v>200056.42</v>
      </c>
      <c r="I24" s="5">
        <f t="shared" si="3"/>
        <v>5001410.5</v>
      </c>
      <c r="J24" s="18">
        <v>4801354.08</v>
      </c>
      <c r="K24" s="26" t="s">
        <v>12</v>
      </c>
    </row>
    <row r="25" spans="1:15" ht="67.5" customHeight="1" x14ac:dyDescent="0.25">
      <c r="A25" s="33">
        <f t="shared" si="1"/>
        <v>15</v>
      </c>
      <c r="B25" s="15" t="s">
        <v>71</v>
      </c>
      <c r="C25" s="35" t="s">
        <v>52</v>
      </c>
      <c r="D25" s="16" t="s">
        <v>54</v>
      </c>
      <c r="E25" s="16" t="s">
        <v>39</v>
      </c>
      <c r="F25" s="11">
        <v>42671</v>
      </c>
      <c r="G25" s="5">
        <v>688467.2</v>
      </c>
      <c r="H25" s="5">
        <v>28686.13</v>
      </c>
      <c r="I25" s="5">
        <f t="shared" si="3"/>
        <v>717153.33</v>
      </c>
      <c r="J25" s="4" t="s">
        <v>165</v>
      </c>
      <c r="K25" s="10" t="s">
        <v>24</v>
      </c>
    </row>
    <row r="26" spans="1:15" ht="69.75" customHeight="1" x14ac:dyDescent="0.25">
      <c r="A26" s="33">
        <f t="shared" si="1"/>
        <v>16</v>
      </c>
      <c r="B26" s="15" t="s">
        <v>72</v>
      </c>
      <c r="C26" s="35" t="s">
        <v>52</v>
      </c>
      <c r="D26" s="17" t="s">
        <v>46</v>
      </c>
      <c r="E26" s="17" t="s">
        <v>44</v>
      </c>
      <c r="F26" s="11">
        <v>42550</v>
      </c>
      <c r="G26" s="22">
        <v>1000000</v>
      </c>
      <c r="H26" s="22">
        <v>47000</v>
      </c>
      <c r="I26" s="5">
        <f t="shared" si="3"/>
        <v>1047000</v>
      </c>
      <c r="J26" s="18">
        <v>1000000</v>
      </c>
      <c r="K26" s="26" t="s">
        <v>13</v>
      </c>
    </row>
    <row r="27" spans="1:15" ht="51.75" customHeight="1" x14ac:dyDescent="0.25">
      <c r="A27" s="33">
        <f t="shared" si="1"/>
        <v>17</v>
      </c>
      <c r="B27" s="15" t="s">
        <v>73</v>
      </c>
      <c r="C27" s="35" t="s">
        <v>52</v>
      </c>
      <c r="D27" s="35" t="s">
        <v>57</v>
      </c>
      <c r="E27" s="21" t="s">
        <v>47</v>
      </c>
      <c r="F27" s="11">
        <v>42551</v>
      </c>
      <c r="G27" s="41">
        <v>16575000</v>
      </c>
      <c r="H27" s="22">
        <v>1589839.84</v>
      </c>
      <c r="I27" s="5">
        <f t="shared" si="3"/>
        <v>18164839.84</v>
      </c>
      <c r="J27" s="18">
        <v>5362500</v>
      </c>
      <c r="K27" s="26" t="s">
        <v>24</v>
      </c>
    </row>
    <row r="28" spans="1:15" ht="79.5" customHeight="1" x14ac:dyDescent="0.25">
      <c r="A28" s="33">
        <f t="shared" si="1"/>
        <v>18</v>
      </c>
      <c r="B28" s="15" t="s">
        <v>74</v>
      </c>
      <c r="C28" s="20" t="s">
        <v>52</v>
      </c>
      <c r="D28" s="32" t="s">
        <v>53</v>
      </c>
      <c r="E28" s="16" t="s">
        <v>48</v>
      </c>
      <c r="F28" s="11">
        <v>42551</v>
      </c>
      <c r="G28" s="25">
        <v>242467.23</v>
      </c>
      <c r="H28" s="25">
        <v>10106.82</v>
      </c>
      <c r="I28" s="25">
        <f>SUM(G28+H28)</f>
        <v>252574.05000000002</v>
      </c>
      <c r="J28" s="36">
        <v>242467.23</v>
      </c>
      <c r="K28" s="27" t="s">
        <v>122</v>
      </c>
    </row>
    <row r="29" spans="1:15" ht="38.25" customHeight="1" x14ac:dyDescent="0.25">
      <c r="A29" s="33">
        <f t="shared" si="1"/>
        <v>19</v>
      </c>
      <c r="B29" s="15" t="s">
        <v>299</v>
      </c>
      <c r="C29" s="20" t="s">
        <v>52</v>
      </c>
      <c r="D29" s="37" t="s">
        <v>79</v>
      </c>
      <c r="E29" s="16" t="s">
        <v>11</v>
      </c>
      <c r="F29" s="11" t="s">
        <v>9</v>
      </c>
      <c r="G29" s="25">
        <v>408000</v>
      </c>
      <c r="H29" s="25">
        <v>0</v>
      </c>
      <c r="I29" s="25">
        <f>SUM(G29+H29)</f>
        <v>408000</v>
      </c>
      <c r="J29" s="36">
        <v>326400</v>
      </c>
      <c r="K29" s="45" t="s">
        <v>12</v>
      </c>
    </row>
    <row r="30" spans="1:15" ht="48.75" customHeight="1" x14ac:dyDescent="0.25">
      <c r="A30" s="33">
        <f t="shared" si="1"/>
        <v>20</v>
      </c>
      <c r="B30" s="12" t="s">
        <v>80</v>
      </c>
      <c r="C30" s="37" t="s">
        <v>52</v>
      </c>
      <c r="D30" s="37" t="s">
        <v>81</v>
      </c>
      <c r="E30" s="16" t="s">
        <v>11</v>
      </c>
      <c r="F30" s="11" t="s">
        <v>9</v>
      </c>
      <c r="G30" s="36">
        <v>512000</v>
      </c>
      <c r="H30" s="36">
        <v>0</v>
      </c>
      <c r="I30" s="36">
        <f t="shared" ref="I30:I38" si="4">SUM(G30+H30)</f>
        <v>512000</v>
      </c>
      <c r="J30" s="36">
        <v>409600</v>
      </c>
      <c r="K30" s="45" t="s">
        <v>12</v>
      </c>
    </row>
    <row r="31" spans="1:15" ht="40.5" customHeight="1" x14ac:dyDescent="0.25">
      <c r="A31" s="33">
        <f t="shared" si="1"/>
        <v>21</v>
      </c>
      <c r="B31" s="21" t="s">
        <v>191</v>
      </c>
      <c r="C31" s="16" t="s">
        <v>52</v>
      </c>
      <c r="D31" s="21" t="s">
        <v>192</v>
      </c>
      <c r="E31" s="21" t="s">
        <v>11</v>
      </c>
      <c r="F31" s="11" t="s">
        <v>9</v>
      </c>
      <c r="G31" s="47">
        <v>500000</v>
      </c>
      <c r="H31" s="18">
        <v>0</v>
      </c>
      <c r="I31" s="18">
        <f t="shared" si="4"/>
        <v>500000</v>
      </c>
      <c r="J31" s="18">
        <v>400000</v>
      </c>
      <c r="K31" s="10" t="s">
        <v>12</v>
      </c>
    </row>
    <row r="32" spans="1:15" ht="40.5" customHeight="1" x14ac:dyDescent="0.25">
      <c r="A32" s="33">
        <f t="shared" si="1"/>
        <v>22</v>
      </c>
      <c r="B32" s="12" t="s">
        <v>127</v>
      </c>
      <c r="C32" s="37" t="s">
        <v>52</v>
      </c>
      <c r="D32" s="16" t="s">
        <v>91</v>
      </c>
      <c r="E32" s="16" t="s">
        <v>38</v>
      </c>
      <c r="F32" s="11">
        <v>42733</v>
      </c>
      <c r="G32" s="5">
        <v>400000</v>
      </c>
      <c r="H32" s="18">
        <v>16666.666666666668</v>
      </c>
      <c r="I32" s="36">
        <f t="shared" si="4"/>
        <v>416666.66666666669</v>
      </c>
      <c r="J32" s="36">
        <v>400000</v>
      </c>
      <c r="K32" s="45" t="s">
        <v>24</v>
      </c>
    </row>
    <row r="33" spans="1:16" ht="40.5" customHeight="1" x14ac:dyDescent="0.25">
      <c r="A33" s="33">
        <f t="shared" si="1"/>
        <v>23</v>
      </c>
      <c r="B33" s="15" t="s">
        <v>128</v>
      </c>
      <c r="C33" s="32" t="s">
        <v>52</v>
      </c>
      <c r="D33" s="2" t="s">
        <v>94</v>
      </c>
      <c r="E33" s="16" t="s">
        <v>38</v>
      </c>
      <c r="F33" s="11">
        <v>42733</v>
      </c>
      <c r="G33" s="5">
        <v>1000000</v>
      </c>
      <c r="H33" s="18">
        <v>41666.666666666672</v>
      </c>
      <c r="I33" s="25">
        <f t="shared" si="4"/>
        <v>1041666.6666666666</v>
      </c>
      <c r="J33" s="36">
        <v>500000</v>
      </c>
      <c r="K33" s="27" t="s">
        <v>12</v>
      </c>
    </row>
    <row r="34" spans="1:16" ht="40.5" customHeight="1" x14ac:dyDescent="0.25">
      <c r="A34" s="33">
        <f t="shared" si="1"/>
        <v>24</v>
      </c>
      <c r="B34" s="15" t="s">
        <v>86</v>
      </c>
      <c r="C34" s="32" t="s">
        <v>52</v>
      </c>
      <c r="D34" s="16" t="s">
        <v>92</v>
      </c>
      <c r="E34" s="17" t="s">
        <v>8</v>
      </c>
      <c r="F34" s="11">
        <v>42916</v>
      </c>
      <c r="G34" s="18">
        <v>1170000</v>
      </c>
      <c r="H34" s="18">
        <f>G34*0.04/0.96</f>
        <v>48750</v>
      </c>
      <c r="I34" s="25">
        <f t="shared" si="4"/>
        <v>1218750</v>
      </c>
      <c r="J34" s="36">
        <v>248742</v>
      </c>
      <c r="K34" s="27" t="s">
        <v>24</v>
      </c>
    </row>
    <row r="35" spans="1:16" ht="40.5" customHeight="1" x14ac:dyDescent="0.25">
      <c r="A35" s="33">
        <f t="shared" si="1"/>
        <v>25</v>
      </c>
      <c r="B35" s="15" t="s">
        <v>87</v>
      </c>
      <c r="C35" s="32" t="s">
        <v>52</v>
      </c>
      <c r="D35" s="16" t="s">
        <v>93</v>
      </c>
      <c r="E35" s="17" t="s">
        <v>8</v>
      </c>
      <c r="F35" s="11">
        <v>42643</v>
      </c>
      <c r="G35" s="18">
        <v>321750</v>
      </c>
      <c r="H35" s="18">
        <v>36162.54</v>
      </c>
      <c r="I35" s="25">
        <f t="shared" si="4"/>
        <v>357912.54</v>
      </c>
      <c r="J35" s="36">
        <v>257400</v>
      </c>
      <c r="K35" s="27" t="s">
        <v>24</v>
      </c>
    </row>
    <row r="36" spans="1:16" ht="40.5" customHeight="1" x14ac:dyDescent="0.25">
      <c r="A36" s="33">
        <f t="shared" si="1"/>
        <v>26</v>
      </c>
      <c r="B36" s="15" t="s">
        <v>88</v>
      </c>
      <c r="C36" s="17" t="s">
        <v>52</v>
      </c>
      <c r="D36" s="16" t="s">
        <v>95</v>
      </c>
      <c r="E36" s="17" t="s">
        <v>6</v>
      </c>
      <c r="F36" s="11">
        <v>42643</v>
      </c>
      <c r="G36" s="18">
        <v>789800</v>
      </c>
      <c r="H36" s="18">
        <f t="shared" ref="H36:H37" si="5">G36*0.04/0.96</f>
        <v>32908.333333333336</v>
      </c>
      <c r="I36" s="40">
        <f t="shared" si="4"/>
        <v>822708.33333333337</v>
      </c>
      <c r="J36" s="36">
        <v>282370.09000000003</v>
      </c>
      <c r="K36" s="26" t="s">
        <v>24</v>
      </c>
    </row>
    <row r="37" spans="1:16" ht="40.5" customHeight="1" x14ac:dyDescent="0.25">
      <c r="A37" s="33">
        <f t="shared" si="1"/>
        <v>27</v>
      </c>
      <c r="B37" s="15" t="s">
        <v>89</v>
      </c>
      <c r="C37" s="32" t="s">
        <v>52</v>
      </c>
      <c r="D37" s="16" t="s">
        <v>97</v>
      </c>
      <c r="E37" s="2" t="s">
        <v>8</v>
      </c>
      <c r="F37" s="11">
        <v>42916</v>
      </c>
      <c r="G37" s="5">
        <v>975000</v>
      </c>
      <c r="H37" s="18">
        <f t="shared" si="5"/>
        <v>40625</v>
      </c>
      <c r="I37" s="25">
        <f t="shared" si="4"/>
        <v>1015625</v>
      </c>
      <c r="J37" s="36">
        <v>167913.53</v>
      </c>
      <c r="K37" s="27" t="s">
        <v>24</v>
      </c>
    </row>
    <row r="38" spans="1:16" ht="40.5" customHeight="1" x14ac:dyDescent="0.25">
      <c r="A38" s="33">
        <f t="shared" si="1"/>
        <v>28</v>
      </c>
      <c r="B38" s="15" t="s">
        <v>90</v>
      </c>
      <c r="C38" s="32" t="s">
        <v>52</v>
      </c>
      <c r="D38" s="16" t="s">
        <v>295</v>
      </c>
      <c r="E38" s="2" t="s">
        <v>8</v>
      </c>
      <c r="F38" s="11">
        <v>42735</v>
      </c>
      <c r="G38" s="18">
        <v>780000</v>
      </c>
      <c r="H38" s="18">
        <v>32500</v>
      </c>
      <c r="I38" s="25">
        <f t="shared" si="4"/>
        <v>812500</v>
      </c>
      <c r="J38" s="36">
        <v>146762.46</v>
      </c>
      <c r="K38" s="27" t="s">
        <v>24</v>
      </c>
    </row>
    <row r="39" spans="1:16" ht="54" customHeight="1" x14ac:dyDescent="0.25">
      <c r="A39" s="33">
        <f t="shared" si="1"/>
        <v>29</v>
      </c>
      <c r="B39" s="15" t="s">
        <v>106</v>
      </c>
      <c r="C39" s="17" t="s">
        <v>52</v>
      </c>
      <c r="D39" s="16" t="s">
        <v>92</v>
      </c>
      <c r="E39" s="2" t="s">
        <v>8</v>
      </c>
      <c r="F39" s="11">
        <v>42582</v>
      </c>
      <c r="G39" s="18">
        <v>877500</v>
      </c>
      <c r="H39" s="18">
        <v>140344.76999999999</v>
      </c>
      <c r="I39" s="40">
        <f t="shared" ref="I39:I42" si="6">SUM(G39+H39)</f>
        <v>1017844.77</v>
      </c>
      <c r="J39" s="64" t="s">
        <v>296</v>
      </c>
      <c r="K39" s="27" t="s">
        <v>24</v>
      </c>
      <c r="L39" s="61"/>
      <c r="M39" s="58"/>
      <c r="N39">
        <v>50009.66</v>
      </c>
      <c r="O39">
        <v>50009.66</v>
      </c>
      <c r="P39" s="1">
        <f>L39-N39-O39</f>
        <v>-100019.32</v>
      </c>
    </row>
    <row r="40" spans="1:16" ht="53.25" customHeight="1" x14ac:dyDescent="0.25">
      <c r="A40" s="33">
        <f t="shared" si="1"/>
        <v>30</v>
      </c>
      <c r="B40" s="15" t="s">
        <v>107</v>
      </c>
      <c r="C40" s="17" t="s">
        <v>52</v>
      </c>
      <c r="D40" s="17" t="s">
        <v>108</v>
      </c>
      <c r="E40" s="2" t="s">
        <v>109</v>
      </c>
      <c r="F40" s="11">
        <v>42551</v>
      </c>
      <c r="G40" s="40">
        <v>243750</v>
      </c>
      <c r="H40" s="40">
        <f t="shared" ref="H40:H41" si="7">G40*0.04/0.96</f>
        <v>10156.25</v>
      </c>
      <c r="I40" s="40">
        <f t="shared" si="6"/>
        <v>253906.25</v>
      </c>
      <c r="J40" s="18">
        <v>243750</v>
      </c>
      <c r="K40" s="26" t="s">
        <v>13</v>
      </c>
    </row>
    <row r="41" spans="1:16" ht="52.5" customHeight="1" x14ac:dyDescent="0.25">
      <c r="A41" s="33">
        <f t="shared" si="1"/>
        <v>31</v>
      </c>
      <c r="B41" s="15" t="s">
        <v>110</v>
      </c>
      <c r="C41" s="17" t="s">
        <v>52</v>
      </c>
      <c r="D41" s="16" t="s">
        <v>111</v>
      </c>
      <c r="E41" s="2" t="s">
        <v>6</v>
      </c>
      <c r="F41" s="11">
        <v>42735</v>
      </c>
      <c r="G41" s="18">
        <v>295300</v>
      </c>
      <c r="H41" s="18">
        <f t="shared" si="7"/>
        <v>12304.166666666668</v>
      </c>
      <c r="I41" s="40">
        <f t="shared" si="6"/>
        <v>307604.16666666669</v>
      </c>
      <c r="J41" s="18">
        <v>236240</v>
      </c>
      <c r="K41" s="26" t="s">
        <v>24</v>
      </c>
    </row>
    <row r="42" spans="1:16" ht="68.25" customHeight="1" x14ac:dyDescent="0.25">
      <c r="A42" s="33">
        <f t="shared" si="1"/>
        <v>32</v>
      </c>
      <c r="B42" s="15" t="s">
        <v>112</v>
      </c>
      <c r="C42" s="17" t="s">
        <v>52</v>
      </c>
      <c r="D42" s="16" t="s">
        <v>113</v>
      </c>
      <c r="E42" s="2" t="s">
        <v>109</v>
      </c>
      <c r="F42" s="11">
        <v>42707</v>
      </c>
      <c r="G42" s="40">
        <v>750000</v>
      </c>
      <c r="H42" s="18">
        <v>32279.31</v>
      </c>
      <c r="I42" s="40">
        <f t="shared" si="6"/>
        <v>782279.31</v>
      </c>
      <c r="J42" s="36">
        <v>750000</v>
      </c>
      <c r="K42" s="27" t="s">
        <v>13</v>
      </c>
    </row>
    <row r="43" spans="1:16" ht="51" customHeight="1" x14ac:dyDescent="0.25">
      <c r="A43" s="33">
        <f t="shared" si="1"/>
        <v>33</v>
      </c>
      <c r="B43" s="15" t="s">
        <v>96</v>
      </c>
      <c r="C43" s="17" t="s">
        <v>21</v>
      </c>
      <c r="D43" s="17" t="s">
        <v>83</v>
      </c>
      <c r="E43" s="16" t="s">
        <v>78</v>
      </c>
      <c r="F43" s="11">
        <v>42673</v>
      </c>
      <c r="G43" s="40">
        <v>1727393.34</v>
      </c>
      <c r="H43" s="40">
        <v>0</v>
      </c>
      <c r="I43" s="40">
        <f>SUM(G43+H43)</f>
        <v>1727393.34</v>
      </c>
      <c r="J43" s="18">
        <v>863696.68</v>
      </c>
      <c r="K43" s="26" t="s">
        <v>36</v>
      </c>
    </row>
    <row r="44" spans="1:16" ht="55.5" customHeight="1" x14ac:dyDescent="0.25">
      <c r="A44" s="33">
        <f t="shared" si="1"/>
        <v>34</v>
      </c>
      <c r="B44" s="12" t="s">
        <v>82</v>
      </c>
      <c r="C44" s="37" t="s">
        <v>21</v>
      </c>
      <c r="D44" s="37" t="s">
        <v>83</v>
      </c>
      <c r="E44" s="16" t="s">
        <v>78</v>
      </c>
      <c r="F44" s="11">
        <v>42663</v>
      </c>
      <c r="G44" s="36">
        <v>1723893.34</v>
      </c>
      <c r="H44" s="36">
        <v>0</v>
      </c>
      <c r="I44" s="36">
        <f>SUM(G44+H44)</f>
        <v>1723893.34</v>
      </c>
      <c r="J44" s="36">
        <v>430973.34</v>
      </c>
      <c r="K44" s="45" t="s">
        <v>36</v>
      </c>
    </row>
    <row r="45" spans="1:16" ht="54" customHeight="1" x14ac:dyDescent="0.25">
      <c r="A45" s="33">
        <f t="shared" si="1"/>
        <v>35</v>
      </c>
      <c r="B45" s="12" t="s">
        <v>84</v>
      </c>
      <c r="C45" s="37" t="s">
        <v>21</v>
      </c>
      <c r="D45" s="37" t="s">
        <v>85</v>
      </c>
      <c r="E45" s="16" t="s">
        <v>78</v>
      </c>
      <c r="F45" s="11">
        <v>42663</v>
      </c>
      <c r="G45" s="36">
        <v>3448185.68</v>
      </c>
      <c r="H45" s="36">
        <v>0</v>
      </c>
      <c r="I45" s="36">
        <f>SUM(G45+H45)</f>
        <v>3448185.68</v>
      </c>
      <c r="J45" s="36">
        <v>862046.43</v>
      </c>
      <c r="K45" s="45" t="s">
        <v>36</v>
      </c>
    </row>
    <row r="46" spans="1:16" ht="50.25" customHeight="1" x14ac:dyDescent="0.25">
      <c r="A46" s="33">
        <f t="shared" si="1"/>
        <v>36</v>
      </c>
      <c r="B46" s="15" t="s">
        <v>98</v>
      </c>
      <c r="C46" s="17" t="s">
        <v>77</v>
      </c>
      <c r="D46" s="17" t="s">
        <v>99</v>
      </c>
      <c r="E46" s="16" t="s">
        <v>78</v>
      </c>
      <c r="F46" s="11">
        <v>42643</v>
      </c>
      <c r="G46" s="40">
        <v>228088</v>
      </c>
      <c r="H46" s="40">
        <v>0</v>
      </c>
      <c r="I46" s="40">
        <f t="shared" ref="I46:I47" si="8">SUM(G46+H46)</f>
        <v>228088</v>
      </c>
      <c r="J46" s="18">
        <v>228088</v>
      </c>
      <c r="K46" s="26" t="s">
        <v>36</v>
      </c>
    </row>
    <row r="47" spans="1:16" ht="54.75" customHeight="1" x14ac:dyDescent="0.25">
      <c r="A47" s="33">
        <f t="shared" si="1"/>
        <v>37</v>
      </c>
      <c r="B47" s="15" t="s">
        <v>160</v>
      </c>
      <c r="C47" s="32" t="s">
        <v>77</v>
      </c>
      <c r="D47" s="32" t="s">
        <v>100</v>
      </c>
      <c r="E47" s="16" t="s">
        <v>78</v>
      </c>
      <c r="F47" s="11">
        <v>42643</v>
      </c>
      <c r="G47" s="25">
        <v>94076.49</v>
      </c>
      <c r="H47" s="25">
        <v>0</v>
      </c>
      <c r="I47" s="25">
        <f t="shared" si="8"/>
        <v>94076.49</v>
      </c>
      <c r="J47" s="36">
        <v>94076.49</v>
      </c>
      <c r="K47" s="27" t="s">
        <v>36</v>
      </c>
    </row>
    <row r="48" spans="1:16" ht="40.5" customHeight="1" x14ac:dyDescent="0.25">
      <c r="A48" s="33">
        <f t="shared" si="1"/>
        <v>38</v>
      </c>
      <c r="B48" s="15" t="s">
        <v>114</v>
      </c>
      <c r="C48" s="35" t="s">
        <v>52</v>
      </c>
      <c r="D48" s="17" t="s">
        <v>104</v>
      </c>
      <c r="E48" s="21" t="s">
        <v>8</v>
      </c>
      <c r="F48" s="11">
        <v>42916</v>
      </c>
      <c r="G48" s="41">
        <v>975000</v>
      </c>
      <c r="H48" s="41">
        <v>40625</v>
      </c>
      <c r="I48" s="41">
        <f t="shared" ref="I48:I51" si="9">SUM(G48+H48)</f>
        <v>1015625</v>
      </c>
      <c r="J48" s="36">
        <v>92376.38</v>
      </c>
      <c r="K48" s="27" t="s">
        <v>24</v>
      </c>
    </row>
    <row r="49" spans="1:12" ht="61.5" customHeight="1" x14ac:dyDescent="0.25">
      <c r="A49" s="33">
        <f t="shared" si="1"/>
        <v>39</v>
      </c>
      <c r="B49" s="15" t="s">
        <v>115</v>
      </c>
      <c r="C49" s="35" t="s">
        <v>52</v>
      </c>
      <c r="D49" s="42" t="s">
        <v>105</v>
      </c>
      <c r="E49" s="16" t="s">
        <v>39</v>
      </c>
      <c r="F49" s="11">
        <v>42643</v>
      </c>
      <c r="G49" s="40">
        <v>600000</v>
      </c>
      <c r="H49" s="40">
        <v>111506.48</v>
      </c>
      <c r="I49" s="40">
        <f t="shared" si="9"/>
        <v>711506.48</v>
      </c>
      <c r="J49" s="36">
        <v>600000</v>
      </c>
      <c r="K49" s="27" t="s">
        <v>24</v>
      </c>
    </row>
    <row r="50" spans="1:12" ht="40.5" customHeight="1" x14ac:dyDescent="0.25">
      <c r="A50" s="33">
        <f t="shared" si="1"/>
        <v>40</v>
      </c>
      <c r="B50" s="15" t="s">
        <v>101</v>
      </c>
      <c r="C50" s="35" t="s">
        <v>52</v>
      </c>
      <c r="D50" s="42" t="s">
        <v>102</v>
      </c>
      <c r="E50" s="16" t="s">
        <v>38</v>
      </c>
      <c r="F50" s="11">
        <v>42578</v>
      </c>
      <c r="G50" s="54">
        <v>1000000</v>
      </c>
      <c r="H50" s="54">
        <v>41666.67</v>
      </c>
      <c r="I50" s="54">
        <f t="shared" si="9"/>
        <v>1041666.67</v>
      </c>
      <c r="J50" s="18">
        <v>1000000</v>
      </c>
      <c r="K50" s="26" t="s">
        <v>24</v>
      </c>
    </row>
    <row r="51" spans="1:12" ht="49.5" customHeight="1" x14ac:dyDescent="0.25">
      <c r="A51" s="33">
        <f t="shared" si="1"/>
        <v>41</v>
      </c>
      <c r="B51" s="15" t="s">
        <v>116</v>
      </c>
      <c r="C51" s="35" t="s">
        <v>52</v>
      </c>
      <c r="D51" s="17" t="s">
        <v>103</v>
      </c>
      <c r="E51" s="16" t="s">
        <v>47</v>
      </c>
      <c r="F51" s="11">
        <v>42735</v>
      </c>
      <c r="G51" s="40">
        <v>2925000</v>
      </c>
      <c r="H51" s="40">
        <v>121875</v>
      </c>
      <c r="I51" s="40">
        <f t="shared" si="9"/>
        <v>3046875</v>
      </c>
      <c r="J51" s="18">
        <v>102962.93</v>
      </c>
      <c r="K51" s="26" t="s">
        <v>24</v>
      </c>
    </row>
    <row r="52" spans="1:12" ht="54.75" customHeight="1" x14ac:dyDescent="0.25">
      <c r="A52" s="33">
        <f t="shared" si="1"/>
        <v>42</v>
      </c>
      <c r="B52" s="15" t="s">
        <v>129</v>
      </c>
      <c r="C52" s="32" t="s">
        <v>52</v>
      </c>
      <c r="D52" s="32" t="s">
        <v>119</v>
      </c>
      <c r="E52" s="16" t="s">
        <v>120</v>
      </c>
      <c r="F52" s="11">
        <v>42735</v>
      </c>
      <c r="G52" s="25">
        <v>337853</v>
      </c>
      <c r="H52" s="25">
        <v>14077.21</v>
      </c>
      <c r="I52" s="25">
        <f>SUM(G52+H52)</f>
        <v>351930.21</v>
      </c>
      <c r="J52" s="36">
        <v>337853</v>
      </c>
      <c r="K52" s="27" t="s">
        <v>12</v>
      </c>
    </row>
    <row r="53" spans="1:12" ht="78" customHeight="1" x14ac:dyDescent="0.25">
      <c r="A53" s="33">
        <f t="shared" si="1"/>
        <v>43</v>
      </c>
      <c r="B53" s="15" t="s">
        <v>130</v>
      </c>
      <c r="C53" s="32" t="s">
        <v>52</v>
      </c>
      <c r="D53" s="37" t="s">
        <v>121</v>
      </c>
      <c r="E53" s="16" t="s">
        <v>48</v>
      </c>
      <c r="F53" s="11">
        <v>42612</v>
      </c>
      <c r="G53" s="36">
        <v>250000</v>
      </c>
      <c r="H53" s="36">
        <v>509.3</v>
      </c>
      <c r="I53" s="36">
        <f t="shared" ref="I53:I55" si="10">SUM(G53+H53)</f>
        <v>250509.3</v>
      </c>
      <c r="J53" s="36">
        <v>250000</v>
      </c>
      <c r="K53" s="45" t="s">
        <v>122</v>
      </c>
    </row>
    <row r="54" spans="1:12" ht="78" customHeight="1" x14ac:dyDescent="0.25">
      <c r="A54" s="33">
        <f t="shared" si="1"/>
        <v>44</v>
      </c>
      <c r="B54" s="15" t="s">
        <v>123</v>
      </c>
      <c r="C54" s="17" t="s">
        <v>52</v>
      </c>
      <c r="D54" s="17" t="s">
        <v>124</v>
      </c>
      <c r="E54" s="16" t="s">
        <v>43</v>
      </c>
      <c r="F54" s="11">
        <v>42777</v>
      </c>
      <c r="G54" s="40">
        <v>250000</v>
      </c>
      <c r="H54" s="40">
        <v>600</v>
      </c>
      <c r="I54" s="40">
        <f t="shared" si="10"/>
        <v>250600</v>
      </c>
      <c r="J54" s="18">
        <v>209525</v>
      </c>
      <c r="K54" s="26" t="s">
        <v>14</v>
      </c>
    </row>
    <row r="55" spans="1:12" ht="49.5" customHeight="1" x14ac:dyDescent="0.25">
      <c r="A55" s="33">
        <f t="shared" si="1"/>
        <v>45</v>
      </c>
      <c r="B55" s="15" t="s">
        <v>125</v>
      </c>
      <c r="C55" s="17" t="s">
        <v>21</v>
      </c>
      <c r="D55" s="17" t="s">
        <v>126</v>
      </c>
      <c r="E55" s="16" t="s">
        <v>8</v>
      </c>
      <c r="F55" s="11">
        <v>42867</v>
      </c>
      <c r="G55" s="40">
        <v>4462903.45</v>
      </c>
      <c r="H55" s="40">
        <v>0</v>
      </c>
      <c r="I55" s="40">
        <f t="shared" si="10"/>
        <v>4462903.45</v>
      </c>
      <c r="J55" s="4">
        <v>910062.07</v>
      </c>
      <c r="K55" s="26" t="s">
        <v>24</v>
      </c>
    </row>
    <row r="56" spans="1:12" ht="49.5" customHeight="1" x14ac:dyDescent="0.25">
      <c r="A56" s="33">
        <f t="shared" si="1"/>
        <v>46</v>
      </c>
      <c r="B56" s="15" t="s">
        <v>132</v>
      </c>
      <c r="C56" s="32" t="s">
        <v>52</v>
      </c>
      <c r="D56" s="32" t="s">
        <v>149</v>
      </c>
      <c r="E56" s="16" t="s">
        <v>6</v>
      </c>
      <c r="F56" s="11">
        <v>42573</v>
      </c>
      <c r="G56" s="25">
        <v>789800</v>
      </c>
      <c r="H56" s="25">
        <v>66122.649999999994</v>
      </c>
      <c r="I56" s="25">
        <f t="shared" ref="I56:I69" si="11">SUM(G56+H56)</f>
        <v>855922.65</v>
      </c>
      <c r="J56" s="18">
        <v>160409.96</v>
      </c>
      <c r="K56" s="27" t="s">
        <v>24</v>
      </c>
    </row>
    <row r="57" spans="1:12" ht="58.5" customHeight="1" x14ac:dyDescent="0.25">
      <c r="A57" s="33">
        <f t="shared" si="1"/>
        <v>47</v>
      </c>
      <c r="B57" s="15" t="s">
        <v>133</v>
      </c>
      <c r="C57" s="17" t="s">
        <v>52</v>
      </c>
      <c r="D57" s="17" t="s">
        <v>140</v>
      </c>
      <c r="E57" s="16" t="s">
        <v>44</v>
      </c>
      <c r="F57" s="11">
        <v>42551</v>
      </c>
      <c r="G57" s="40">
        <v>900000</v>
      </c>
      <c r="H57" s="40">
        <v>24717.67</v>
      </c>
      <c r="I57" s="40">
        <f t="shared" si="11"/>
        <v>924717.67</v>
      </c>
      <c r="J57" s="18">
        <v>900000</v>
      </c>
      <c r="K57" s="26" t="s">
        <v>13</v>
      </c>
    </row>
    <row r="58" spans="1:12" ht="49.5" customHeight="1" x14ac:dyDescent="0.25">
      <c r="A58" s="33">
        <f t="shared" si="1"/>
        <v>48</v>
      </c>
      <c r="B58" s="15" t="s">
        <v>134</v>
      </c>
      <c r="C58" s="32" t="s">
        <v>52</v>
      </c>
      <c r="D58" s="32" t="s">
        <v>141</v>
      </c>
      <c r="E58" s="16" t="s">
        <v>6</v>
      </c>
      <c r="F58" s="11">
        <v>42735</v>
      </c>
      <c r="G58" s="25">
        <v>1482100</v>
      </c>
      <c r="H58" s="25">
        <v>17751.939999999999</v>
      </c>
      <c r="I58" s="25">
        <f t="shared" si="11"/>
        <v>1499851.94</v>
      </c>
      <c r="J58" s="36">
        <v>0</v>
      </c>
      <c r="K58" s="27" t="s">
        <v>24</v>
      </c>
    </row>
    <row r="59" spans="1:12" ht="49.5" customHeight="1" x14ac:dyDescent="0.25">
      <c r="A59" s="33">
        <f t="shared" si="1"/>
        <v>49</v>
      </c>
      <c r="B59" s="17" t="s">
        <v>147</v>
      </c>
      <c r="C59" s="32" t="s">
        <v>52</v>
      </c>
      <c r="D59" s="32" t="s">
        <v>148</v>
      </c>
      <c r="E59" s="16" t="s">
        <v>8</v>
      </c>
      <c r="F59" s="11">
        <v>42573</v>
      </c>
      <c r="G59" s="25">
        <v>1170000</v>
      </c>
      <c r="H59" s="25">
        <v>65335.199999999997</v>
      </c>
      <c r="I59" s="25">
        <f>G59+H59</f>
        <v>1235335.2</v>
      </c>
      <c r="J59" s="36">
        <v>0</v>
      </c>
      <c r="K59" s="27" t="s">
        <v>24</v>
      </c>
    </row>
    <row r="60" spans="1:12" ht="49.5" customHeight="1" x14ac:dyDescent="0.25">
      <c r="A60" s="33">
        <f t="shared" si="1"/>
        <v>50</v>
      </c>
      <c r="B60" s="15" t="s">
        <v>153</v>
      </c>
      <c r="C60" s="32" t="s">
        <v>52</v>
      </c>
      <c r="D60" s="32" t="s">
        <v>154</v>
      </c>
      <c r="E60" s="16" t="s">
        <v>8</v>
      </c>
      <c r="F60" s="11">
        <v>42735</v>
      </c>
      <c r="G60" s="40">
        <v>341250</v>
      </c>
      <c r="H60" s="40">
        <v>19336.11</v>
      </c>
      <c r="I60" s="25">
        <f>G60+H60</f>
        <v>360586.11</v>
      </c>
      <c r="J60" s="36">
        <v>170625</v>
      </c>
      <c r="K60" s="27" t="s">
        <v>24</v>
      </c>
      <c r="L60" s="57"/>
    </row>
    <row r="61" spans="1:12" ht="49.5" customHeight="1" x14ac:dyDescent="0.25">
      <c r="A61" s="33">
        <f t="shared" si="1"/>
        <v>51</v>
      </c>
      <c r="B61" s="15" t="s">
        <v>193</v>
      </c>
      <c r="C61" s="32" t="s">
        <v>52</v>
      </c>
      <c r="D61" s="32" t="s">
        <v>194</v>
      </c>
      <c r="E61" s="16" t="s">
        <v>8</v>
      </c>
      <c r="F61" s="11">
        <v>42735</v>
      </c>
      <c r="G61" s="40">
        <v>390000</v>
      </c>
      <c r="H61" s="40">
        <v>3668.09</v>
      </c>
      <c r="I61" s="25">
        <f t="shared" ref="I61:I62" si="12">G61+H61</f>
        <v>393668.09</v>
      </c>
      <c r="J61" s="36">
        <v>195000</v>
      </c>
      <c r="K61" s="27" t="s">
        <v>24</v>
      </c>
      <c r="L61" s="57"/>
    </row>
    <row r="62" spans="1:12" ht="71.25" customHeight="1" x14ac:dyDescent="0.25">
      <c r="A62" s="33">
        <f t="shared" si="1"/>
        <v>52</v>
      </c>
      <c r="B62" s="15" t="s">
        <v>195</v>
      </c>
      <c r="C62" s="32" t="s">
        <v>52</v>
      </c>
      <c r="D62" s="32" t="s">
        <v>196</v>
      </c>
      <c r="E62" s="16" t="s">
        <v>6</v>
      </c>
      <c r="F62" s="11">
        <v>42720</v>
      </c>
      <c r="G62" s="40">
        <v>1482100</v>
      </c>
      <c r="H62" s="40">
        <v>2978.13</v>
      </c>
      <c r="I62" s="25">
        <f t="shared" si="12"/>
        <v>1485078.13</v>
      </c>
      <c r="J62" s="36">
        <v>0</v>
      </c>
      <c r="K62" s="27" t="s">
        <v>24</v>
      </c>
    </row>
    <row r="63" spans="1:12" ht="40.5" customHeight="1" x14ac:dyDescent="0.25">
      <c r="A63" s="33">
        <f t="shared" si="1"/>
        <v>53</v>
      </c>
      <c r="B63" s="15" t="s">
        <v>135</v>
      </c>
      <c r="C63" s="17" t="s">
        <v>52</v>
      </c>
      <c r="D63" s="17" t="s">
        <v>142</v>
      </c>
      <c r="E63" s="16" t="s">
        <v>38</v>
      </c>
      <c r="F63" s="11">
        <v>42780</v>
      </c>
      <c r="G63" s="40">
        <v>343000</v>
      </c>
      <c r="H63" s="40">
        <v>687.67</v>
      </c>
      <c r="I63" s="40">
        <f t="shared" si="11"/>
        <v>343687.67</v>
      </c>
      <c r="J63" s="40">
        <v>343000</v>
      </c>
      <c r="K63" s="26" t="s">
        <v>24</v>
      </c>
    </row>
    <row r="64" spans="1:12" ht="40.5" customHeight="1" x14ac:dyDescent="0.25">
      <c r="A64" s="33">
        <f t="shared" si="1"/>
        <v>54</v>
      </c>
      <c r="B64" s="15" t="s">
        <v>136</v>
      </c>
      <c r="C64" s="17" t="s">
        <v>52</v>
      </c>
      <c r="D64" s="17" t="s">
        <v>143</v>
      </c>
      <c r="E64" s="16" t="s">
        <v>38</v>
      </c>
      <c r="F64" s="11">
        <v>42707</v>
      </c>
      <c r="G64" s="40">
        <v>1000000</v>
      </c>
      <c r="H64" s="40">
        <v>2004.01</v>
      </c>
      <c r="I64" s="40">
        <f t="shared" si="11"/>
        <v>1002004.01</v>
      </c>
      <c r="J64" s="18">
        <v>500000</v>
      </c>
      <c r="K64" s="26" t="s">
        <v>24</v>
      </c>
    </row>
    <row r="65" spans="1:11" ht="60" customHeight="1" x14ac:dyDescent="0.25">
      <c r="A65" s="33">
        <f t="shared" si="1"/>
        <v>55</v>
      </c>
      <c r="B65" s="15" t="s">
        <v>137</v>
      </c>
      <c r="C65" s="17" t="s">
        <v>52</v>
      </c>
      <c r="D65" s="17" t="s">
        <v>144</v>
      </c>
      <c r="E65" s="16" t="s">
        <v>38</v>
      </c>
      <c r="F65" s="11">
        <v>42780</v>
      </c>
      <c r="G65" s="40">
        <v>1000000</v>
      </c>
      <c r="H65" s="40">
        <v>75571.61</v>
      </c>
      <c r="I65" s="40">
        <f t="shared" si="11"/>
        <v>1075571.6100000001</v>
      </c>
      <c r="J65" s="40">
        <v>500000</v>
      </c>
      <c r="K65" s="26" t="s">
        <v>24</v>
      </c>
    </row>
    <row r="66" spans="1:11" ht="58.5" customHeight="1" x14ac:dyDescent="0.25">
      <c r="A66" s="33">
        <f t="shared" si="1"/>
        <v>56</v>
      </c>
      <c r="B66" s="15" t="s">
        <v>138</v>
      </c>
      <c r="C66" s="17" t="s">
        <v>52</v>
      </c>
      <c r="D66" s="17" t="s">
        <v>145</v>
      </c>
      <c r="E66" s="16" t="s">
        <v>38</v>
      </c>
      <c r="F66" s="11">
        <v>42822</v>
      </c>
      <c r="G66" s="40">
        <v>1000000</v>
      </c>
      <c r="H66" s="40">
        <v>2004.01</v>
      </c>
      <c r="I66" s="40">
        <f t="shared" si="11"/>
        <v>1002004.01</v>
      </c>
      <c r="J66" s="18">
        <v>500000</v>
      </c>
      <c r="K66" s="26" t="s">
        <v>24</v>
      </c>
    </row>
    <row r="67" spans="1:11" ht="58.5" customHeight="1" x14ac:dyDescent="0.25">
      <c r="A67" s="33">
        <f t="shared" si="1"/>
        <v>57</v>
      </c>
      <c r="B67" s="12" t="s">
        <v>162</v>
      </c>
      <c r="C67" s="37" t="s">
        <v>52</v>
      </c>
      <c r="D67" s="37" t="s">
        <v>151</v>
      </c>
      <c r="E67" s="16" t="s">
        <v>38</v>
      </c>
      <c r="F67" s="11">
        <v>42630</v>
      </c>
      <c r="G67" s="18">
        <v>900000</v>
      </c>
      <c r="H67" s="18">
        <f>G67*8%</f>
        <v>72000</v>
      </c>
      <c r="I67" s="36">
        <f t="shared" si="11"/>
        <v>972000</v>
      </c>
      <c r="J67" s="36">
        <v>900000</v>
      </c>
      <c r="K67" s="45" t="s">
        <v>152</v>
      </c>
    </row>
    <row r="68" spans="1:11" ht="58.5" customHeight="1" x14ac:dyDescent="0.25">
      <c r="A68" s="33">
        <f t="shared" si="1"/>
        <v>58</v>
      </c>
      <c r="B68" s="12" t="s">
        <v>206</v>
      </c>
      <c r="C68" s="37" t="s">
        <v>52</v>
      </c>
      <c r="D68" s="37" t="s">
        <v>207</v>
      </c>
      <c r="E68" s="16" t="s">
        <v>39</v>
      </c>
      <c r="F68" s="11">
        <v>42630</v>
      </c>
      <c r="G68" s="18">
        <v>435579</v>
      </c>
      <c r="H68" s="18">
        <v>8308.7800000000007</v>
      </c>
      <c r="I68" s="36">
        <f t="shared" si="11"/>
        <v>443887.78</v>
      </c>
      <c r="J68" s="36">
        <v>435579</v>
      </c>
      <c r="K68" s="45" t="s">
        <v>199</v>
      </c>
    </row>
    <row r="69" spans="1:11" ht="58.5" customHeight="1" x14ac:dyDescent="0.25">
      <c r="A69" s="33">
        <f t="shared" si="1"/>
        <v>59</v>
      </c>
      <c r="B69" s="17" t="s">
        <v>139</v>
      </c>
      <c r="C69" s="32" t="s">
        <v>77</v>
      </c>
      <c r="D69" s="32" t="s">
        <v>146</v>
      </c>
      <c r="E69" s="16" t="s">
        <v>78</v>
      </c>
      <c r="F69" s="11">
        <v>42551</v>
      </c>
      <c r="G69" s="25">
        <v>600000</v>
      </c>
      <c r="H69" s="25">
        <v>0</v>
      </c>
      <c r="I69" s="25">
        <f t="shared" si="11"/>
        <v>600000</v>
      </c>
      <c r="J69" s="36">
        <v>0</v>
      </c>
      <c r="K69" s="27" t="s">
        <v>36</v>
      </c>
    </row>
    <row r="70" spans="1:11" ht="42" customHeight="1" x14ac:dyDescent="0.25">
      <c r="A70" s="33">
        <f t="shared" si="1"/>
        <v>60</v>
      </c>
      <c r="B70" s="15" t="s">
        <v>155</v>
      </c>
      <c r="C70" s="17" t="s">
        <v>52</v>
      </c>
      <c r="D70" s="17" t="s">
        <v>157</v>
      </c>
      <c r="E70" s="16" t="s">
        <v>38</v>
      </c>
      <c r="F70" s="11">
        <v>42822</v>
      </c>
      <c r="G70" s="40">
        <v>418200.5</v>
      </c>
      <c r="H70" s="40">
        <v>838.08</v>
      </c>
      <c r="I70" s="40">
        <f t="shared" ref="I70:I131" si="13">G70+H70</f>
        <v>419038.58</v>
      </c>
      <c r="J70" s="18">
        <v>418200.5</v>
      </c>
      <c r="K70" s="26" t="s">
        <v>24</v>
      </c>
    </row>
    <row r="71" spans="1:11" ht="42" customHeight="1" x14ac:dyDescent="0.25">
      <c r="A71" s="33">
        <f t="shared" si="1"/>
        <v>61</v>
      </c>
      <c r="B71" s="12" t="s">
        <v>156</v>
      </c>
      <c r="C71" s="37" t="s">
        <v>52</v>
      </c>
      <c r="D71" s="16" t="s">
        <v>158</v>
      </c>
      <c r="E71" s="16" t="s">
        <v>159</v>
      </c>
      <c r="F71" s="11">
        <v>42628</v>
      </c>
      <c r="G71" s="18">
        <v>1470000</v>
      </c>
      <c r="H71" s="18">
        <v>29951.21</v>
      </c>
      <c r="I71" s="36">
        <f t="shared" si="13"/>
        <v>1499951.21</v>
      </c>
      <c r="J71" s="36">
        <v>735000</v>
      </c>
      <c r="K71" s="45" t="s">
        <v>24</v>
      </c>
    </row>
    <row r="72" spans="1:11" ht="42" customHeight="1" x14ac:dyDescent="0.25">
      <c r="A72" s="33">
        <f t="shared" si="1"/>
        <v>62</v>
      </c>
      <c r="B72" s="21" t="s">
        <v>166</v>
      </c>
      <c r="C72" s="37" t="s">
        <v>52</v>
      </c>
      <c r="D72" s="21" t="s">
        <v>181</v>
      </c>
      <c r="E72" s="21" t="s">
        <v>11</v>
      </c>
      <c r="F72" s="11">
        <v>42821</v>
      </c>
      <c r="G72" s="47">
        <v>602999.94999999995</v>
      </c>
      <c r="H72" s="18">
        <v>0</v>
      </c>
      <c r="I72" s="36">
        <f>G72+H72</f>
        <v>602999.94999999995</v>
      </c>
      <c r="J72" s="36">
        <v>602999.94999999995</v>
      </c>
      <c r="K72" s="45" t="s">
        <v>12</v>
      </c>
    </row>
    <row r="73" spans="1:11" ht="42" customHeight="1" x14ac:dyDescent="0.25">
      <c r="A73" s="33">
        <f t="shared" si="1"/>
        <v>63</v>
      </c>
      <c r="B73" s="21" t="s">
        <v>167</v>
      </c>
      <c r="C73" s="16" t="s">
        <v>52</v>
      </c>
      <c r="D73" s="21" t="s">
        <v>182</v>
      </c>
      <c r="E73" s="21" t="s">
        <v>11</v>
      </c>
      <c r="F73" s="11">
        <v>42808</v>
      </c>
      <c r="G73" s="47">
        <v>408000</v>
      </c>
      <c r="H73" s="18">
        <v>0</v>
      </c>
      <c r="I73" s="18">
        <f t="shared" ref="I73:I87" si="14">G73+H73</f>
        <v>408000</v>
      </c>
      <c r="J73" s="18">
        <v>81600</v>
      </c>
      <c r="K73" s="10" t="s">
        <v>12</v>
      </c>
    </row>
    <row r="74" spans="1:11" ht="42" customHeight="1" x14ac:dyDescent="0.25">
      <c r="A74" s="33">
        <f t="shared" si="1"/>
        <v>64</v>
      </c>
      <c r="B74" s="21" t="s">
        <v>168</v>
      </c>
      <c r="C74" s="37" t="s">
        <v>52</v>
      </c>
      <c r="D74" s="21" t="s">
        <v>183</v>
      </c>
      <c r="E74" s="21" t="s">
        <v>11</v>
      </c>
      <c r="F74" s="11">
        <v>42817</v>
      </c>
      <c r="G74" s="47">
        <v>102672</v>
      </c>
      <c r="H74" s="18">
        <v>0</v>
      </c>
      <c r="I74" s="36">
        <f t="shared" si="14"/>
        <v>102672</v>
      </c>
      <c r="J74" s="36">
        <v>102672</v>
      </c>
      <c r="K74" s="45" t="s">
        <v>12</v>
      </c>
    </row>
    <row r="75" spans="1:11" ht="51.75" customHeight="1" x14ac:dyDescent="0.25">
      <c r="A75" s="33">
        <f t="shared" si="1"/>
        <v>65</v>
      </c>
      <c r="B75" s="21" t="s">
        <v>169</v>
      </c>
      <c r="C75" s="37" t="s">
        <v>52</v>
      </c>
      <c r="D75" s="21" t="s">
        <v>184</v>
      </c>
      <c r="E75" s="21" t="s">
        <v>11</v>
      </c>
      <c r="F75" s="11">
        <v>42824</v>
      </c>
      <c r="G75" s="47">
        <v>488000</v>
      </c>
      <c r="H75" s="18">
        <v>0</v>
      </c>
      <c r="I75" s="36">
        <f t="shared" si="14"/>
        <v>488000</v>
      </c>
      <c r="J75" s="48">
        <v>488000</v>
      </c>
      <c r="K75" s="45" t="s">
        <v>12</v>
      </c>
    </row>
    <row r="76" spans="1:11" ht="51.75" customHeight="1" x14ac:dyDescent="0.25">
      <c r="A76" s="33">
        <f t="shared" si="1"/>
        <v>66</v>
      </c>
      <c r="B76" s="21" t="s">
        <v>170</v>
      </c>
      <c r="C76" s="37" t="s">
        <v>52</v>
      </c>
      <c r="D76" s="21" t="s">
        <v>184</v>
      </c>
      <c r="E76" s="21" t="s">
        <v>11</v>
      </c>
      <c r="F76" s="11">
        <v>42824</v>
      </c>
      <c r="G76" s="47">
        <v>1199997</v>
      </c>
      <c r="H76" s="18">
        <v>0</v>
      </c>
      <c r="I76" s="36">
        <f t="shared" si="14"/>
        <v>1199997</v>
      </c>
      <c r="J76" s="49">
        <v>1199997</v>
      </c>
      <c r="K76" s="45" t="s">
        <v>12</v>
      </c>
    </row>
    <row r="77" spans="1:11" ht="42" customHeight="1" x14ac:dyDescent="0.25">
      <c r="A77" s="33">
        <f t="shared" ref="A77:A131" si="15">A76+1</f>
        <v>67</v>
      </c>
      <c r="B77" s="21" t="s">
        <v>171</v>
      </c>
      <c r="C77" s="37" t="s">
        <v>52</v>
      </c>
      <c r="D77" s="21" t="s">
        <v>185</v>
      </c>
      <c r="E77" s="21" t="s">
        <v>11</v>
      </c>
      <c r="F77" s="11">
        <v>42777</v>
      </c>
      <c r="G77" s="47">
        <v>289720.48</v>
      </c>
      <c r="H77" s="18">
        <v>0</v>
      </c>
      <c r="I77" s="36">
        <f t="shared" si="14"/>
        <v>289720.48</v>
      </c>
      <c r="J77" s="50">
        <v>289720.48</v>
      </c>
      <c r="K77" s="45" t="s">
        <v>12</v>
      </c>
    </row>
    <row r="78" spans="1:11" ht="49.5" customHeight="1" x14ac:dyDescent="0.25">
      <c r="A78" s="33">
        <f t="shared" si="15"/>
        <v>68</v>
      </c>
      <c r="B78" s="21" t="s">
        <v>172</v>
      </c>
      <c r="C78" s="37" t="s">
        <v>52</v>
      </c>
      <c r="D78" s="21" t="s">
        <v>186</v>
      </c>
      <c r="E78" s="21" t="s">
        <v>11</v>
      </c>
      <c r="F78" s="11">
        <v>42821</v>
      </c>
      <c r="G78" s="47">
        <v>499991</v>
      </c>
      <c r="H78" s="18">
        <v>0</v>
      </c>
      <c r="I78" s="36">
        <f t="shared" si="14"/>
        <v>499991</v>
      </c>
      <c r="J78" s="36">
        <v>499991</v>
      </c>
      <c r="K78" s="45" t="s">
        <v>12</v>
      </c>
    </row>
    <row r="79" spans="1:11" ht="48.75" customHeight="1" x14ac:dyDescent="0.25">
      <c r="A79" s="33">
        <f t="shared" si="15"/>
        <v>69</v>
      </c>
      <c r="B79" s="21" t="s">
        <v>173</v>
      </c>
      <c r="C79" s="37" t="s">
        <v>52</v>
      </c>
      <c r="D79" s="21" t="s">
        <v>187</v>
      </c>
      <c r="E79" s="21" t="s">
        <v>11</v>
      </c>
      <c r="F79" s="11">
        <v>42821</v>
      </c>
      <c r="G79" s="47">
        <v>287917</v>
      </c>
      <c r="H79" s="18">
        <v>0</v>
      </c>
      <c r="I79" s="36">
        <f t="shared" si="14"/>
        <v>287917</v>
      </c>
      <c r="J79" s="36">
        <v>287917</v>
      </c>
      <c r="K79" s="45" t="s">
        <v>12</v>
      </c>
    </row>
    <row r="80" spans="1:11" ht="42" customHeight="1" x14ac:dyDescent="0.25">
      <c r="A80" s="33">
        <f t="shared" si="15"/>
        <v>70</v>
      </c>
      <c r="B80" s="21" t="s">
        <v>174</v>
      </c>
      <c r="C80" s="37" t="s">
        <v>52</v>
      </c>
      <c r="D80" s="21" t="s">
        <v>188</v>
      </c>
      <c r="E80" s="21" t="s">
        <v>11</v>
      </c>
      <c r="F80" s="11">
        <v>42640</v>
      </c>
      <c r="G80" s="47">
        <v>512000</v>
      </c>
      <c r="H80" s="18">
        <v>0</v>
      </c>
      <c r="I80" s="36">
        <f t="shared" si="14"/>
        <v>512000</v>
      </c>
      <c r="J80" s="51">
        <v>102400</v>
      </c>
      <c r="K80" s="45" t="s">
        <v>12</v>
      </c>
    </row>
    <row r="81" spans="1:15" ht="42" customHeight="1" x14ac:dyDescent="0.25">
      <c r="A81" s="33">
        <f t="shared" si="15"/>
        <v>71</v>
      </c>
      <c r="B81" s="21" t="s">
        <v>175</v>
      </c>
      <c r="C81" s="37" t="s">
        <v>52</v>
      </c>
      <c r="D81" s="21" t="s">
        <v>184</v>
      </c>
      <c r="E81" s="21" t="s">
        <v>11</v>
      </c>
      <c r="F81" s="11">
        <v>42821</v>
      </c>
      <c r="G81" s="47">
        <v>589982</v>
      </c>
      <c r="H81" s="18">
        <v>0</v>
      </c>
      <c r="I81" s="36">
        <f t="shared" si="14"/>
        <v>589982</v>
      </c>
      <c r="J81" s="36">
        <v>589982</v>
      </c>
      <c r="K81" s="45" t="s">
        <v>12</v>
      </c>
    </row>
    <row r="82" spans="1:15" ht="42" customHeight="1" x14ac:dyDescent="0.25">
      <c r="A82" s="33">
        <f t="shared" si="15"/>
        <v>72</v>
      </c>
      <c r="B82" s="21" t="s">
        <v>176</v>
      </c>
      <c r="C82" s="37" t="s">
        <v>52</v>
      </c>
      <c r="D82" s="21" t="s">
        <v>201</v>
      </c>
      <c r="E82" s="21" t="s">
        <v>11</v>
      </c>
      <c r="F82" s="11">
        <v>42808</v>
      </c>
      <c r="G82" s="47">
        <v>100377.2</v>
      </c>
      <c r="H82" s="18">
        <v>0</v>
      </c>
      <c r="I82" s="36">
        <f t="shared" si="14"/>
        <v>100377.2</v>
      </c>
      <c r="J82" s="36">
        <v>20075.439999999999</v>
      </c>
      <c r="K82" s="45" t="s">
        <v>12</v>
      </c>
    </row>
    <row r="83" spans="1:15" ht="42" customHeight="1" x14ac:dyDescent="0.25">
      <c r="A83" s="33">
        <f t="shared" si="15"/>
        <v>73</v>
      </c>
      <c r="B83" s="21" t="s">
        <v>177</v>
      </c>
      <c r="C83" s="37" t="s">
        <v>52</v>
      </c>
      <c r="D83" s="21" t="s">
        <v>202</v>
      </c>
      <c r="E83" s="21" t="s">
        <v>11</v>
      </c>
      <c r="F83" s="11">
        <v>42808</v>
      </c>
      <c r="G83" s="47">
        <v>104080</v>
      </c>
      <c r="H83" s="18">
        <v>0</v>
      </c>
      <c r="I83" s="36">
        <f t="shared" si="14"/>
        <v>104080</v>
      </c>
      <c r="J83" s="36">
        <v>20816</v>
      </c>
      <c r="K83" s="45" t="s">
        <v>12</v>
      </c>
    </row>
    <row r="84" spans="1:15" ht="42" customHeight="1" x14ac:dyDescent="0.25">
      <c r="A84" s="33">
        <f t="shared" si="15"/>
        <v>74</v>
      </c>
      <c r="B84" s="21" t="s">
        <v>178</v>
      </c>
      <c r="C84" s="37" t="s">
        <v>52</v>
      </c>
      <c r="D84" s="21" t="s">
        <v>203</v>
      </c>
      <c r="E84" s="21" t="s">
        <v>11</v>
      </c>
      <c r="F84" s="11">
        <v>42808</v>
      </c>
      <c r="G84" s="47">
        <v>100680.48</v>
      </c>
      <c r="H84" s="18">
        <v>0</v>
      </c>
      <c r="I84" s="36">
        <f t="shared" si="14"/>
        <v>100680.48</v>
      </c>
      <c r="J84" s="36">
        <v>20136.099999999999</v>
      </c>
      <c r="K84" s="45" t="s">
        <v>12</v>
      </c>
    </row>
    <row r="85" spans="1:15" ht="42" customHeight="1" x14ac:dyDescent="0.25">
      <c r="A85" s="33">
        <f t="shared" si="15"/>
        <v>75</v>
      </c>
      <c r="B85" s="21" t="s">
        <v>179</v>
      </c>
      <c r="C85" s="37" t="s">
        <v>52</v>
      </c>
      <c r="D85" s="21" t="s">
        <v>204</v>
      </c>
      <c r="E85" s="21" t="s">
        <v>11</v>
      </c>
      <c r="F85" s="11">
        <v>42808</v>
      </c>
      <c r="G85" s="47">
        <v>133391.84</v>
      </c>
      <c r="H85" s="18">
        <v>0</v>
      </c>
      <c r="I85" s="36">
        <f t="shared" si="14"/>
        <v>133391.84</v>
      </c>
      <c r="J85" s="36">
        <v>26678.37</v>
      </c>
      <c r="K85" s="45" t="s">
        <v>12</v>
      </c>
    </row>
    <row r="86" spans="1:15" ht="42" customHeight="1" x14ac:dyDescent="0.25">
      <c r="A86" s="33">
        <f t="shared" si="15"/>
        <v>76</v>
      </c>
      <c r="B86" s="21" t="s">
        <v>180</v>
      </c>
      <c r="C86" s="37" t="s">
        <v>52</v>
      </c>
      <c r="D86" s="21" t="s">
        <v>205</v>
      </c>
      <c r="E86" s="21" t="s">
        <v>11</v>
      </c>
      <c r="F86" s="11">
        <v>42808</v>
      </c>
      <c r="G86" s="47">
        <v>115443.91</v>
      </c>
      <c r="H86" s="18">
        <v>0</v>
      </c>
      <c r="I86" s="36">
        <f t="shared" si="14"/>
        <v>115443.91</v>
      </c>
      <c r="J86" s="36">
        <v>23088.7</v>
      </c>
      <c r="K86" s="45" t="s">
        <v>12</v>
      </c>
    </row>
    <row r="87" spans="1:15" ht="42" customHeight="1" x14ac:dyDescent="0.25">
      <c r="A87" s="33">
        <f t="shared" si="15"/>
        <v>77</v>
      </c>
      <c r="B87" s="21" t="s">
        <v>189</v>
      </c>
      <c r="C87" s="37" t="s">
        <v>52</v>
      </c>
      <c r="D87" s="21" t="s">
        <v>190</v>
      </c>
      <c r="E87" s="21" t="s">
        <v>11</v>
      </c>
      <c r="F87" s="11">
        <v>42827</v>
      </c>
      <c r="G87" s="47">
        <v>251820</v>
      </c>
      <c r="H87" s="18">
        <v>0</v>
      </c>
      <c r="I87" s="36">
        <f t="shared" si="14"/>
        <v>251820</v>
      </c>
      <c r="J87" s="36">
        <v>251820</v>
      </c>
      <c r="K87" s="45" t="s">
        <v>12</v>
      </c>
    </row>
    <row r="88" spans="1:15" ht="58.5" customHeight="1" x14ac:dyDescent="0.25">
      <c r="A88" s="33">
        <f t="shared" si="15"/>
        <v>78</v>
      </c>
      <c r="B88" s="17" t="s">
        <v>161</v>
      </c>
      <c r="C88" s="32" t="s">
        <v>77</v>
      </c>
      <c r="D88" s="32" t="s">
        <v>150</v>
      </c>
      <c r="E88" s="16" t="s">
        <v>78</v>
      </c>
      <c r="F88" s="11">
        <v>42735</v>
      </c>
      <c r="G88" s="25">
        <v>7118187.1600000001</v>
      </c>
      <c r="H88" s="25">
        <v>0</v>
      </c>
      <c r="I88" s="25">
        <f t="shared" si="13"/>
        <v>7118187.1600000001</v>
      </c>
      <c r="J88" s="36">
        <v>0</v>
      </c>
      <c r="K88" s="27" t="s">
        <v>36</v>
      </c>
    </row>
    <row r="89" spans="1:15" ht="58.5" customHeight="1" x14ac:dyDescent="0.25">
      <c r="A89" s="33">
        <f t="shared" si="15"/>
        <v>79</v>
      </c>
      <c r="B89" s="17" t="s">
        <v>200</v>
      </c>
      <c r="C89" s="17" t="s">
        <v>77</v>
      </c>
      <c r="D89" s="17" t="s">
        <v>163</v>
      </c>
      <c r="E89" s="16" t="s">
        <v>78</v>
      </c>
      <c r="F89" s="11">
        <v>42613</v>
      </c>
      <c r="G89" s="40">
        <v>1032832.9</v>
      </c>
      <c r="H89" s="40">
        <v>0</v>
      </c>
      <c r="I89" s="40">
        <f t="shared" si="13"/>
        <v>1032832.9</v>
      </c>
      <c r="J89" s="18">
        <v>516416.45</v>
      </c>
      <c r="K89" s="26" t="s">
        <v>36</v>
      </c>
    </row>
    <row r="90" spans="1:15" ht="130.5" customHeight="1" x14ac:dyDescent="0.25">
      <c r="A90" s="33">
        <f t="shared" si="15"/>
        <v>80</v>
      </c>
      <c r="B90" s="16" t="s">
        <v>164</v>
      </c>
      <c r="C90" s="16" t="s">
        <v>76</v>
      </c>
      <c r="D90" s="16" t="s">
        <v>198</v>
      </c>
      <c r="E90" s="16" t="s">
        <v>197</v>
      </c>
      <c r="F90" s="11">
        <v>42635</v>
      </c>
      <c r="G90" s="18">
        <v>83290.3</v>
      </c>
      <c r="H90" s="18">
        <v>0</v>
      </c>
      <c r="I90" s="18">
        <f t="shared" si="13"/>
        <v>83290.3</v>
      </c>
      <c r="J90" s="18">
        <v>49974.18</v>
      </c>
      <c r="K90" s="10" t="s">
        <v>199</v>
      </c>
      <c r="O90" s="1"/>
    </row>
    <row r="91" spans="1:15" ht="109.5" customHeight="1" x14ac:dyDescent="0.25">
      <c r="A91" s="33">
        <f t="shared" si="15"/>
        <v>81</v>
      </c>
      <c r="B91" s="17" t="s">
        <v>258</v>
      </c>
      <c r="C91" s="17" t="s">
        <v>255</v>
      </c>
      <c r="D91" s="17" t="s">
        <v>256</v>
      </c>
      <c r="E91" s="17" t="s">
        <v>255</v>
      </c>
      <c r="F91" s="11">
        <v>42663</v>
      </c>
      <c r="G91" s="40">
        <v>374700</v>
      </c>
      <c r="H91" s="40">
        <v>0</v>
      </c>
      <c r="I91" s="25">
        <f t="shared" si="13"/>
        <v>374700</v>
      </c>
      <c r="J91" s="36">
        <v>374700</v>
      </c>
      <c r="K91" s="27" t="s">
        <v>257</v>
      </c>
    </row>
    <row r="92" spans="1:15" ht="49.5" customHeight="1" x14ac:dyDescent="0.25">
      <c r="A92" s="33">
        <f t="shared" si="15"/>
        <v>82</v>
      </c>
      <c r="B92" s="17" t="s">
        <v>208</v>
      </c>
      <c r="C92" s="32" t="s">
        <v>52</v>
      </c>
      <c r="D92" s="32" t="s">
        <v>209</v>
      </c>
      <c r="E92" s="32" t="s">
        <v>38</v>
      </c>
      <c r="F92" s="11">
        <v>42665</v>
      </c>
      <c r="G92" s="25">
        <v>300000</v>
      </c>
      <c r="H92" s="25">
        <v>601.20000000000005</v>
      </c>
      <c r="I92" s="25">
        <f t="shared" si="13"/>
        <v>300601.2</v>
      </c>
      <c r="J92" s="36">
        <v>0</v>
      </c>
      <c r="K92" s="27" t="s">
        <v>24</v>
      </c>
    </row>
    <row r="93" spans="1:15" ht="49.5" customHeight="1" x14ac:dyDescent="0.25">
      <c r="A93" s="33">
        <f t="shared" si="15"/>
        <v>83</v>
      </c>
      <c r="B93" s="17" t="s">
        <v>214</v>
      </c>
      <c r="C93" s="32" t="s">
        <v>52</v>
      </c>
      <c r="D93" s="32" t="s">
        <v>211</v>
      </c>
      <c r="E93" s="32" t="s">
        <v>6</v>
      </c>
      <c r="F93" s="11">
        <v>42734</v>
      </c>
      <c r="G93" s="25">
        <v>493100</v>
      </c>
      <c r="H93" s="25">
        <v>988.18</v>
      </c>
      <c r="I93" s="25">
        <f t="shared" si="13"/>
        <v>494088.18</v>
      </c>
      <c r="J93" s="36">
        <v>0</v>
      </c>
      <c r="K93" s="27" t="s">
        <v>24</v>
      </c>
    </row>
    <row r="94" spans="1:15" ht="49.5" customHeight="1" x14ac:dyDescent="0.25">
      <c r="A94" s="33">
        <f t="shared" si="15"/>
        <v>84</v>
      </c>
      <c r="B94" s="17" t="s">
        <v>213</v>
      </c>
      <c r="C94" s="32" t="s">
        <v>52</v>
      </c>
      <c r="D94" s="32" t="s">
        <v>212</v>
      </c>
      <c r="E94" s="32" t="s">
        <v>8</v>
      </c>
      <c r="F94" s="11">
        <v>43251</v>
      </c>
      <c r="G94" s="25">
        <v>243750</v>
      </c>
      <c r="H94" s="25">
        <v>6250</v>
      </c>
      <c r="I94" s="25">
        <f t="shared" si="13"/>
        <v>250000</v>
      </c>
      <c r="J94" s="36">
        <v>0</v>
      </c>
      <c r="K94" s="27" t="s">
        <v>24</v>
      </c>
    </row>
    <row r="95" spans="1:15" ht="60" customHeight="1" x14ac:dyDescent="0.25">
      <c r="A95" s="33">
        <f t="shared" si="15"/>
        <v>85</v>
      </c>
      <c r="B95" s="17" t="s">
        <v>215</v>
      </c>
      <c r="C95" s="32" t="s">
        <v>52</v>
      </c>
      <c r="D95" s="32" t="s">
        <v>210</v>
      </c>
      <c r="E95" s="32" t="s">
        <v>38</v>
      </c>
      <c r="F95" s="11">
        <v>42700</v>
      </c>
      <c r="G95" s="25">
        <v>500087</v>
      </c>
      <c r="H95" s="25">
        <v>1002.18</v>
      </c>
      <c r="I95" s="25">
        <f t="shared" si="13"/>
        <v>501089.18</v>
      </c>
      <c r="J95" s="36">
        <v>0</v>
      </c>
      <c r="K95" s="27" t="s">
        <v>24</v>
      </c>
    </row>
    <row r="96" spans="1:15" ht="48" customHeight="1" x14ac:dyDescent="0.25">
      <c r="A96" s="33">
        <f t="shared" si="15"/>
        <v>86</v>
      </c>
      <c r="B96" s="17" t="s">
        <v>217</v>
      </c>
      <c r="C96" s="32" t="s">
        <v>52</v>
      </c>
      <c r="D96" s="32" t="s">
        <v>216</v>
      </c>
      <c r="E96" s="32" t="s">
        <v>8</v>
      </c>
      <c r="F96" s="11">
        <v>43404</v>
      </c>
      <c r="G96" s="25">
        <v>1170000</v>
      </c>
      <c r="H96" s="25">
        <v>2344.69</v>
      </c>
      <c r="I96" s="25">
        <f t="shared" si="13"/>
        <v>1172344.69</v>
      </c>
      <c r="J96" s="36">
        <v>0</v>
      </c>
      <c r="K96" s="27" t="s">
        <v>24</v>
      </c>
    </row>
    <row r="97" spans="1:11" ht="48.75" customHeight="1" x14ac:dyDescent="0.25">
      <c r="A97" s="33">
        <f t="shared" si="15"/>
        <v>87</v>
      </c>
      <c r="B97" s="17" t="s">
        <v>219</v>
      </c>
      <c r="C97" s="32" t="s">
        <v>52</v>
      </c>
      <c r="D97" s="32" t="s">
        <v>218</v>
      </c>
      <c r="E97" s="32" t="s">
        <v>38</v>
      </c>
      <c r="F97" s="11">
        <v>42697</v>
      </c>
      <c r="G97" s="25">
        <v>250000</v>
      </c>
      <c r="H97" s="25">
        <v>501</v>
      </c>
      <c r="I97" s="25">
        <f t="shared" si="13"/>
        <v>250501</v>
      </c>
      <c r="J97" s="36">
        <v>0</v>
      </c>
      <c r="K97" s="27" t="s">
        <v>36</v>
      </c>
    </row>
    <row r="98" spans="1:11" ht="58.5" customHeight="1" x14ac:dyDescent="0.25">
      <c r="A98" s="33">
        <f t="shared" si="15"/>
        <v>88</v>
      </c>
      <c r="B98" s="17" t="s">
        <v>220</v>
      </c>
      <c r="C98" s="32" t="s">
        <v>52</v>
      </c>
      <c r="D98" s="32" t="s">
        <v>221</v>
      </c>
      <c r="E98" s="32" t="s">
        <v>109</v>
      </c>
      <c r="F98" s="11">
        <v>43434</v>
      </c>
      <c r="G98" s="25">
        <v>390000</v>
      </c>
      <c r="H98" s="25">
        <v>964.6</v>
      </c>
      <c r="I98" s="25">
        <f t="shared" si="13"/>
        <v>390964.6</v>
      </c>
      <c r="J98" s="36">
        <v>0</v>
      </c>
      <c r="K98" s="27" t="s">
        <v>13</v>
      </c>
    </row>
    <row r="99" spans="1:11" ht="63.75" customHeight="1" x14ac:dyDescent="0.25">
      <c r="A99" s="33">
        <f t="shared" si="15"/>
        <v>89</v>
      </c>
      <c r="B99" s="17" t="s">
        <v>223</v>
      </c>
      <c r="C99" s="32" t="s">
        <v>52</v>
      </c>
      <c r="D99" s="32" t="s">
        <v>222</v>
      </c>
      <c r="E99" s="32" t="s">
        <v>38</v>
      </c>
      <c r="F99" s="11">
        <v>42712</v>
      </c>
      <c r="G99" s="25">
        <v>1500000</v>
      </c>
      <c r="H99" s="25">
        <v>3006.01</v>
      </c>
      <c r="I99" s="25">
        <f t="shared" si="13"/>
        <v>1503006.01</v>
      </c>
      <c r="J99" s="36">
        <v>0</v>
      </c>
      <c r="K99" s="27" t="s">
        <v>24</v>
      </c>
    </row>
    <row r="100" spans="1:11" ht="65.25" customHeight="1" x14ac:dyDescent="0.25">
      <c r="A100" s="33">
        <f t="shared" si="15"/>
        <v>90</v>
      </c>
      <c r="B100" s="17" t="s">
        <v>225</v>
      </c>
      <c r="C100" s="32" t="s">
        <v>52</v>
      </c>
      <c r="D100" s="32" t="s">
        <v>224</v>
      </c>
      <c r="E100" s="32" t="s">
        <v>38</v>
      </c>
      <c r="F100" s="11">
        <v>42665</v>
      </c>
      <c r="G100" s="25">
        <v>150000</v>
      </c>
      <c r="H100" s="25">
        <v>300.60000000000002</v>
      </c>
      <c r="I100" s="25">
        <f t="shared" si="13"/>
        <v>150300.6</v>
      </c>
      <c r="J100" s="36">
        <v>150000</v>
      </c>
      <c r="K100" s="27" t="s">
        <v>199</v>
      </c>
    </row>
    <row r="101" spans="1:11" ht="112.5" customHeight="1" x14ac:dyDescent="0.25">
      <c r="A101" s="33">
        <f t="shared" si="15"/>
        <v>91</v>
      </c>
      <c r="B101" s="16" t="s">
        <v>294</v>
      </c>
      <c r="C101" s="37" t="s">
        <v>52</v>
      </c>
      <c r="D101" s="37" t="s">
        <v>226</v>
      </c>
      <c r="E101" s="37" t="s">
        <v>43</v>
      </c>
      <c r="F101" s="11">
        <v>42735</v>
      </c>
      <c r="G101" s="36">
        <v>100000</v>
      </c>
      <c r="H101" s="36">
        <v>8400</v>
      </c>
      <c r="I101" s="36">
        <f t="shared" si="13"/>
        <v>108400</v>
      </c>
      <c r="J101" s="36">
        <v>0</v>
      </c>
      <c r="K101" s="45" t="s">
        <v>14</v>
      </c>
    </row>
    <row r="102" spans="1:11" ht="57" customHeight="1" x14ac:dyDescent="0.25">
      <c r="A102" s="33">
        <f t="shared" si="15"/>
        <v>92</v>
      </c>
      <c r="B102" s="17" t="s">
        <v>228</v>
      </c>
      <c r="C102" s="32" t="s">
        <v>52</v>
      </c>
      <c r="D102" s="32" t="s">
        <v>227</v>
      </c>
      <c r="E102" s="32" t="s">
        <v>8</v>
      </c>
      <c r="F102" s="11">
        <v>43373</v>
      </c>
      <c r="G102" s="25">
        <v>292500</v>
      </c>
      <c r="H102" s="25">
        <v>586.16999999999996</v>
      </c>
      <c r="I102" s="25">
        <f t="shared" si="13"/>
        <v>293086.17</v>
      </c>
      <c r="J102" s="36">
        <v>0</v>
      </c>
      <c r="K102" s="27" t="s">
        <v>24</v>
      </c>
    </row>
    <row r="103" spans="1:11" ht="48.75" customHeight="1" x14ac:dyDescent="0.25">
      <c r="A103" s="33">
        <f t="shared" si="15"/>
        <v>93</v>
      </c>
      <c r="B103" s="17" t="s">
        <v>230</v>
      </c>
      <c r="C103" s="32" t="s">
        <v>52</v>
      </c>
      <c r="D103" s="32" t="s">
        <v>229</v>
      </c>
      <c r="E103" s="32" t="s">
        <v>38</v>
      </c>
      <c r="F103" s="11">
        <v>42722</v>
      </c>
      <c r="G103" s="25">
        <v>350000</v>
      </c>
      <c r="H103" s="25">
        <v>701.4</v>
      </c>
      <c r="I103" s="25">
        <f t="shared" si="13"/>
        <v>350701.4</v>
      </c>
      <c r="J103" s="36">
        <v>0</v>
      </c>
      <c r="K103" s="27" t="s">
        <v>24</v>
      </c>
    </row>
    <row r="104" spans="1:11" ht="61.5" customHeight="1" x14ac:dyDescent="0.25">
      <c r="A104" s="33">
        <f t="shared" si="15"/>
        <v>94</v>
      </c>
      <c r="B104" s="17" t="s">
        <v>231</v>
      </c>
      <c r="C104" s="32" t="s">
        <v>52</v>
      </c>
      <c r="D104" s="32" t="s">
        <v>232</v>
      </c>
      <c r="E104" s="32" t="s">
        <v>233</v>
      </c>
      <c r="F104" s="11">
        <v>43373</v>
      </c>
      <c r="G104" s="25">
        <v>250000</v>
      </c>
      <c r="H104" s="25">
        <v>501</v>
      </c>
      <c r="I104" s="25">
        <f t="shared" si="13"/>
        <v>250501</v>
      </c>
      <c r="J104" s="36">
        <v>0</v>
      </c>
      <c r="K104" s="27" t="s">
        <v>24</v>
      </c>
    </row>
    <row r="105" spans="1:11" ht="53.25" customHeight="1" x14ac:dyDescent="0.25">
      <c r="A105" s="33">
        <f t="shared" si="15"/>
        <v>95</v>
      </c>
      <c r="B105" s="17" t="s">
        <v>234</v>
      </c>
      <c r="C105" s="32" t="s">
        <v>52</v>
      </c>
      <c r="D105" s="32" t="s">
        <v>235</v>
      </c>
      <c r="E105" s="32" t="s">
        <v>38</v>
      </c>
      <c r="F105" s="11">
        <v>42697</v>
      </c>
      <c r="G105" s="25">
        <v>1100000</v>
      </c>
      <c r="H105" s="25">
        <v>2204.41</v>
      </c>
      <c r="I105" s="25">
        <f t="shared" si="13"/>
        <v>1102204.4099999999</v>
      </c>
      <c r="J105" s="36">
        <v>0</v>
      </c>
      <c r="K105" s="27" t="s">
        <v>24</v>
      </c>
    </row>
    <row r="106" spans="1:11" ht="60" customHeight="1" x14ac:dyDescent="0.25">
      <c r="A106" s="33">
        <f t="shared" si="15"/>
        <v>96</v>
      </c>
      <c r="B106" s="17" t="s">
        <v>236</v>
      </c>
      <c r="C106" s="32" t="s">
        <v>52</v>
      </c>
      <c r="D106" s="32" t="s">
        <v>237</v>
      </c>
      <c r="E106" s="32" t="s">
        <v>38</v>
      </c>
      <c r="F106" s="11">
        <v>42721</v>
      </c>
      <c r="G106" s="25">
        <v>800000</v>
      </c>
      <c r="H106" s="25">
        <v>20201.07</v>
      </c>
      <c r="I106" s="25">
        <f t="shared" si="13"/>
        <v>820201.07</v>
      </c>
      <c r="J106" s="36">
        <v>0</v>
      </c>
      <c r="K106" s="27" t="s">
        <v>13</v>
      </c>
    </row>
    <row r="107" spans="1:11" ht="79.5" customHeight="1" x14ac:dyDescent="0.25">
      <c r="A107" s="33">
        <f t="shared" si="15"/>
        <v>97</v>
      </c>
      <c r="B107" s="17" t="s">
        <v>238</v>
      </c>
      <c r="C107" s="32" t="s">
        <v>52</v>
      </c>
      <c r="D107" s="32" t="s">
        <v>239</v>
      </c>
      <c r="E107" s="32" t="s">
        <v>8</v>
      </c>
      <c r="F107" s="11">
        <v>43100</v>
      </c>
      <c r="G107" s="25">
        <v>300000</v>
      </c>
      <c r="H107" s="25">
        <v>3240</v>
      </c>
      <c r="I107" s="25">
        <f t="shared" si="13"/>
        <v>303240</v>
      </c>
      <c r="J107" s="36">
        <v>300000</v>
      </c>
      <c r="K107" s="27" t="s">
        <v>240</v>
      </c>
    </row>
    <row r="108" spans="1:11" ht="79.5" customHeight="1" x14ac:dyDescent="0.25">
      <c r="A108" s="33">
        <f t="shared" si="15"/>
        <v>98</v>
      </c>
      <c r="B108" s="17" t="s">
        <v>266</v>
      </c>
      <c r="C108" s="32" t="s">
        <v>52</v>
      </c>
      <c r="D108" s="32" t="s">
        <v>241</v>
      </c>
      <c r="E108" s="32" t="s">
        <v>242</v>
      </c>
      <c r="F108" s="11">
        <v>42748</v>
      </c>
      <c r="G108" s="25">
        <v>398504.31</v>
      </c>
      <c r="H108" s="25">
        <v>3006.01</v>
      </c>
      <c r="I108" s="25">
        <f t="shared" si="13"/>
        <v>401510.32</v>
      </c>
      <c r="J108" s="36">
        <v>398504.31</v>
      </c>
      <c r="K108" s="27" t="s">
        <v>13</v>
      </c>
    </row>
    <row r="109" spans="1:11" ht="79.5" customHeight="1" x14ac:dyDescent="0.25">
      <c r="A109" s="33">
        <f t="shared" si="15"/>
        <v>99</v>
      </c>
      <c r="B109" s="17" t="s">
        <v>244</v>
      </c>
      <c r="C109" s="32" t="s">
        <v>52</v>
      </c>
      <c r="D109" s="32" t="s">
        <v>243</v>
      </c>
      <c r="E109" s="32" t="s">
        <v>47</v>
      </c>
      <c r="F109" s="11">
        <v>43281</v>
      </c>
      <c r="G109" s="25">
        <v>1462500</v>
      </c>
      <c r="H109" s="25">
        <v>2930.86</v>
      </c>
      <c r="I109" s="25">
        <f t="shared" si="13"/>
        <v>1465430.86</v>
      </c>
      <c r="J109" s="36">
        <v>0</v>
      </c>
      <c r="K109" s="27" t="s">
        <v>24</v>
      </c>
    </row>
    <row r="110" spans="1:11" ht="51.75" customHeight="1" x14ac:dyDescent="0.25">
      <c r="A110" s="33">
        <f t="shared" si="15"/>
        <v>100</v>
      </c>
      <c r="B110" s="17" t="s">
        <v>246</v>
      </c>
      <c r="C110" s="32" t="s">
        <v>52</v>
      </c>
      <c r="D110" s="32" t="s">
        <v>245</v>
      </c>
      <c r="E110" s="32" t="s">
        <v>38</v>
      </c>
      <c r="F110" s="11">
        <v>42725</v>
      </c>
      <c r="G110" s="25">
        <v>1000000</v>
      </c>
      <c r="H110" s="25">
        <v>3163.16</v>
      </c>
      <c r="I110" s="25">
        <f t="shared" si="13"/>
        <v>1003163.16</v>
      </c>
      <c r="J110" s="36">
        <v>0</v>
      </c>
      <c r="K110" s="27" t="s">
        <v>24</v>
      </c>
    </row>
    <row r="111" spans="1:11" ht="41.25" customHeight="1" x14ac:dyDescent="0.25">
      <c r="A111" s="33">
        <f t="shared" si="15"/>
        <v>101</v>
      </c>
      <c r="B111" s="17" t="s">
        <v>248</v>
      </c>
      <c r="C111" s="32" t="s">
        <v>52</v>
      </c>
      <c r="D111" s="32" t="s">
        <v>247</v>
      </c>
      <c r="E111" s="32" t="s">
        <v>38</v>
      </c>
      <c r="F111" s="11">
        <v>42725</v>
      </c>
      <c r="G111" s="25">
        <v>1000000</v>
      </c>
      <c r="H111" s="25">
        <v>4106.3999999999996</v>
      </c>
      <c r="I111" s="25">
        <f t="shared" si="13"/>
        <v>1004106.4</v>
      </c>
      <c r="J111" s="36">
        <v>0</v>
      </c>
      <c r="K111" s="27" t="s">
        <v>24</v>
      </c>
    </row>
    <row r="112" spans="1:11" ht="49.5" customHeight="1" x14ac:dyDescent="0.25">
      <c r="A112" s="33">
        <f t="shared" si="15"/>
        <v>102</v>
      </c>
      <c r="B112" s="17" t="s">
        <v>250</v>
      </c>
      <c r="C112" s="32" t="s">
        <v>52</v>
      </c>
      <c r="D112" s="32" t="s">
        <v>249</v>
      </c>
      <c r="E112" s="32" t="s">
        <v>38</v>
      </c>
      <c r="F112" s="11">
        <v>42726</v>
      </c>
      <c r="G112" s="25">
        <v>1000000</v>
      </c>
      <c r="H112" s="25">
        <v>3642</v>
      </c>
      <c r="I112" s="25">
        <f t="shared" si="13"/>
        <v>1003642</v>
      </c>
      <c r="J112" s="36">
        <v>0</v>
      </c>
      <c r="K112" s="27" t="s">
        <v>24</v>
      </c>
    </row>
    <row r="113" spans="1:11" ht="59.25" customHeight="1" x14ac:dyDescent="0.25">
      <c r="A113" s="33">
        <f t="shared" si="15"/>
        <v>103</v>
      </c>
      <c r="B113" s="17" t="s">
        <v>251</v>
      </c>
      <c r="C113" s="32" t="s">
        <v>52</v>
      </c>
      <c r="D113" s="32" t="s">
        <v>252</v>
      </c>
      <c r="E113" s="32" t="s">
        <v>109</v>
      </c>
      <c r="F113" s="11">
        <v>43086</v>
      </c>
      <c r="G113" s="25">
        <v>500000</v>
      </c>
      <c r="H113" s="25">
        <v>1002.18</v>
      </c>
      <c r="I113" s="25">
        <f t="shared" si="13"/>
        <v>501002.18</v>
      </c>
      <c r="J113" s="36">
        <v>0</v>
      </c>
      <c r="K113" s="27" t="s">
        <v>13</v>
      </c>
    </row>
    <row r="114" spans="1:11" ht="58.5" customHeight="1" x14ac:dyDescent="0.25">
      <c r="A114" s="33">
        <f t="shared" si="15"/>
        <v>104</v>
      </c>
      <c r="B114" s="17" t="s">
        <v>253</v>
      </c>
      <c r="C114" s="32" t="s">
        <v>52</v>
      </c>
      <c r="D114" s="32" t="s">
        <v>254</v>
      </c>
      <c r="E114" s="32" t="s">
        <v>8</v>
      </c>
      <c r="F114" s="11">
        <v>43084</v>
      </c>
      <c r="G114" s="25">
        <v>1846160</v>
      </c>
      <c r="H114" s="25">
        <v>59111</v>
      </c>
      <c r="I114" s="25">
        <f t="shared" si="13"/>
        <v>1905271</v>
      </c>
      <c r="J114" s="36">
        <v>0</v>
      </c>
      <c r="K114" s="27" t="s">
        <v>240</v>
      </c>
    </row>
    <row r="115" spans="1:11" ht="58.5" customHeight="1" x14ac:dyDescent="0.25">
      <c r="A115" s="33">
        <f t="shared" si="15"/>
        <v>105</v>
      </c>
      <c r="B115" s="52" t="s">
        <v>259</v>
      </c>
      <c r="C115" s="32" t="s">
        <v>52</v>
      </c>
      <c r="D115" s="16" t="s">
        <v>260</v>
      </c>
      <c r="E115" s="16" t="s">
        <v>261</v>
      </c>
      <c r="F115" s="11">
        <v>43465</v>
      </c>
      <c r="G115" s="23">
        <v>1499366.16</v>
      </c>
      <c r="H115" s="18">
        <v>3006.01</v>
      </c>
      <c r="I115" s="25">
        <f t="shared" si="13"/>
        <v>1502372.17</v>
      </c>
      <c r="J115" s="36">
        <v>0</v>
      </c>
      <c r="K115" s="27" t="s">
        <v>13</v>
      </c>
    </row>
    <row r="116" spans="1:11" ht="58.5" customHeight="1" x14ac:dyDescent="0.25">
      <c r="A116" s="33">
        <f t="shared" si="15"/>
        <v>106</v>
      </c>
      <c r="B116" s="52" t="s">
        <v>262</v>
      </c>
      <c r="C116" s="32" t="s">
        <v>52</v>
      </c>
      <c r="D116" s="16" t="s">
        <v>263</v>
      </c>
      <c r="E116" s="16" t="s">
        <v>261</v>
      </c>
      <c r="F116" s="11">
        <v>43465</v>
      </c>
      <c r="G116" s="4">
        <v>799999</v>
      </c>
      <c r="H116" s="18">
        <f t="shared" ref="H116" si="16">G116*0.002/0.998</f>
        <v>1603.2044088176353</v>
      </c>
      <c r="I116" s="25">
        <f t="shared" si="13"/>
        <v>801602.20440881769</v>
      </c>
      <c r="J116" s="36">
        <v>0</v>
      </c>
      <c r="K116" s="27" t="s">
        <v>13</v>
      </c>
    </row>
    <row r="117" spans="1:11" ht="58.5" customHeight="1" x14ac:dyDescent="0.25">
      <c r="A117" s="33">
        <f t="shared" si="15"/>
        <v>107</v>
      </c>
      <c r="B117" s="52" t="s">
        <v>264</v>
      </c>
      <c r="C117" s="32" t="s">
        <v>52</v>
      </c>
      <c r="D117" s="16" t="s">
        <v>265</v>
      </c>
      <c r="E117" s="16" t="s">
        <v>43</v>
      </c>
      <c r="F117" s="11">
        <v>42768</v>
      </c>
      <c r="G117" s="5">
        <v>100000</v>
      </c>
      <c r="H117" s="18">
        <v>5000</v>
      </c>
      <c r="I117" s="25">
        <f t="shared" si="13"/>
        <v>105000</v>
      </c>
      <c r="J117" s="36">
        <v>0</v>
      </c>
      <c r="K117" s="27" t="s">
        <v>14</v>
      </c>
    </row>
    <row r="118" spans="1:11" ht="58.5" customHeight="1" x14ac:dyDescent="0.25">
      <c r="A118" s="33">
        <f t="shared" si="15"/>
        <v>108</v>
      </c>
      <c r="B118" s="52" t="s">
        <v>297</v>
      </c>
      <c r="C118" s="17" t="s">
        <v>52</v>
      </c>
      <c r="D118" s="16" t="s">
        <v>265</v>
      </c>
      <c r="E118" s="16" t="s">
        <v>43</v>
      </c>
      <c r="F118" s="11">
        <v>42735</v>
      </c>
      <c r="G118" s="5">
        <v>100000</v>
      </c>
      <c r="H118" s="18">
        <v>8400</v>
      </c>
      <c r="I118" s="40">
        <f t="shared" si="13"/>
        <v>108400</v>
      </c>
      <c r="J118" s="18">
        <v>0</v>
      </c>
      <c r="K118" s="26" t="s">
        <v>14</v>
      </c>
    </row>
    <row r="119" spans="1:11" ht="39" customHeight="1" x14ac:dyDescent="0.25">
      <c r="A119" s="33">
        <f t="shared" si="15"/>
        <v>109</v>
      </c>
      <c r="B119" s="52" t="s">
        <v>267</v>
      </c>
      <c r="C119" s="32" t="s">
        <v>52</v>
      </c>
      <c r="D119" s="16" t="s">
        <v>268</v>
      </c>
      <c r="E119" s="16" t="s">
        <v>11</v>
      </c>
      <c r="F119" s="11" t="s">
        <v>9</v>
      </c>
      <c r="G119" s="5">
        <v>773000</v>
      </c>
      <c r="H119" s="18">
        <v>0</v>
      </c>
      <c r="I119" s="25">
        <f t="shared" si="13"/>
        <v>773000</v>
      </c>
      <c r="J119" s="18">
        <v>0</v>
      </c>
      <c r="K119" s="27" t="s">
        <v>12</v>
      </c>
    </row>
    <row r="120" spans="1:11" ht="43.5" customHeight="1" x14ac:dyDescent="0.25">
      <c r="A120" s="33">
        <f t="shared" si="15"/>
        <v>110</v>
      </c>
      <c r="B120" s="52" t="s">
        <v>269</v>
      </c>
      <c r="C120" s="32" t="s">
        <v>52</v>
      </c>
      <c r="D120" s="16" t="s">
        <v>270</v>
      </c>
      <c r="E120" s="16" t="s">
        <v>11</v>
      </c>
      <c r="F120" s="11" t="s">
        <v>9</v>
      </c>
      <c r="G120" s="5">
        <v>408000</v>
      </c>
      <c r="H120" s="18">
        <v>0</v>
      </c>
      <c r="I120" s="25">
        <f t="shared" si="13"/>
        <v>408000</v>
      </c>
      <c r="J120" s="18">
        <v>0</v>
      </c>
      <c r="K120" s="27" t="s">
        <v>12</v>
      </c>
    </row>
    <row r="121" spans="1:11" ht="43.5" customHeight="1" x14ac:dyDescent="0.25">
      <c r="A121" s="33">
        <f t="shared" si="15"/>
        <v>111</v>
      </c>
      <c r="B121" s="52" t="s">
        <v>271</v>
      </c>
      <c r="C121" s="32" t="s">
        <v>52</v>
      </c>
      <c r="D121" s="16" t="s">
        <v>272</v>
      </c>
      <c r="E121" s="16" t="s">
        <v>11</v>
      </c>
      <c r="F121" s="11" t="s">
        <v>9</v>
      </c>
      <c r="G121" s="5">
        <v>408000</v>
      </c>
      <c r="H121" s="18">
        <v>0</v>
      </c>
      <c r="I121" s="25">
        <f t="shared" si="13"/>
        <v>408000</v>
      </c>
      <c r="J121" s="18">
        <v>0</v>
      </c>
      <c r="K121" s="27" t="s">
        <v>12</v>
      </c>
    </row>
    <row r="122" spans="1:11" ht="43.5" customHeight="1" x14ac:dyDescent="0.25">
      <c r="A122" s="33">
        <f t="shared" si="15"/>
        <v>112</v>
      </c>
      <c r="B122" s="52" t="s">
        <v>273</v>
      </c>
      <c r="C122" s="32" t="s">
        <v>52</v>
      </c>
      <c r="D122" s="16" t="s">
        <v>274</v>
      </c>
      <c r="E122" s="16" t="s">
        <v>11</v>
      </c>
      <c r="F122" s="11" t="s">
        <v>9</v>
      </c>
      <c r="G122" s="5">
        <v>165450</v>
      </c>
      <c r="H122" s="18">
        <v>0</v>
      </c>
      <c r="I122" s="25">
        <f t="shared" si="13"/>
        <v>165450</v>
      </c>
      <c r="J122" s="18">
        <v>0</v>
      </c>
      <c r="K122" s="27" t="s">
        <v>12</v>
      </c>
    </row>
    <row r="123" spans="1:11" ht="58.5" customHeight="1" x14ac:dyDescent="0.25">
      <c r="A123" s="33">
        <f t="shared" si="15"/>
        <v>113</v>
      </c>
      <c r="B123" s="52" t="s">
        <v>291</v>
      </c>
      <c r="C123" s="32" t="s">
        <v>52</v>
      </c>
      <c r="D123" s="16" t="s">
        <v>292</v>
      </c>
      <c r="E123" s="16" t="s">
        <v>233</v>
      </c>
      <c r="F123" s="11">
        <v>42612</v>
      </c>
      <c r="G123" s="5">
        <v>238485.69</v>
      </c>
      <c r="H123" s="18">
        <v>11455</v>
      </c>
      <c r="I123" s="25">
        <f t="shared" si="13"/>
        <v>249940.69</v>
      </c>
      <c r="J123" s="18">
        <v>238485.69</v>
      </c>
      <c r="K123" s="27" t="s">
        <v>293</v>
      </c>
    </row>
    <row r="124" spans="1:11" ht="51" customHeight="1" x14ac:dyDescent="0.25">
      <c r="A124" s="33">
        <f t="shared" si="15"/>
        <v>114</v>
      </c>
      <c r="B124" s="52" t="s">
        <v>275</v>
      </c>
      <c r="C124" s="32" t="s">
        <v>52</v>
      </c>
      <c r="D124" s="16" t="s">
        <v>276</v>
      </c>
      <c r="E124" s="16" t="s">
        <v>78</v>
      </c>
      <c r="F124" s="11">
        <v>43192</v>
      </c>
      <c r="G124" s="5">
        <v>259146.36</v>
      </c>
      <c r="H124" s="18">
        <v>0</v>
      </c>
      <c r="I124" s="25">
        <f t="shared" si="13"/>
        <v>259146.36</v>
      </c>
      <c r="J124" s="18">
        <v>0</v>
      </c>
      <c r="K124" s="27" t="s">
        <v>36</v>
      </c>
    </row>
    <row r="125" spans="1:11" ht="46.5" customHeight="1" x14ac:dyDescent="0.25">
      <c r="A125" s="33">
        <f t="shared" si="15"/>
        <v>115</v>
      </c>
      <c r="B125" s="52" t="s">
        <v>277</v>
      </c>
      <c r="C125" s="32" t="s">
        <v>52</v>
      </c>
      <c r="D125" s="16" t="s">
        <v>278</v>
      </c>
      <c r="E125" s="16" t="s">
        <v>78</v>
      </c>
      <c r="F125" s="11">
        <v>43192</v>
      </c>
      <c r="G125" s="5">
        <v>147423.13</v>
      </c>
      <c r="H125" s="18">
        <v>0</v>
      </c>
      <c r="I125" s="25">
        <f t="shared" si="13"/>
        <v>147423.13</v>
      </c>
      <c r="J125" s="18">
        <v>0</v>
      </c>
      <c r="K125" s="27" t="s">
        <v>36</v>
      </c>
    </row>
    <row r="126" spans="1:11" ht="49.5" customHeight="1" x14ac:dyDescent="0.25">
      <c r="A126" s="33">
        <f t="shared" si="15"/>
        <v>116</v>
      </c>
      <c r="B126" s="52" t="s">
        <v>279</v>
      </c>
      <c r="C126" s="32" t="s">
        <v>52</v>
      </c>
      <c r="D126" s="16" t="s">
        <v>280</v>
      </c>
      <c r="E126" s="16" t="s">
        <v>78</v>
      </c>
      <c r="F126" s="11">
        <v>43192</v>
      </c>
      <c r="G126" s="5">
        <v>90705.98</v>
      </c>
      <c r="H126" s="18">
        <v>0</v>
      </c>
      <c r="I126" s="25">
        <f t="shared" si="13"/>
        <v>90705.98</v>
      </c>
      <c r="J126" s="18">
        <v>13605.9</v>
      </c>
      <c r="K126" s="27" t="s">
        <v>36</v>
      </c>
    </row>
    <row r="127" spans="1:11" ht="48.75" customHeight="1" x14ac:dyDescent="0.25">
      <c r="A127" s="33">
        <f t="shared" si="15"/>
        <v>117</v>
      </c>
      <c r="B127" s="52" t="s">
        <v>281</v>
      </c>
      <c r="C127" s="32" t="s">
        <v>52</v>
      </c>
      <c r="D127" s="16" t="s">
        <v>282</v>
      </c>
      <c r="E127" s="16" t="s">
        <v>78</v>
      </c>
      <c r="F127" s="11">
        <v>43192</v>
      </c>
      <c r="G127" s="5">
        <v>36649.550000000003</v>
      </c>
      <c r="H127" s="18">
        <v>0</v>
      </c>
      <c r="I127" s="25">
        <f t="shared" si="13"/>
        <v>36649.550000000003</v>
      </c>
      <c r="J127" s="18">
        <v>0</v>
      </c>
      <c r="K127" s="27" t="s">
        <v>36</v>
      </c>
    </row>
    <row r="128" spans="1:11" ht="42" customHeight="1" x14ac:dyDescent="0.25">
      <c r="A128" s="33">
        <f t="shared" si="15"/>
        <v>118</v>
      </c>
      <c r="B128" s="52" t="s">
        <v>283</v>
      </c>
      <c r="C128" s="32" t="s">
        <v>52</v>
      </c>
      <c r="D128" s="16" t="s">
        <v>284</v>
      </c>
      <c r="E128" s="16" t="s">
        <v>78</v>
      </c>
      <c r="F128" s="11">
        <v>43192</v>
      </c>
      <c r="G128" s="5">
        <v>135201.04999999999</v>
      </c>
      <c r="H128" s="18">
        <v>0</v>
      </c>
      <c r="I128" s="25">
        <f t="shared" si="13"/>
        <v>135201.04999999999</v>
      </c>
      <c r="J128" s="18">
        <v>0</v>
      </c>
      <c r="K128" s="27" t="s">
        <v>36</v>
      </c>
    </row>
    <row r="129" spans="1:11" ht="44.25" customHeight="1" x14ac:dyDescent="0.25">
      <c r="A129" s="33">
        <f t="shared" si="15"/>
        <v>119</v>
      </c>
      <c r="B129" s="52" t="s">
        <v>285</v>
      </c>
      <c r="C129" s="32" t="s">
        <v>52</v>
      </c>
      <c r="D129" s="16" t="s">
        <v>286</v>
      </c>
      <c r="E129" s="16" t="s">
        <v>78</v>
      </c>
      <c r="F129" s="11">
        <v>43192</v>
      </c>
      <c r="G129" s="5">
        <v>122863.25</v>
      </c>
      <c r="H129" s="18">
        <v>0</v>
      </c>
      <c r="I129" s="25">
        <f t="shared" si="13"/>
        <v>122863.25</v>
      </c>
      <c r="J129" s="18">
        <v>18429.490000000002</v>
      </c>
      <c r="K129" s="27" t="s">
        <v>36</v>
      </c>
    </row>
    <row r="130" spans="1:11" ht="51" customHeight="1" x14ac:dyDescent="0.25">
      <c r="A130" s="33">
        <f t="shared" si="15"/>
        <v>120</v>
      </c>
      <c r="B130" s="52" t="s">
        <v>287</v>
      </c>
      <c r="C130" s="32" t="s">
        <v>52</v>
      </c>
      <c r="D130" s="16" t="s">
        <v>288</v>
      </c>
      <c r="E130" s="16" t="s">
        <v>78</v>
      </c>
      <c r="F130" s="11">
        <v>43192</v>
      </c>
      <c r="G130" s="5">
        <v>158227.49</v>
      </c>
      <c r="H130" s="18">
        <v>0</v>
      </c>
      <c r="I130" s="25">
        <f t="shared" si="13"/>
        <v>158227.49</v>
      </c>
      <c r="J130" s="18">
        <v>0</v>
      </c>
      <c r="K130" s="27" t="s">
        <v>36</v>
      </c>
    </row>
    <row r="131" spans="1:11" ht="48.75" customHeight="1" x14ac:dyDescent="0.25">
      <c r="A131" s="33">
        <f t="shared" si="15"/>
        <v>121</v>
      </c>
      <c r="B131" s="52" t="s">
        <v>289</v>
      </c>
      <c r="C131" s="32" t="s">
        <v>52</v>
      </c>
      <c r="D131" s="16" t="s">
        <v>290</v>
      </c>
      <c r="E131" s="16" t="s">
        <v>78</v>
      </c>
      <c r="F131" s="11">
        <v>43192</v>
      </c>
      <c r="G131" s="5">
        <v>135447.70000000001</v>
      </c>
      <c r="H131" s="18">
        <v>0</v>
      </c>
      <c r="I131" s="25">
        <f t="shared" si="13"/>
        <v>135447.70000000001</v>
      </c>
      <c r="J131" s="18">
        <v>0</v>
      </c>
      <c r="K131" s="27" t="s">
        <v>36</v>
      </c>
    </row>
    <row r="132" spans="1:11" ht="25.5" customHeight="1" x14ac:dyDescent="0.25">
      <c r="A132" s="65" t="s">
        <v>18</v>
      </c>
      <c r="B132" s="66"/>
      <c r="C132" s="66"/>
      <c r="D132" s="66"/>
      <c r="E132" s="66"/>
      <c r="F132" s="67"/>
      <c r="G132" s="7">
        <f>SUM(G11:G131)</f>
        <v>173975258.81999999</v>
      </c>
      <c r="H132" s="7">
        <f>SUM(H11:H131)</f>
        <v>15210582.757742146</v>
      </c>
      <c r="I132" s="8">
        <f>SUM(I11:I131)</f>
        <v>189185841.57774213</v>
      </c>
      <c r="J132" s="30">
        <f>SUM(J11:J131)</f>
        <v>72781433.350000024</v>
      </c>
      <c r="K132" s="9"/>
    </row>
    <row r="133" spans="1:11" ht="22.5" customHeight="1" x14ac:dyDescent="0.25">
      <c r="D133" s="39"/>
      <c r="F133" s="44"/>
    </row>
    <row r="134" spans="1:11" ht="21" customHeight="1" x14ac:dyDescent="0.25">
      <c r="D134" s="39"/>
    </row>
    <row r="135" spans="1:11" x14ac:dyDescent="0.25">
      <c r="I135" s="1"/>
    </row>
    <row r="144" spans="1:11" x14ac:dyDescent="0.25">
      <c r="G144" s="1"/>
    </row>
    <row r="145" spans="7:7" x14ac:dyDescent="0.25">
      <c r="G145" s="1"/>
    </row>
  </sheetData>
  <autoFilter ref="A9:K132">
    <filterColumn colId="6" showButton="0"/>
    <filterColumn colId="7" showButton="0"/>
  </autoFilter>
  <mergeCells count="15">
    <mergeCell ref="A132:F132"/>
    <mergeCell ref="G9:I9"/>
    <mergeCell ref="F9:F10"/>
    <mergeCell ref="A1:K1"/>
    <mergeCell ref="A2:K2"/>
    <mergeCell ref="A6:K6"/>
    <mergeCell ref="K9:K10"/>
    <mergeCell ref="C9:C10"/>
    <mergeCell ref="B9:B10"/>
    <mergeCell ref="D9:D10"/>
    <mergeCell ref="A9:A10"/>
    <mergeCell ref="E9:E10"/>
    <mergeCell ref="J9:J10"/>
    <mergeCell ref="A7:K7"/>
    <mergeCell ref="J4:K4"/>
  </mergeCells>
  <pageMargins left="0.51181102362204722" right="0.51181102362204722" top="0.78740157480314965" bottom="0.78740157480314965" header="0.11811023622047245" footer="0.31496062992125984"/>
  <pageSetup paperSize="9" scale="71" fitToWidth="0" fitToHeight="0" orientation="landscape" r:id="rId1"/>
  <headerFooter>
    <oddFooter>&amp;L&amp;D&amp;C&amp;P</oddFooter>
  </headerFooter>
  <ignoredErrors>
    <ignoredError sqref="I11 I15:I17 I18 I12:I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 JUN</vt:lpstr>
      <vt:lpstr>'CONVÊNIO DE RECEITA JUN'!Area_de_impressao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2015-07-22T15:54:05Z</cp:lastPrinted>
  <dcterms:created xsi:type="dcterms:W3CDTF">2012-02-29T13:08:52Z</dcterms:created>
  <dcterms:modified xsi:type="dcterms:W3CDTF">2016-07-04T21:38:29Z</dcterms:modified>
</cp:coreProperties>
</file>