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01"/>
  <c r="O23"/>
  <c r="O26" s="1"/>
  <c r="O27" i="103"/>
  <c r="O45" i="96"/>
  <c r="O52"/>
  <c r="O55" s="1"/>
  <c r="O37"/>
  <c r="O36"/>
  <c r="O35"/>
  <c r="O34"/>
  <c r="O31"/>
  <c r="O30"/>
  <c r="O28"/>
  <c r="O27"/>
  <c r="O26"/>
  <c r="O22"/>
  <c r="O23"/>
  <c r="O21"/>
  <c r="O20"/>
  <c r="O18"/>
  <c r="O17"/>
  <c r="O15"/>
  <c r="O14"/>
  <c r="O13"/>
  <c r="O12"/>
  <c r="O11"/>
  <c r="O9"/>
  <c r="O8"/>
  <c r="O7"/>
  <c r="O6"/>
  <c r="O26" i="103"/>
  <c r="O25"/>
  <c r="O21"/>
  <c r="O22"/>
  <c r="O20"/>
  <c r="O18"/>
  <c r="O17"/>
  <c r="O12"/>
  <c r="O11"/>
  <c r="O9"/>
  <c r="O6"/>
  <c r="O6" i="101"/>
  <c r="O13"/>
  <c r="O9"/>
  <c r="O10"/>
  <c r="O11"/>
  <c r="O8"/>
  <c r="O18" i="102" l="1"/>
  <c r="O19"/>
  <c r="O20"/>
  <c r="O17"/>
  <c r="O7"/>
  <c r="O8"/>
  <c r="O9"/>
  <c r="O10"/>
  <c r="O11"/>
  <c r="O12"/>
  <c r="O13"/>
  <c r="O14"/>
  <c r="O15"/>
  <c r="O6"/>
  <c r="O25" i="96" l="1"/>
  <c r="N33" i="103" l="1"/>
  <c r="M33"/>
  <c r="J33"/>
  <c r="I33"/>
  <c r="M35" l="1"/>
  <c r="O35" s="1"/>
  <c r="O38" s="1"/>
  <c r="N35"/>
</calcChain>
</file>

<file path=xl/comments1.xml><?xml version="1.0" encoding="utf-8"?>
<comments xmlns="http://schemas.openxmlformats.org/spreadsheetml/2006/main">
  <authors>
    <author>helania.melo</author>
  </authors>
  <commentList>
    <comment ref="D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38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CONTROLE/SASDH</t>
        </r>
      </text>
    </comment>
    <comment ref="D39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  <comment ref="D43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GESTÃO/SASDH</t>
        </r>
      </text>
    </comment>
  </commentList>
</comments>
</file>

<file path=xl/sharedStrings.xml><?xml version="1.0" encoding="utf-8"?>
<sst xmlns="http://schemas.openxmlformats.org/spreadsheetml/2006/main" count="561" uniqueCount="226">
  <si>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</si>
  <si>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</si>
  <si>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</si>
  <si>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</si>
  <si>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</si>
  <si>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</si>
  <si>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</si>
  <si>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</si>
  <si>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</si>
  <si>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</si>
  <si>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</si>
  <si>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</si>
  <si>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</si>
  <si>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</si>
  <si>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</si>
  <si>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</si>
  <si>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</si>
  <si>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</si>
  <si>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</si>
  <si>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</si>
  <si>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</si>
  <si>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</si>
  <si>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</si>
  <si>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</si>
  <si>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</si>
  <si>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</si>
  <si>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</si>
  <si>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</si>
  <si>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</si>
  <si>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</si>
  <si>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</si>
  <si>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</si>
  <si>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</si>
  <si>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</si>
  <si>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</si>
  <si>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</si>
  <si>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</si>
  <si>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</si>
  <si>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</si>
  <si>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</si>
  <si>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</si>
  <si>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>FILIAL 0012 / RECURSO PROGRAMA ESTÁGIO REMUNERADO</t>
    </r>
  </si>
  <si>
    <t>TOTAL GERAL DA FOLHA......................................</t>
  </si>
  <si>
    <t>31/03/2023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</si>
  <si>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</si>
  <si>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</si>
  <si>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</si>
  <si>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</si>
  <si>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</si>
  <si>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</si>
  <si>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>JOTAHERRE ANACLETO DE OLIVEIRA</t>
  </si>
  <si>
    <t xml:space="preserve">JOÃO GABRIEL FERREIRA GALVÃO </t>
  </si>
  <si>
    <t>04/11/2022</t>
  </si>
  <si>
    <t>JAIRO SOUZA DE PAIVA</t>
  </si>
  <si>
    <t>JEOVANA BARBOSA DO NASCIMENTO</t>
  </si>
  <si>
    <t xml:space="preserve">LEANE DA SILVA FERREIRA </t>
  </si>
  <si>
    <t>LUAN LUCAS SILVA DE LIMA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</si>
  <si>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</si>
  <si>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</si>
  <si>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</si>
  <si>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</si>
  <si>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THIAGO COSTA DA SILVA </t>
  </si>
  <si>
    <t xml:space="preserve">CIÊNCIAS CONTÁBEIS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</si>
  <si>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</si>
  <si>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</si>
  <si>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</si>
  <si>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</si>
  <si>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</si>
  <si>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</si>
  <si>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</si>
  <si>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30/09/2022</t>
  </si>
  <si>
    <t>31/08/2023</t>
  </si>
  <si>
    <t>30/11/2022</t>
  </si>
  <si>
    <t>31/11/2023</t>
  </si>
  <si>
    <t>ANA LETÍCIA SOUZA DA SILVA</t>
  </si>
  <si>
    <t>31/012023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</si>
  <si>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</si>
  <si>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</si>
  <si>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</si>
  <si>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</si>
  <si>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</si>
  <si>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</si>
  <si>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</si>
  <si>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</si>
  <si>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DO POVO</t>
  </si>
  <si>
    <t>CRAS CIDADE NOVA</t>
  </si>
  <si>
    <t xml:space="preserve">CRAS TANCREDO NEVES </t>
  </si>
  <si>
    <t>CRAS CALAFATE</t>
  </si>
  <si>
    <t>FERNANDA DA SILVA RIBEIRO</t>
  </si>
  <si>
    <t>ROSÂNGELA OLIVEIRA DE SOUZA</t>
  </si>
  <si>
    <t>TALINE ALVES DA SILVA</t>
  </si>
  <si>
    <t>SELMA FEITOSA DE ALMEIDA</t>
  </si>
  <si>
    <t>JÚLIA AZEVEDO S. TESSINARI</t>
  </si>
  <si>
    <t>ACÁCIO DIAS DA COSTA</t>
  </si>
  <si>
    <t>ADREA ALMEIDA DA SILVA</t>
  </si>
  <si>
    <t>JOÃO VICTOR AFONSO MAGALHÃES</t>
  </si>
  <si>
    <t>CRAS ST HELENA</t>
  </si>
  <si>
    <t>01/04/2022</t>
  </si>
  <si>
    <t xml:space="preserve">PSICOLOGIA </t>
  </si>
  <si>
    <t>CRAS TANCREDO NEVES</t>
  </si>
  <si>
    <t>12/05/2022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</si>
  <si>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</si>
  <si>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</si>
  <si>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</si>
  <si>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</si>
  <si>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</si>
  <si>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>GUSTAVO DOS SANTOS LAGO</t>
  </si>
  <si>
    <t>08/08/2022</t>
  </si>
  <si>
    <t>10/08/2022</t>
  </si>
  <si>
    <t>GILIARD DO CARMO DE JESUS</t>
  </si>
  <si>
    <t>07/08/2023</t>
  </si>
  <si>
    <t xml:space="preserve">VANESSA SANDY ALBUQUERQUE 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</si>
  <si>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</si>
  <si>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</si>
  <si>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</si>
  <si>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</si>
  <si>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</si>
  <si>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</si>
  <si>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ANTONIA RAQUEL SILVA  DE SOUZA</t>
  </si>
  <si>
    <t>KESSY MONELLY CARVALHO</t>
  </si>
  <si>
    <t>10/11/2023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</si>
  <si>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</si>
  <si>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</si>
  <si>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</si>
  <si>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</si>
  <si>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</si>
  <si>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</si>
  <si>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</si>
  <si>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</si>
  <si>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BERNARDO SALGUEIRO DE ARAÚJO</t>
  </si>
  <si>
    <t>GABRIEL LUCAS DE QUEIROZ DA SILVA</t>
  </si>
  <si>
    <t>01/12/2022</t>
  </si>
  <si>
    <t>30/11/2023</t>
  </si>
  <si>
    <t>ALINE GABRIELA DA SILVA COSTA</t>
  </si>
  <si>
    <t>BEATRIZ SILVA RIBEIRO ARAÚJO</t>
  </si>
  <si>
    <t>JAQUELINE JULIÃO  DA SILVA</t>
  </si>
  <si>
    <t>2023</t>
  </si>
  <si>
    <t>GABRIEL RODRIGUES FERNANDES</t>
  </si>
  <si>
    <t>09/02/2023</t>
  </si>
  <si>
    <t>08/02/2024</t>
  </si>
  <si>
    <t>MARIA LUCIANA MOURA DA SILVA</t>
  </si>
  <si>
    <t>01/02/2023</t>
  </si>
  <si>
    <t>31/12/2023</t>
  </si>
  <si>
    <t>PEDRO HENRIQUE F. SANTARÉM</t>
  </si>
  <si>
    <t>SUZIELY CABRAL DE FREITAS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</si>
  <si>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</si>
  <si>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09/03/2023</t>
  </si>
  <si>
    <t>ISADORA SALGUEIRO ARAÚJO</t>
  </si>
  <si>
    <t xml:space="preserve">FELIPE FONSECA DE OLIVEIRA </t>
  </si>
  <si>
    <t>FERNANDO JOSÉ AMURIM FREITAS</t>
  </si>
  <si>
    <t>GABRIEL DA SILVA BARBOZA</t>
  </si>
  <si>
    <t>KETLEM VITÓRIA COSTA MEDEIROS</t>
  </si>
  <si>
    <t>DIASE</t>
  </si>
  <si>
    <t>LARISSA CRISTINA LOPES BRAGA</t>
  </si>
  <si>
    <t>ENSINO MÉDIO-EJA</t>
  </si>
  <si>
    <t>CRAS SÃO FRANCISCO</t>
  </si>
  <si>
    <t>YASMIM VITÓRIA AZEVEDO COSTA DA SILVA</t>
  </si>
  <si>
    <t>01/03/2023</t>
  </si>
  <si>
    <t>31/12/2024</t>
  </si>
  <si>
    <t>BIOMEDICINA</t>
  </si>
  <si>
    <t>08/03/2024</t>
  </si>
  <si>
    <t>06/03/2023</t>
  </si>
  <si>
    <t>THIAGO NICOLAS DE OLIVEIRA LIMA(PCD)</t>
  </si>
  <si>
    <t>10/04/2023</t>
  </si>
  <si>
    <t>KAYO HENRIQUE SANTOS DE AGUIAR</t>
  </si>
  <si>
    <t>GABRIELA JIALDI QUEIROZ</t>
  </si>
  <si>
    <t>LUAN  HENRIQUE BENVINDO GOMES</t>
  </si>
  <si>
    <t>LETICIA DE LIMA AZEVEDO</t>
  </si>
  <si>
    <t>ÃNILA  VITÓRIA MENDES GADELHA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</si>
  <si>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</si>
  <si>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</si>
  <si>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</si>
  <si>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</si>
  <si>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</si>
  <si>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</si>
  <si>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</si>
  <si>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</si>
  <si>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LAZARO RAFAEL DOS SANTOS OLIVEIRA</t>
  </si>
  <si>
    <t>RAYNAN N  KAYRONN   MOREIRA DA SILVA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</si>
  <si>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</si>
  <si>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</si>
  <si>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</si>
  <si>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</si>
  <si>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</si>
  <si>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LILIANE ALBUQUERQUE DO NASCIMENTO</t>
  </si>
  <si>
    <t>CRAS- RUI LINO</t>
  </si>
  <si>
    <t>CRAS- CALAFATE</t>
  </si>
  <si>
    <t>EUCLIDES ROQUE DE LIMA NETO</t>
  </si>
  <si>
    <t>CRAS- SOBRAL</t>
  </si>
  <si>
    <t>PRISCILA FERREIRA DE ARAÚJO</t>
  </si>
  <si>
    <t>KELLY VITÓRIA SILVA E SILVA</t>
  </si>
  <si>
    <t>CRAS- SANTA HELENA</t>
  </si>
  <si>
    <t>VITÓRIA FELIX FRANCELINO</t>
  </si>
  <si>
    <t>JAQUELINE SANTOS DA SILVA</t>
  </si>
  <si>
    <t>CRAS- CIDADE NOVA</t>
  </si>
  <si>
    <t>JACKLINE SOUZA SILVA</t>
  </si>
  <si>
    <t>12/04/2023</t>
  </si>
  <si>
    <t>6</t>
  </si>
  <si>
    <t>CRAS-SANTA HELENA</t>
  </si>
  <si>
    <t>CRAS-CIDADE DO POVO</t>
  </si>
  <si>
    <t>MAIO</t>
  </si>
  <si>
    <t>10/05/2023</t>
  </si>
  <si>
    <t>3 e 5</t>
  </si>
  <si>
    <t>LAYLA VITÓRIA FIGUEIREDO DE PAULA</t>
  </si>
  <si>
    <t xml:space="preserve">SEMSA </t>
  </si>
  <si>
    <t>MARIANA BEZERRA SOUZA</t>
  </si>
  <si>
    <t>KAIO DO NASCIMENTO ARAÚJO</t>
  </si>
  <si>
    <t>ANA KETLEN QUEIROZ DE FEREITAS</t>
  </si>
  <si>
    <t>KAROLINE VITÓRIA LIMA DA  SILVA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</si>
  <si>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</si>
  <si>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</si>
  <si>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</si>
  <si>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</si>
  <si>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</si>
  <si>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</si>
  <si>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</si>
  <si>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3 E 4</t>
  </si>
  <si>
    <t>CRS RUI LINO</t>
  </si>
  <si>
    <t>FILOSOFIA</t>
  </si>
  <si>
    <t>CRAS- TANCREDO NEVES</t>
  </si>
  <si>
    <t>AUXILIO TRANSP</t>
  </si>
  <si>
    <t>31/06/2023</t>
  </si>
  <si>
    <t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</t>
  </si>
  <si>
    <r>
      <t xml:space="preserve">CONTRATO Nº 045/2020 -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</t>
    </r>
    <r>
      <rPr>
        <b/>
        <sz val="18"/>
        <color rgb="FF003300"/>
        <rFont val="Arial"/>
        <family val="2"/>
      </rPr>
      <t xml:space="preserve">        </t>
    </r>
    <r>
      <rPr>
        <b/>
        <sz val="18"/>
        <color rgb="FF0070C0"/>
        <rFont val="Arial"/>
        <family val="2"/>
      </rPr>
      <t>FILIAL 0014 / RECURSO 117-CRAS</t>
    </r>
  </si>
  <si>
    <r>
      <t xml:space="preserve">CONTRATO Nº 045/2020  -  PREFEITURA DE RIO BRANCO - </t>
    </r>
    <r>
      <rPr>
        <b/>
        <sz val="16"/>
        <color rgb="FF0070C0"/>
        <rFont val="Arial"/>
        <family val="2"/>
      </rPr>
      <t xml:space="preserve">FILIAL 0015 - RECURSO - PROGRAMA BOLSA FAMILIA E DO CADASTRO ÚNICO (IGD-PBF) </t>
    </r>
  </si>
  <si>
    <r>
      <t xml:space="preserve">CONTRATO Nº 045/2020  -  PREFEITURA DE RIO BRANCO - </t>
    </r>
    <r>
      <rPr>
        <b/>
        <sz val="16"/>
        <color rgb="FF0070C0"/>
        <rFont val="Arial"/>
        <family val="2"/>
      </rPr>
      <t>FILIAL 0016 - RECURSO - PROGRAMA CRIANÇA FELIZ</t>
    </r>
  </si>
</sst>
</file>

<file path=xl/styles.xml><?xml version="1.0" encoding="utf-8"?>
<styleSheet xmlns="http://schemas.openxmlformats.org/spreadsheetml/2006/main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rgb="FF0070C0"/>
      <name val="Arial"/>
      <family val="2"/>
    </font>
    <font>
      <sz val="8"/>
      <name val="Calibri"/>
      <family val="2"/>
      <scheme val="minor"/>
    </font>
    <font>
      <b/>
      <sz val="16"/>
      <color rgb="FF0070C0"/>
      <name val="Arial"/>
      <family val="2"/>
    </font>
    <font>
      <b/>
      <sz val="18"/>
      <color rgb="FF0033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color rgb="FFFF0000"/>
      <name val="Arial"/>
      <family val="2"/>
    </font>
    <font>
      <sz val="10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455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/>
    <xf numFmtId="169" fontId="6" fillId="0" borderId="23" xfId="0" applyNumberFormat="1" applyFont="1" applyBorder="1" applyAlignment="1" applyProtection="1">
      <alignment vertical="center"/>
      <protection hidden="1"/>
    </xf>
    <xf numFmtId="0" fontId="6" fillId="7" borderId="3" xfId="0" applyFont="1" applyFill="1" applyBorder="1" applyAlignment="1">
      <alignment horizontal="center" vertical="center"/>
    </xf>
    <xf numFmtId="44" fontId="1" fillId="7" borderId="1" xfId="0" applyNumberFormat="1" applyFont="1" applyFill="1" applyBorder="1" applyAlignment="1" applyProtection="1">
      <alignment vertical="center"/>
      <protection hidden="1"/>
    </xf>
    <xf numFmtId="44" fontId="11" fillId="0" borderId="0" xfId="0" applyNumberFormat="1" applyFont="1"/>
    <xf numFmtId="0" fontId="9" fillId="0" borderId="0" xfId="0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7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171" fontId="9" fillId="0" borderId="0" xfId="0" applyNumberFormat="1" applyFont="1"/>
    <xf numFmtId="171" fontId="11" fillId="0" borderId="0" xfId="0" applyNumberFormat="1" applyFont="1"/>
    <xf numFmtId="171" fontId="0" fillId="0" borderId="0" xfId="0" applyNumberFormat="1"/>
    <xf numFmtId="164" fontId="1" fillId="2" borderId="1" xfId="1" applyFont="1" applyFill="1" applyBorder="1" applyAlignment="1" applyProtection="1">
      <alignment horizontal="right" vertical="center"/>
      <protection hidden="1"/>
    </xf>
    <xf numFmtId="0" fontId="1" fillId="5" borderId="1" xfId="0" applyFont="1" applyFill="1" applyBorder="1" applyAlignment="1">
      <alignment horizontal="center" vertical="center" wrapText="1"/>
    </xf>
    <xf numFmtId="44" fontId="1" fillId="2" borderId="1" xfId="2" applyNumberFormat="1" applyFont="1" applyFill="1" applyBorder="1" applyAlignment="1">
      <alignment horizontal="center" vertical="center"/>
    </xf>
    <xf numFmtId="169" fontId="6" fillId="7" borderId="4" xfId="5" applyNumberFormat="1" applyFont="1" applyFill="1" applyBorder="1" applyAlignment="1" applyProtection="1">
      <alignment vertical="center"/>
      <protection hidden="1"/>
    </xf>
    <xf numFmtId="169" fontId="6" fillId="7" borderId="1" xfId="5" applyNumberFormat="1" applyFont="1" applyFill="1" applyBorder="1" applyAlignment="1" applyProtection="1">
      <alignment vertical="center"/>
      <protection hidden="1"/>
    </xf>
    <xf numFmtId="166" fontId="1" fillId="2" borderId="1" xfId="4" applyNumberFormat="1" applyFont="1" applyFill="1" applyBorder="1" applyAlignment="1" applyProtection="1">
      <alignment horizontal="center" vertical="center"/>
      <protection hidden="1"/>
    </xf>
    <xf numFmtId="171" fontId="1" fillId="2" borderId="1" xfId="4" applyNumberFormat="1" applyFont="1" applyFill="1" applyBorder="1" applyAlignment="1" applyProtection="1">
      <alignment horizontal="right" vertical="center"/>
      <protection hidden="1"/>
    </xf>
    <xf numFmtId="0" fontId="6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14" fontId="1" fillId="2" borderId="1" xfId="2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168" fontId="1" fillId="0" borderId="0" xfId="2" applyNumberFormat="1" applyFont="1" applyFill="1" applyBorder="1" applyAlignment="1" applyProtection="1">
      <alignment horizontal="center" vertical="center"/>
      <protection hidden="1"/>
    </xf>
    <xf numFmtId="169" fontId="6" fillId="0" borderId="23" xfId="5" applyNumberFormat="1" applyFont="1" applyBorder="1" applyAlignment="1" applyProtection="1">
      <alignment vertical="center"/>
      <protection hidden="1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" fontId="1" fillId="2" borderId="22" xfId="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9" fontId="6" fillId="0" borderId="17" xfId="5" applyNumberFormat="1" applyFont="1" applyBorder="1" applyAlignment="1" applyProtection="1">
      <alignment vertical="center"/>
      <protection hidden="1"/>
    </xf>
    <xf numFmtId="0" fontId="1" fillId="7" borderId="2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4" xfId="0" applyFont="1" applyFill="1" applyBorder="1"/>
    <xf numFmtId="0" fontId="1" fillId="0" borderId="18" xfId="0" applyFont="1" applyBorder="1"/>
    <xf numFmtId="0" fontId="1" fillId="0" borderId="23" xfId="0" applyFont="1" applyBorder="1"/>
    <xf numFmtId="0" fontId="1" fillId="0" borderId="18" xfId="0" applyFont="1" applyBorder="1" applyAlignment="1">
      <alignment vertical="center"/>
    </xf>
    <xf numFmtId="0" fontId="1" fillId="0" borderId="25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44" fontId="1" fillId="2" borderId="1" xfId="4" applyNumberFormat="1" applyFont="1" applyFill="1" applyBorder="1" applyAlignment="1" applyProtection="1">
      <alignment horizontal="right" vertical="center"/>
      <protection hidden="1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166" fontId="1" fillId="0" borderId="1" xfId="4" applyNumberFormat="1" applyFont="1" applyBorder="1" applyAlignment="1" applyProtection="1">
      <alignment horizontal="right" vertical="center"/>
      <protection hidden="1"/>
    </xf>
    <xf numFmtId="166" fontId="22" fillId="0" borderId="1" xfId="2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Border="1" applyAlignment="1" applyProtection="1">
      <alignment horizontal="right" vertical="center"/>
      <protection hidden="1"/>
    </xf>
    <xf numFmtId="166" fontId="1" fillId="0" borderId="1" xfId="4" applyNumberFormat="1" applyFont="1" applyBorder="1" applyAlignment="1" applyProtection="1">
      <alignment horizontal="center" vertical="center"/>
      <protection hidden="1"/>
    </xf>
    <xf numFmtId="164" fontId="6" fillId="7" borderId="1" xfId="4" applyNumberFormat="1" applyFont="1" applyFill="1" applyBorder="1" applyAlignment="1" applyProtection="1">
      <alignment horizontal="center" vertical="center"/>
      <protection hidden="1"/>
    </xf>
    <xf numFmtId="44" fontId="1" fillId="7" borderId="1" xfId="0" applyNumberFormat="1" applyFont="1" applyFill="1" applyBorder="1" applyAlignment="1" applyProtection="1">
      <alignment horizontal="center" vertical="center"/>
      <protection hidden="1"/>
    </xf>
    <xf numFmtId="169" fontId="6" fillId="7" borderId="17" xfId="5" applyNumberFormat="1" applyFont="1" applyFill="1" applyBorder="1" applyAlignment="1" applyProtection="1">
      <alignment horizontal="center" vertical="center"/>
      <protection hidden="1"/>
    </xf>
    <xf numFmtId="0" fontId="1" fillId="0" borderId="11" xfId="0" applyFont="1" applyBorder="1" applyAlignment="1">
      <alignment horizontal="left"/>
    </xf>
    <xf numFmtId="44" fontId="1" fillId="0" borderId="0" xfId="0" applyNumberFormat="1" applyFont="1"/>
    <xf numFmtId="0" fontId="11" fillId="0" borderId="0" xfId="0" applyFont="1" applyAlignment="1">
      <alignment horizontal="left"/>
    </xf>
    <xf numFmtId="167" fontId="6" fillId="2" borderId="1" xfId="4" applyNumberFormat="1" applyFont="1" applyFill="1" applyBorder="1" applyAlignment="1" applyProtection="1">
      <alignment horizontal="right" vertical="center"/>
      <protection hidden="1"/>
    </xf>
    <xf numFmtId="168" fontId="6" fillId="2" borderId="1" xfId="2" applyNumberFormat="1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71" fontId="1" fillId="2" borderId="1" xfId="4" applyNumberFormat="1" applyFont="1" applyFill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18" xfId="0" applyFont="1" applyFill="1" applyBorder="1"/>
    <xf numFmtId="0" fontId="1" fillId="2" borderId="2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2" fontId="1" fillId="0" borderId="0" xfId="0" applyNumberFormat="1" applyFont="1"/>
    <xf numFmtId="171" fontId="1" fillId="2" borderId="1" xfId="1" applyNumberFormat="1" applyFont="1" applyFill="1" applyBorder="1" applyAlignment="1" applyProtection="1">
      <alignment horizontal="right" vertical="center"/>
      <protection hidden="1"/>
    </xf>
    <xf numFmtId="171" fontId="6" fillId="5" borderId="1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 applyProtection="1">
      <alignment vertical="center"/>
      <protection hidden="1"/>
    </xf>
    <xf numFmtId="44" fontId="6" fillId="8" borderId="1" xfId="1" applyNumberFormat="1" applyFont="1" applyFill="1" applyBorder="1" applyAlignment="1">
      <alignment vertical="center"/>
    </xf>
    <xf numFmtId="44" fontId="6" fillId="8" borderId="1" xfId="1" applyNumberFormat="1" applyFont="1" applyFill="1" applyBorder="1" applyAlignment="1">
      <alignment horizontal="center" vertical="center"/>
    </xf>
    <xf numFmtId="8" fontId="6" fillId="8" borderId="1" xfId="1" applyNumberFormat="1" applyFont="1" applyFill="1" applyBorder="1" applyAlignment="1">
      <alignment vertical="center"/>
    </xf>
    <xf numFmtId="49" fontId="6" fillId="8" borderId="1" xfId="0" applyNumberFormat="1" applyFont="1" applyFill="1" applyBorder="1" applyAlignment="1">
      <alignment horizontal="center" vertical="center"/>
    </xf>
    <xf numFmtId="44" fontId="23" fillId="8" borderId="1" xfId="1" applyNumberFormat="1" applyFont="1" applyFill="1" applyBorder="1" applyAlignment="1">
      <alignment vertical="center"/>
    </xf>
    <xf numFmtId="164" fontId="6" fillId="8" borderId="1" xfId="4" applyNumberFormat="1" applyFont="1" applyFill="1" applyBorder="1" applyAlignment="1" applyProtection="1">
      <alignment horizontal="center" vertical="center"/>
      <protection hidden="1"/>
    </xf>
    <xf numFmtId="168" fontId="6" fillId="8" borderId="1" xfId="2" applyNumberFormat="1" applyFont="1" applyFill="1" applyBorder="1" applyAlignment="1" applyProtection="1">
      <alignment horizontal="center" vertical="center"/>
      <protection hidden="1"/>
    </xf>
    <xf numFmtId="171" fontId="6" fillId="8" borderId="17" xfId="4" applyNumberFormat="1" applyFont="1" applyFill="1" applyBorder="1" applyAlignment="1" applyProtection="1">
      <alignment horizontal="center" vertical="center"/>
      <protection hidden="1"/>
    </xf>
    <xf numFmtId="8" fontId="6" fillId="8" borderId="1" xfId="1" applyNumberFormat="1" applyFont="1" applyFill="1" applyBorder="1" applyAlignment="1">
      <alignment horizontal="center" vertical="center"/>
    </xf>
    <xf numFmtId="44" fontId="27" fillId="8" borderId="1" xfId="1" applyNumberFormat="1" applyFont="1" applyFill="1" applyBorder="1" applyAlignment="1">
      <alignment vertical="center"/>
    </xf>
    <xf numFmtId="44" fontId="6" fillId="8" borderId="1" xfId="0" applyNumberFormat="1" applyFont="1" applyFill="1" applyBorder="1" applyAlignment="1">
      <alignment vertical="center"/>
    </xf>
    <xf numFmtId="166" fontId="6" fillId="7" borderId="1" xfId="4" applyNumberFormat="1" applyFont="1" applyFill="1" applyBorder="1" applyAlignment="1" applyProtection="1">
      <alignment horizontal="center" vertical="center"/>
      <protection hidden="1"/>
    </xf>
    <xf numFmtId="44" fontId="6" fillId="7" borderId="1" xfId="0" applyNumberFormat="1" applyFont="1" applyFill="1" applyBorder="1" applyAlignment="1" applyProtection="1">
      <alignment horizontal="center" vertical="center"/>
      <protection hidden="1"/>
    </xf>
    <xf numFmtId="49" fontId="6" fillId="7" borderId="1" xfId="1" applyNumberFormat="1" applyFont="1" applyFill="1" applyBorder="1" applyAlignment="1" applyProtection="1">
      <alignment horizontal="center" vertical="center"/>
      <protection hidden="1"/>
    </xf>
    <xf numFmtId="8" fontId="23" fillId="8" borderId="1" xfId="1" applyNumberFormat="1" applyFont="1" applyFill="1" applyBorder="1" applyAlignment="1">
      <alignment vertical="center"/>
    </xf>
    <xf numFmtId="169" fontId="23" fillId="8" borderId="1" xfId="1" applyNumberFormat="1" applyFont="1" applyFill="1" applyBorder="1" applyAlignment="1">
      <alignment vertical="center"/>
    </xf>
    <xf numFmtId="168" fontId="6" fillId="7" borderId="1" xfId="2" applyNumberFormat="1" applyFont="1" applyFill="1" applyBorder="1" applyAlignment="1" applyProtection="1">
      <alignment horizontal="center" vertical="center"/>
      <protection hidden="1"/>
    </xf>
    <xf numFmtId="171" fontId="6" fillId="7" borderId="1" xfId="0" applyNumberFormat="1" applyFont="1" applyFill="1" applyBorder="1" applyAlignment="1" applyProtection="1">
      <alignment vertical="center"/>
      <protection hidden="1"/>
    </xf>
    <xf numFmtId="171" fontId="1" fillId="5" borderId="1" xfId="0" applyNumberFormat="1" applyFont="1" applyFill="1" applyBorder="1" applyAlignment="1">
      <alignment horizontal="center" vertical="center" wrapText="1"/>
    </xf>
    <xf numFmtId="171" fontId="1" fillId="2" borderId="1" xfId="2" applyNumberFormat="1" applyFont="1" applyFill="1" applyBorder="1" applyAlignment="1" applyProtection="1">
      <alignment horizontal="center" vertical="center"/>
      <protection hidden="1"/>
    </xf>
    <xf numFmtId="171" fontId="1" fillId="2" borderId="1" xfId="1" applyNumberFormat="1" applyFont="1" applyFill="1" applyBorder="1" applyAlignment="1" applyProtection="1">
      <alignment horizontal="center" vertical="center"/>
      <protection hidden="1"/>
    </xf>
    <xf numFmtId="171" fontId="1" fillId="2" borderId="1" xfId="1" applyNumberFormat="1" applyFont="1" applyFill="1" applyBorder="1" applyAlignment="1">
      <alignment horizontal="center" vertical="center"/>
    </xf>
    <xf numFmtId="171" fontId="1" fillId="2" borderId="1" xfId="2" applyNumberFormat="1" applyFont="1" applyFill="1" applyBorder="1" applyAlignment="1">
      <alignment horizontal="center" vertical="center"/>
    </xf>
    <xf numFmtId="171" fontId="6" fillId="5" borderId="1" xfId="0" applyNumberFormat="1" applyFont="1" applyFill="1" applyBorder="1" applyAlignment="1">
      <alignment horizontal="center" vertical="center" textRotation="90" wrapText="1"/>
    </xf>
    <xf numFmtId="171" fontId="6" fillId="2" borderId="1" xfId="2" applyNumberFormat="1" applyFont="1" applyFill="1" applyBorder="1" applyAlignment="1" applyProtection="1">
      <alignment horizontal="center" vertical="center"/>
      <protection hidden="1"/>
    </xf>
    <xf numFmtId="171" fontId="6" fillId="2" borderId="1" xfId="2" applyNumberFormat="1" applyFont="1" applyFill="1" applyBorder="1" applyAlignment="1">
      <alignment horizontal="center" vertical="center"/>
    </xf>
    <xf numFmtId="171" fontId="6" fillId="2" borderId="1" xfId="1" applyNumberFormat="1" applyFont="1" applyFill="1" applyBorder="1" applyAlignment="1">
      <alignment horizontal="center" vertical="center"/>
    </xf>
    <xf numFmtId="171" fontId="1" fillId="5" borderId="7" xfId="0" applyNumberFormat="1" applyFont="1" applyFill="1" applyBorder="1" applyAlignment="1">
      <alignment horizontal="center" vertical="center" wrapText="1"/>
    </xf>
    <xf numFmtId="171" fontId="26" fillId="2" borderId="1" xfId="1" applyNumberFormat="1" applyFont="1" applyFill="1" applyBorder="1" applyAlignment="1" applyProtection="1">
      <alignment horizontal="center" vertical="center"/>
      <protection hidden="1"/>
    </xf>
    <xf numFmtId="49" fontId="1" fillId="2" borderId="1" xfId="2" applyNumberFormat="1" applyFont="1" applyFill="1" applyBorder="1" applyAlignment="1" applyProtection="1">
      <alignment horizontal="center" vertical="center"/>
      <protection hidden="1"/>
    </xf>
    <xf numFmtId="171" fontId="1" fillId="2" borderId="2" xfId="4" applyNumberFormat="1" applyFont="1" applyFill="1" applyBorder="1" applyAlignment="1" applyProtection="1">
      <alignment horizontal="center" vertical="center"/>
      <protection hidden="1"/>
    </xf>
    <xf numFmtId="171" fontId="6" fillId="7" borderId="2" xfId="5" applyNumberFormat="1" applyFont="1" applyFill="1" applyBorder="1" applyAlignment="1" applyProtection="1">
      <alignment vertical="center"/>
      <protection hidden="1"/>
    </xf>
    <xf numFmtId="171" fontId="25" fillId="8" borderId="2" xfId="1" applyNumberFormat="1" applyFont="1" applyFill="1" applyBorder="1" applyAlignment="1">
      <alignment vertical="center"/>
    </xf>
    <xf numFmtId="0" fontId="27" fillId="0" borderId="18" xfId="0" applyFont="1" applyBorder="1" applyAlignment="1">
      <alignment horizontal="center" vertical="center"/>
    </xf>
    <xf numFmtId="168" fontId="26" fillId="0" borderId="0" xfId="2" applyNumberFormat="1" applyFont="1" applyFill="1" applyBorder="1" applyAlignment="1" applyProtection="1">
      <alignment horizontal="center" vertical="center"/>
      <protection hidden="1"/>
    </xf>
    <xf numFmtId="169" fontId="27" fillId="0" borderId="23" xfId="5" applyNumberFormat="1" applyFont="1" applyBorder="1" applyAlignment="1" applyProtection="1">
      <alignment vertical="center"/>
      <protection hidden="1"/>
    </xf>
    <xf numFmtId="0" fontId="26" fillId="0" borderId="18" xfId="0" applyFont="1" applyBorder="1" applyAlignment="1">
      <alignment horizontal="center"/>
    </xf>
    <xf numFmtId="168" fontId="27" fillId="0" borderId="0" xfId="2" applyNumberFormat="1" applyFont="1" applyFill="1" applyBorder="1" applyAlignment="1" applyProtection="1">
      <alignment horizontal="center" vertical="center"/>
      <protection hidden="1"/>
    </xf>
    <xf numFmtId="169" fontId="27" fillId="0" borderId="23" xfId="0" applyNumberFormat="1" applyFont="1" applyBorder="1" applyAlignment="1" applyProtection="1">
      <alignment vertical="center"/>
      <protection hidden="1"/>
    </xf>
    <xf numFmtId="1" fontId="26" fillId="2" borderId="22" xfId="0" applyNumberFormat="1" applyFont="1" applyFill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64" fontId="26" fillId="0" borderId="1" xfId="1" applyFont="1" applyFill="1" applyBorder="1" applyAlignment="1" applyProtection="1">
      <alignment horizontal="right" vertical="center"/>
      <protection hidden="1"/>
    </xf>
    <xf numFmtId="166" fontId="26" fillId="0" borderId="1" xfId="2" applyNumberFormat="1" applyFont="1" applyFill="1" applyBorder="1" applyAlignment="1" applyProtection="1">
      <alignment horizontal="right" vertical="center"/>
      <protection hidden="1"/>
    </xf>
    <xf numFmtId="164" fontId="27" fillId="0" borderId="1" xfId="1" applyFont="1" applyFill="1" applyBorder="1" applyAlignment="1" applyProtection="1">
      <alignment horizontal="right" vertical="center"/>
      <protection hidden="1"/>
    </xf>
    <xf numFmtId="168" fontId="27" fillId="0" borderId="1" xfId="2" applyNumberFormat="1" applyFont="1" applyFill="1" applyBorder="1" applyAlignment="1" applyProtection="1">
      <alignment horizontal="center" vertical="center"/>
      <protection hidden="1"/>
    </xf>
    <xf numFmtId="164" fontId="26" fillId="0" borderId="1" xfId="1" applyFont="1" applyFill="1" applyBorder="1" applyAlignment="1" applyProtection="1">
      <alignment horizontal="center" vertical="center"/>
      <protection hidden="1"/>
    </xf>
    <xf numFmtId="169" fontId="27" fillId="0" borderId="17" xfId="5" applyNumberFormat="1" applyFont="1" applyBorder="1" applyAlignment="1" applyProtection="1">
      <alignment vertical="center"/>
      <protection hidden="1"/>
    </xf>
    <xf numFmtId="0" fontId="26" fillId="7" borderId="24" xfId="0" applyFont="1" applyFill="1" applyBorder="1" applyAlignment="1">
      <alignment horizontal="center"/>
    </xf>
    <xf numFmtId="0" fontId="27" fillId="7" borderId="3" xfId="0" applyFont="1" applyFill="1" applyBorder="1" applyAlignment="1">
      <alignment vertical="center"/>
    </xf>
    <xf numFmtId="0" fontId="26" fillId="7" borderId="3" xfId="0" applyFont="1" applyFill="1" applyBorder="1" applyAlignment="1">
      <alignment horizontal="center"/>
    </xf>
    <xf numFmtId="0" fontId="26" fillId="7" borderId="3" xfId="0" applyFont="1" applyFill="1" applyBorder="1"/>
    <xf numFmtId="0" fontId="26" fillId="7" borderId="4" xfId="0" applyFont="1" applyFill="1" applyBorder="1"/>
    <xf numFmtId="169" fontId="27" fillId="7" borderId="4" xfId="5" applyNumberFormat="1" applyFont="1" applyFill="1" applyBorder="1" applyAlignment="1" applyProtection="1">
      <alignment horizontal="center" vertical="center"/>
      <protection hidden="1"/>
    </xf>
    <xf numFmtId="169" fontId="27" fillId="7" borderId="1" xfId="5" applyNumberFormat="1" applyFont="1" applyFill="1" applyBorder="1" applyAlignment="1" applyProtection="1">
      <alignment horizontal="center" vertical="center"/>
      <protection hidden="1"/>
    </xf>
    <xf numFmtId="169" fontId="27" fillId="7" borderId="1" xfId="5" applyNumberFormat="1" applyFont="1" applyFill="1" applyBorder="1" applyAlignment="1" applyProtection="1">
      <alignment vertical="center"/>
      <protection hidden="1"/>
    </xf>
    <xf numFmtId="44" fontId="26" fillId="7" borderId="1" xfId="0" applyNumberFormat="1" applyFont="1" applyFill="1" applyBorder="1" applyAlignment="1" applyProtection="1">
      <alignment vertical="center"/>
      <protection hidden="1"/>
    </xf>
    <xf numFmtId="169" fontId="27" fillId="7" borderId="17" xfId="5" applyNumberFormat="1" applyFont="1" applyFill="1" applyBorder="1" applyAlignment="1" applyProtection="1">
      <alignment vertical="center"/>
      <protection hidden="1"/>
    </xf>
    <xf numFmtId="0" fontId="26" fillId="0" borderId="18" xfId="0" applyFont="1" applyBorder="1"/>
    <xf numFmtId="0" fontId="26" fillId="0" borderId="23" xfId="0" applyFont="1" applyBorder="1"/>
    <xf numFmtId="0" fontId="26" fillId="0" borderId="18" xfId="0" applyFont="1" applyBorder="1" applyAlignment="1">
      <alignment vertical="center"/>
    </xf>
    <xf numFmtId="0" fontId="26" fillId="0" borderId="25" xfId="0" applyFont="1" applyBorder="1"/>
    <xf numFmtId="0" fontId="26" fillId="0" borderId="11" xfId="0" applyFont="1" applyBorder="1"/>
    <xf numFmtId="0" fontId="26" fillId="0" borderId="11" xfId="0" applyFont="1" applyBorder="1" applyAlignment="1">
      <alignment horizontal="center"/>
    </xf>
    <xf numFmtId="171" fontId="6" fillId="7" borderId="1" xfId="4" applyNumberFormat="1" applyFont="1" applyFill="1" applyBorder="1" applyAlignment="1" applyProtection="1">
      <alignment horizontal="center" vertical="center"/>
      <protection hidden="1"/>
    </xf>
    <xf numFmtId="8" fontId="25" fillId="8" borderId="2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171" fontId="1" fillId="5" borderId="1" xfId="1" applyNumberFormat="1" applyFont="1" applyFill="1" applyBorder="1" applyAlignment="1">
      <alignment horizontal="center" vertical="center" wrapText="1"/>
    </xf>
    <xf numFmtId="171" fontId="1" fillId="5" borderId="7" xfId="1" applyNumberFormat="1" applyFont="1" applyFill="1" applyBorder="1" applyAlignment="1">
      <alignment horizontal="center" vertical="center" wrapText="1"/>
    </xf>
    <xf numFmtId="171" fontId="1" fillId="5" borderId="1" xfId="0" applyNumberFormat="1" applyFont="1" applyFill="1" applyBorder="1" applyAlignment="1">
      <alignment horizontal="center" vertical="center" textRotation="90" wrapText="1"/>
    </xf>
    <xf numFmtId="171" fontId="1" fillId="5" borderId="1" xfId="1" applyNumberFormat="1" applyFont="1" applyFill="1" applyBorder="1" applyAlignment="1">
      <alignment horizontal="center" vertical="center" textRotation="90" wrapText="1"/>
    </xf>
    <xf numFmtId="171" fontId="21" fillId="2" borderId="1" xfId="0" applyNumberFormat="1" applyFont="1" applyFill="1" applyBorder="1" applyAlignment="1">
      <alignment horizontal="center"/>
    </xf>
    <xf numFmtId="164" fontId="27" fillId="8" borderId="1" xfId="4" applyNumberFormat="1" applyFont="1" applyFill="1" applyBorder="1" applyAlignment="1" applyProtection="1">
      <alignment horizontal="center" vertical="center"/>
      <protection hidden="1"/>
    </xf>
    <xf numFmtId="44" fontId="27" fillId="7" borderId="1" xfId="0" applyNumberFormat="1" applyFont="1" applyFill="1" applyBorder="1" applyAlignment="1" applyProtection="1">
      <alignment vertical="center"/>
      <protection hidden="1"/>
    </xf>
    <xf numFmtId="171" fontId="1" fillId="5" borderId="17" xfId="0" applyNumberFormat="1" applyFont="1" applyFill="1" applyBorder="1" applyAlignment="1">
      <alignment horizontal="center" vertical="center" wrapText="1"/>
    </xf>
    <xf numFmtId="171" fontId="1" fillId="5" borderId="17" xfId="1" applyNumberFormat="1" applyFont="1" applyFill="1" applyBorder="1" applyAlignment="1">
      <alignment horizontal="center" vertical="center" wrapText="1"/>
    </xf>
    <xf numFmtId="171" fontId="1" fillId="2" borderId="17" xfId="5" applyNumberFormat="1" applyFont="1" applyFill="1" applyBorder="1" applyAlignment="1" applyProtection="1">
      <alignment horizontal="center" vertical="center"/>
      <protection hidden="1"/>
    </xf>
    <xf numFmtId="171" fontId="1" fillId="2" borderId="17" xfId="4" applyNumberFormat="1" applyFont="1" applyFill="1" applyBorder="1" applyAlignment="1" applyProtection="1">
      <alignment horizontal="center" vertical="center"/>
      <protection hidden="1"/>
    </xf>
    <xf numFmtId="0" fontId="6" fillId="7" borderId="2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Fill="1"/>
    <xf numFmtId="0" fontId="9" fillId="0" borderId="0" xfId="0" applyFont="1" applyFill="1"/>
    <xf numFmtId="0" fontId="13" fillId="0" borderId="0" xfId="0" applyFont="1" applyFill="1"/>
    <xf numFmtId="0" fontId="0" fillId="0" borderId="0" xfId="0" applyFill="1" applyAlignment="1">
      <alignment vertical="center"/>
    </xf>
    <xf numFmtId="171" fontId="21" fillId="2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44" fontId="26" fillId="0" borderId="0" xfId="0" applyNumberFormat="1" applyFont="1" applyBorder="1" applyAlignment="1" applyProtection="1">
      <alignment vertical="center"/>
      <protection hidden="1"/>
    </xf>
    <xf numFmtId="166" fontId="26" fillId="0" borderId="0" xfId="4" applyNumberFormat="1" applyFont="1" applyBorder="1" applyAlignment="1" applyProtection="1">
      <alignment horizontal="center" vertical="center"/>
      <protection hidden="1"/>
    </xf>
    <xf numFmtId="44" fontId="26" fillId="0" borderId="0" xfId="0" applyNumberFormat="1" applyFont="1" applyBorder="1" applyAlignment="1" applyProtection="1">
      <alignment horizontal="center" vertical="center"/>
      <protection hidden="1"/>
    </xf>
    <xf numFmtId="44" fontId="29" fillId="0" borderId="0" xfId="0" applyNumberFormat="1" applyFont="1" applyBorder="1" applyAlignment="1" applyProtection="1">
      <alignment vertical="center"/>
      <protection hidden="1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44" fontId="27" fillId="0" borderId="0" xfId="0" applyNumberFormat="1" applyFont="1" applyBorder="1" applyAlignment="1" applyProtection="1">
      <alignment vertical="center"/>
      <protection hidden="1"/>
    </xf>
    <xf numFmtId="169" fontId="6" fillId="8" borderId="17" xfId="1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44" fontId="26" fillId="0" borderId="17" xfId="2" applyNumberFormat="1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center" vertical="center" wrapText="1"/>
    </xf>
    <xf numFmtId="14" fontId="1" fillId="5" borderId="5" xfId="0" applyNumberFormat="1" applyFont="1" applyFill="1" applyBorder="1" applyAlignment="1">
      <alignment horizontal="center" vertical="center" wrapText="1"/>
    </xf>
    <xf numFmtId="171" fontId="1" fillId="5" borderId="5" xfId="1" applyNumberFormat="1" applyFont="1" applyFill="1" applyBorder="1" applyAlignment="1">
      <alignment horizontal="center" vertical="center" wrapText="1"/>
    </xf>
    <xf numFmtId="171" fontId="1" fillId="5" borderId="5" xfId="0" applyNumberFormat="1" applyFont="1" applyFill="1" applyBorder="1" applyAlignment="1">
      <alignment horizontal="center" vertical="center" wrapText="1"/>
    </xf>
    <xf numFmtId="171" fontId="1" fillId="5" borderId="30" xfId="1" applyNumberFormat="1" applyFont="1" applyFill="1" applyBorder="1" applyAlignment="1">
      <alignment horizontal="center" vertical="center" wrapText="1"/>
    </xf>
    <xf numFmtId="171" fontId="1" fillId="5" borderId="5" xfId="0" applyNumberFormat="1" applyFont="1" applyFill="1" applyBorder="1" applyAlignment="1">
      <alignment horizontal="center" vertical="center" textRotation="90" wrapText="1"/>
    </xf>
    <xf numFmtId="171" fontId="1" fillId="5" borderId="15" xfId="1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7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textRotation="90" wrapText="1"/>
    </xf>
    <xf numFmtId="0" fontId="5" fillId="10" borderId="32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1" fillId="2" borderId="1" xfId="6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6" fillId="0" borderId="0" xfId="0" applyFont="1" applyBorder="1" applyAlignment="1"/>
    <xf numFmtId="0" fontId="26" fillId="0" borderId="11" xfId="0" applyFont="1" applyBorder="1" applyAlignment="1"/>
    <xf numFmtId="0" fontId="1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1" fillId="5" borderId="5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44" fontId="6" fillId="3" borderId="1" xfId="0" applyNumberFormat="1" applyFont="1" applyFill="1" applyBorder="1" applyAlignment="1" applyProtection="1">
      <alignment vertical="center"/>
      <protection hidden="1"/>
    </xf>
    <xf numFmtId="171" fontId="6" fillId="3" borderId="1" xfId="4" applyNumberFormat="1" applyFont="1" applyFill="1" applyBorder="1" applyAlignment="1" applyProtection="1">
      <alignment horizontal="center" vertical="center"/>
      <protection hidden="1"/>
    </xf>
    <xf numFmtId="164" fontId="6" fillId="3" borderId="1" xfId="1" applyFont="1" applyFill="1" applyBorder="1" applyAlignment="1" applyProtection="1">
      <alignment horizontal="center" vertical="center"/>
      <protection hidden="1"/>
    </xf>
    <xf numFmtId="49" fontId="6" fillId="3" borderId="1" xfId="2" applyNumberFormat="1" applyFont="1" applyFill="1" applyBorder="1" applyAlignment="1" applyProtection="1">
      <alignment horizontal="center" vertical="center"/>
      <protection hidden="1"/>
    </xf>
    <xf numFmtId="171" fontId="6" fillId="3" borderId="17" xfId="5" applyNumberFormat="1" applyFont="1" applyFill="1" applyBorder="1" applyAlignment="1" applyProtection="1">
      <alignment vertical="center"/>
      <protection hidden="1"/>
    </xf>
    <xf numFmtId="0" fontId="27" fillId="3" borderId="22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textRotation="90" wrapText="1"/>
    </xf>
    <xf numFmtId="0" fontId="27" fillId="3" borderId="17" xfId="0" applyFont="1" applyFill="1" applyBorder="1" applyAlignment="1">
      <alignment horizontal="center" vertical="center" wrapText="1"/>
    </xf>
    <xf numFmtId="44" fontId="6" fillId="0" borderId="39" xfId="2" applyNumberFormat="1" applyFont="1" applyFill="1" applyBorder="1" applyAlignment="1">
      <alignment horizontal="right" vertical="center"/>
    </xf>
    <xf numFmtId="169" fontId="6" fillId="9" borderId="26" xfId="2" applyNumberFormat="1" applyFont="1" applyFill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9" borderId="12" xfId="0" applyFont="1" applyFill="1" applyBorder="1" applyAlignment="1">
      <alignment horizontal="left" vertical="center"/>
    </xf>
    <xf numFmtId="0" fontId="27" fillId="9" borderId="13" xfId="0" applyFont="1" applyFill="1" applyBorder="1" applyAlignment="1">
      <alignment horizontal="left" vertical="center"/>
    </xf>
    <xf numFmtId="0" fontId="27" fillId="8" borderId="24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0" fontId="27" fillId="8" borderId="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37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9" borderId="12" xfId="0" applyFont="1" applyFill="1" applyBorder="1" applyAlignment="1">
      <alignment horizontal="left" vertical="center"/>
    </xf>
    <xf numFmtId="0" fontId="6" fillId="9" borderId="13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2" borderId="1" xfId="6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44" fontId="6" fillId="0" borderId="0" xfId="0" applyNumberFormat="1" applyFont="1" applyBorder="1" applyAlignment="1" applyProtection="1">
      <alignment vertical="center"/>
      <protection hidden="1"/>
    </xf>
    <xf numFmtId="171" fontId="6" fillId="8" borderId="17" xfId="1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1" fontId="6" fillId="0" borderId="17" xfId="2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" fontId="1" fillId="2" borderId="21" xfId="0" applyNumberFormat="1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4" fontId="1" fillId="2" borderId="5" xfId="2" applyNumberFormat="1" applyFont="1" applyFill="1" applyBorder="1" applyAlignment="1">
      <alignment horizontal="center" vertical="center"/>
    </xf>
    <xf numFmtId="171" fontId="1" fillId="2" borderId="5" xfId="1" applyNumberFormat="1" applyFont="1" applyFill="1" applyBorder="1" applyAlignment="1">
      <alignment horizontal="center" vertical="center"/>
    </xf>
    <xf numFmtId="171" fontId="1" fillId="2" borderId="5" xfId="4" applyNumberFormat="1" applyFont="1" applyFill="1" applyBorder="1" applyAlignment="1" applyProtection="1">
      <alignment horizontal="center" vertical="center"/>
      <protection hidden="1"/>
    </xf>
    <xf numFmtId="171" fontId="1" fillId="2" borderId="5" xfId="1" applyNumberFormat="1" applyFont="1" applyFill="1" applyBorder="1" applyAlignment="1" applyProtection="1">
      <alignment horizontal="center" vertical="center"/>
      <protection hidden="1"/>
    </xf>
    <xf numFmtId="171" fontId="1" fillId="2" borderId="5" xfId="2" applyNumberFormat="1" applyFont="1" applyFill="1" applyBorder="1" applyAlignment="1" applyProtection="1">
      <alignment horizontal="center" vertical="center"/>
      <protection hidden="1"/>
    </xf>
    <xf numFmtId="171" fontId="1" fillId="2" borderId="15" xfId="4" applyNumberFormat="1" applyFont="1" applyFill="1" applyBorder="1" applyAlignment="1" applyProtection="1">
      <alignment horizontal="center" vertical="center"/>
      <protection hidden="1"/>
    </xf>
    <xf numFmtId="0" fontId="7" fillId="3" borderId="35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textRotation="90" wrapText="1"/>
    </xf>
    <xf numFmtId="0" fontId="7" fillId="4" borderId="38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/>
    </xf>
    <xf numFmtId="0" fontId="6" fillId="2" borderId="1" xfId="6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2" borderId="1" xfId="6" applyFill="1" applyBorder="1" applyAlignment="1">
      <alignment horizontal="left" vertical="center"/>
    </xf>
    <xf numFmtId="44" fontId="6" fillId="7" borderId="1" xfId="1" applyNumberFormat="1" applyFont="1" applyFill="1" applyBorder="1" applyAlignment="1">
      <alignment vertical="center"/>
    </xf>
    <xf numFmtId="44" fontId="6" fillId="8" borderId="2" xfId="1" applyNumberFormat="1" applyFont="1" applyFill="1" applyBorder="1" applyAlignment="1">
      <alignment vertical="center"/>
    </xf>
    <xf numFmtId="0" fontId="25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171" fontId="25" fillId="2" borderId="39" xfId="2" applyNumberFormat="1" applyFont="1" applyFill="1" applyBorder="1" applyAlignment="1">
      <alignment horizontal="right" vertical="center"/>
    </xf>
    <xf numFmtId="171" fontId="7" fillId="9" borderId="40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3" fillId="2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170" fontId="11" fillId="0" borderId="0" xfId="4" applyNumberFormat="1" applyFont="1" applyFill="1" applyAlignment="1" applyProtection="1">
      <alignment horizontal="right" vertical="center"/>
      <protection hidden="1"/>
    </xf>
    <xf numFmtId="44" fontId="11" fillId="0" borderId="0" xfId="4" applyNumberFormat="1" applyFont="1" applyFill="1" applyAlignment="1" applyProtection="1">
      <alignment horizontal="right" vertical="center"/>
      <protection hidden="1"/>
    </xf>
    <xf numFmtId="164" fontId="11" fillId="0" borderId="0" xfId="1" applyFont="1" applyFill="1" applyBorder="1" applyAlignment="1" applyProtection="1">
      <alignment horizontal="right" vertical="center"/>
      <protection hidden="1"/>
    </xf>
    <xf numFmtId="167" fontId="11" fillId="0" borderId="0" xfId="4" applyNumberFormat="1" applyFont="1" applyFill="1" applyAlignment="1" applyProtection="1">
      <alignment horizontal="right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166" fontId="11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4" fontId="11" fillId="0" borderId="0" xfId="1" applyFont="1" applyFill="1" applyBorder="1" applyAlignment="1" applyProtection="1">
      <alignment horizontal="center" vertical="center"/>
      <protection hidden="1"/>
    </xf>
    <xf numFmtId="44" fontId="11" fillId="0" borderId="0" xfId="2" applyNumberFormat="1" applyFont="1" applyFill="1" applyBorder="1" applyAlignment="1">
      <alignment horizontal="center" vertical="center"/>
    </xf>
    <xf numFmtId="170" fontId="0" fillId="0" borderId="0" xfId="0" applyNumberFormat="1" applyFill="1"/>
    <xf numFmtId="44" fontId="0" fillId="0" borderId="0" xfId="0" applyNumberFormat="1" applyFill="1"/>
    <xf numFmtId="167" fontId="0" fillId="0" borderId="0" xfId="0" applyNumberFormat="1" applyFill="1"/>
    <xf numFmtId="166" fontId="0" fillId="0" borderId="0" xfId="0" applyNumberFormat="1" applyFill="1"/>
    <xf numFmtId="0" fontId="9" fillId="0" borderId="4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10" borderId="22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171" fontId="1" fillId="2" borderId="17" xfId="4" applyNumberFormat="1" applyFont="1" applyFill="1" applyBorder="1" applyAlignment="1" applyProtection="1">
      <alignment horizontal="right" vertical="center"/>
      <protection hidden="1"/>
    </xf>
    <xf numFmtId="169" fontId="6" fillId="7" borderId="17" xfId="5" applyNumberFormat="1" applyFont="1" applyFill="1" applyBorder="1" applyAlignment="1" applyProtection="1">
      <alignment vertical="center"/>
      <protection hidden="1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7" fontId="6" fillId="2" borderId="17" xfId="4" applyNumberFormat="1" applyFont="1" applyFill="1" applyBorder="1" applyAlignment="1" applyProtection="1">
      <alignment horizontal="right" vertical="center"/>
      <protection hidden="1"/>
    </xf>
    <xf numFmtId="0" fontId="1" fillId="7" borderId="22" xfId="0" applyFont="1" applyFill="1" applyBorder="1" applyAlignment="1">
      <alignment horizontal="center"/>
    </xf>
    <xf numFmtId="0" fontId="1" fillId="0" borderId="22" xfId="0" applyFont="1" applyBorder="1"/>
    <xf numFmtId="0" fontId="1" fillId="0" borderId="17" xfId="0" applyFont="1" applyBorder="1"/>
    <xf numFmtId="0" fontId="1" fillId="0" borderId="22" xfId="0" applyFont="1" applyBorder="1" applyAlignment="1">
      <alignment vertical="center"/>
    </xf>
    <xf numFmtId="171" fontId="1" fillId="0" borderId="17" xfId="2" applyNumberFormat="1" applyFont="1" applyFill="1" applyBorder="1" applyAlignment="1">
      <alignment horizontal="right" vertical="center"/>
    </xf>
    <xf numFmtId="0" fontId="1" fillId="2" borderId="42" xfId="0" applyFont="1" applyFill="1" applyBorder="1"/>
    <xf numFmtId="0" fontId="1" fillId="2" borderId="36" xfId="0" applyFont="1" applyFill="1" applyBorder="1" applyAlignment="1"/>
    <xf numFmtId="0" fontId="1" fillId="2" borderId="36" xfId="0" applyFont="1" applyFill="1" applyBorder="1" applyAlignment="1">
      <alignment horizontal="center"/>
    </xf>
    <xf numFmtId="0" fontId="1" fillId="2" borderId="36" xfId="0" applyFont="1" applyFill="1" applyBorder="1"/>
    <xf numFmtId="44" fontId="1" fillId="0" borderId="0" xfId="0" applyNumberFormat="1" applyFont="1" applyBorder="1" applyAlignment="1" applyProtection="1">
      <alignment vertical="center"/>
      <protection hidden="1"/>
    </xf>
    <xf numFmtId="166" fontId="1" fillId="0" borderId="0" xfId="4" applyNumberFormat="1" applyFont="1" applyBorder="1" applyAlignment="1" applyProtection="1">
      <alignment horizontal="center" vertical="center"/>
      <protection hidden="1"/>
    </xf>
    <xf numFmtId="44" fontId="1" fillId="0" borderId="0" xfId="0" applyNumberFormat="1" applyFont="1" applyBorder="1" applyAlignment="1" applyProtection="1">
      <alignment horizontal="center" vertical="center"/>
      <protection hidden="1"/>
    </xf>
    <xf numFmtId="44" fontId="22" fillId="0" borderId="0" xfId="0" applyNumberFormat="1" applyFont="1" applyBorder="1" applyAlignment="1" applyProtection="1">
      <alignment vertical="center"/>
      <protection hidden="1"/>
    </xf>
    <xf numFmtId="0" fontId="1" fillId="2" borderId="35" xfId="0" applyFont="1" applyFill="1" applyBorder="1"/>
    <xf numFmtId="0" fontId="1" fillId="2" borderId="37" xfId="0" applyFont="1" applyFill="1" applyBorder="1" applyAlignment="1"/>
    <xf numFmtId="0" fontId="1" fillId="2" borderId="37" xfId="0" applyFont="1" applyFill="1" applyBorder="1" applyAlignment="1">
      <alignment horizontal="center"/>
    </xf>
    <xf numFmtId="0" fontId="1" fillId="2" borderId="37" xfId="0" applyFont="1" applyFill="1" applyBorder="1"/>
    <xf numFmtId="0" fontId="1" fillId="2" borderId="43" xfId="0" applyFont="1" applyFill="1" applyBorder="1"/>
    <xf numFmtId="0" fontId="6" fillId="9" borderId="35" xfId="0" applyFont="1" applyFill="1" applyBorder="1" applyAlignment="1">
      <alignment horizontal="left" vertical="center"/>
    </xf>
    <xf numFmtId="0" fontId="6" fillId="9" borderId="37" xfId="0" applyFont="1" applyFill="1" applyBorder="1" applyAlignment="1">
      <alignment horizontal="left" vertical="center"/>
    </xf>
    <xf numFmtId="8" fontId="6" fillId="9" borderId="44" xfId="2" applyNumberFormat="1" applyFont="1" applyFill="1" applyBorder="1" applyAlignment="1">
      <alignment horizontal="right" vertical="center" wrapText="1"/>
    </xf>
    <xf numFmtId="0" fontId="6" fillId="0" borderId="36" xfId="0" applyFont="1" applyBorder="1" applyAlignment="1">
      <alignment horizontal="left" vertical="center"/>
    </xf>
    <xf numFmtId="171" fontId="6" fillId="0" borderId="38" xfId="2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1" fontId="6" fillId="3" borderId="2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Border="1" applyAlignment="1" applyProtection="1">
      <alignment vertical="center"/>
      <protection hidden="1"/>
    </xf>
    <xf numFmtId="171" fontId="1" fillId="0" borderId="0" xfId="0" applyNumberFormat="1" applyFont="1" applyBorder="1"/>
    <xf numFmtId="169" fontId="6" fillId="8" borderId="17" xfId="1" applyNumberFormat="1" applyFont="1" applyFill="1" applyBorder="1" applyAlignment="1">
      <alignment horizontal="center" vertical="center"/>
    </xf>
    <xf numFmtId="44" fontId="1" fillId="0" borderId="17" xfId="2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6" fillId="0" borderId="39" xfId="1" applyFont="1" applyFill="1" applyBorder="1" applyAlignment="1">
      <alignment horizontal="right" vertical="center"/>
    </xf>
    <xf numFmtId="169" fontId="6" fillId="9" borderId="26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171" fontId="1" fillId="5" borderId="30" xfId="0" applyNumberFormat="1" applyFont="1" applyFill="1" applyBorder="1" applyAlignment="1">
      <alignment horizontal="center" vertical="center" wrapText="1"/>
    </xf>
    <xf numFmtId="171" fontId="6" fillId="5" borderId="5" xfId="0" applyNumberFormat="1" applyFont="1" applyFill="1" applyBorder="1" applyAlignment="1">
      <alignment horizontal="center" vertical="center" textRotation="90" wrapText="1"/>
    </xf>
    <xf numFmtId="171" fontId="6" fillId="5" borderId="5" xfId="0" applyNumberFormat="1" applyFont="1" applyFill="1" applyBorder="1" applyAlignment="1">
      <alignment horizontal="center" vertical="center" wrapText="1"/>
    </xf>
    <xf numFmtId="171" fontId="1" fillId="5" borderId="15" xfId="0" applyNumberFormat="1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textRotation="90" wrapText="1"/>
    </xf>
    <xf numFmtId="171" fontId="6" fillId="4" borderId="36" xfId="0" applyNumberFormat="1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Separador de milhares" xfId="2" builtinId="3"/>
  </cellStyles>
  <dxfs count="0"/>
  <tableStyles count="0" defaultTableStyle="TableStyleMedium2" defaultPivotStyle="PivotStyleLight16"/>
  <colors>
    <mruColors>
      <color rgb="FFFFCCFF"/>
      <color rgb="FFFFFF99"/>
      <color rgb="FF56D875"/>
      <color rgb="FF66FF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105644</xdr:colOff>
      <xdr:row>0</xdr:row>
      <xdr:rowOff>51984</xdr:rowOff>
    </xdr:from>
    <xdr:to>
      <xdr:col>1</xdr:col>
      <xdr:colOff>1636059</xdr:colOff>
      <xdr:row>0</xdr:row>
      <xdr:rowOff>705970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44" y="51984"/>
          <a:ext cx="1877797" cy="6539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111918</xdr:colOff>
      <xdr:row>0</xdr:row>
      <xdr:rowOff>88106</xdr:rowOff>
    </xdr:from>
    <xdr:ext cx="2524124" cy="638175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" y="88106"/>
          <a:ext cx="2524124" cy="6381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58210</xdr:rowOff>
    </xdr:from>
    <xdr:to>
      <xdr:col>1</xdr:col>
      <xdr:colOff>1619250</xdr:colOff>
      <xdr:row>0</xdr:row>
      <xdr:rowOff>719667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58210"/>
          <a:ext cx="1905000" cy="661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0</xdr:row>
      <xdr:rowOff>80699</xdr:rowOff>
    </xdr:from>
    <xdr:to>
      <xdr:col>1</xdr:col>
      <xdr:colOff>2119312</xdr:colOff>
      <xdr:row>0</xdr:row>
      <xdr:rowOff>845344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80699"/>
          <a:ext cx="2381250" cy="764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4"/>
  <sheetViews>
    <sheetView tabSelected="1" zoomScale="90" zoomScaleNormal="90" workbookViewId="0">
      <selection activeCell="B15" sqref="B15"/>
    </sheetView>
  </sheetViews>
  <sheetFormatPr defaultRowHeight="15"/>
  <cols>
    <col min="1" max="1" width="5.28515625" customWidth="1"/>
    <col min="2" max="2" width="46.140625" style="224" bestFit="1" customWidth="1"/>
    <col min="3" max="3" width="22" style="224" bestFit="1" customWidth="1"/>
    <col min="4" max="4" width="10.5703125" style="224" bestFit="1" customWidth="1"/>
    <col min="5" max="5" width="6.42578125" customWidth="1"/>
    <col min="6" max="6" width="11.7109375" bestFit="1" customWidth="1"/>
    <col min="7" max="7" width="13.28515625" bestFit="1" customWidth="1"/>
    <col min="8" max="8" width="15.5703125" bestFit="1" customWidth="1"/>
    <col min="9" max="9" width="15.5703125" customWidth="1"/>
    <col min="10" max="10" width="15.140625" customWidth="1"/>
    <col min="11" max="11" width="16.28515625" bestFit="1" customWidth="1"/>
    <col min="12" max="12" width="6.42578125" customWidth="1"/>
    <col min="13" max="13" width="15.5703125" bestFit="1" customWidth="1"/>
    <col min="14" max="14" width="14.7109375" customWidth="1"/>
    <col min="15" max="15" width="16.85546875" customWidth="1"/>
    <col min="16" max="23" width="9.140625" style="182"/>
  </cols>
  <sheetData>
    <row r="1" spans="1:23" ht="63.75" customHeight="1" thickBot="1">
      <c r="A1" s="247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9"/>
    </row>
    <row r="2" spans="1:23" ht="18">
      <c r="A2" s="268" t="s">
        <v>1</v>
      </c>
      <c r="B2" s="269"/>
      <c r="C2" s="270"/>
      <c r="D2" s="271" t="s">
        <v>2</v>
      </c>
      <c r="E2" s="272"/>
      <c r="F2" s="212" t="s">
        <v>3</v>
      </c>
      <c r="G2" s="213" t="s">
        <v>4</v>
      </c>
      <c r="H2" s="213" t="s">
        <v>36</v>
      </c>
      <c r="I2" s="213" t="s">
        <v>5</v>
      </c>
      <c r="J2" s="273" t="s">
        <v>6</v>
      </c>
      <c r="K2" s="273"/>
      <c r="L2" s="273"/>
      <c r="M2" s="273"/>
      <c r="N2" s="273"/>
      <c r="O2" s="274"/>
    </row>
    <row r="3" spans="1:23" ht="20.25">
      <c r="A3" s="275" t="s">
        <v>41</v>
      </c>
      <c r="B3" s="276"/>
      <c r="C3" s="277"/>
      <c r="D3" s="278" t="s">
        <v>201</v>
      </c>
      <c r="E3" s="279"/>
      <c r="F3" s="206" t="s">
        <v>136</v>
      </c>
      <c r="G3" s="207" t="s">
        <v>200</v>
      </c>
      <c r="H3" s="208">
        <v>22</v>
      </c>
      <c r="I3" s="209">
        <v>4.8</v>
      </c>
      <c r="J3" s="280" t="s">
        <v>7</v>
      </c>
      <c r="K3" s="280"/>
      <c r="L3" s="280"/>
      <c r="M3" s="280"/>
      <c r="N3" s="280"/>
      <c r="O3" s="281"/>
    </row>
    <row r="4" spans="1:23" ht="15" customHeight="1">
      <c r="A4" s="262" t="s">
        <v>8</v>
      </c>
      <c r="B4" s="264" t="s">
        <v>9</v>
      </c>
      <c r="C4" s="266" t="s">
        <v>10</v>
      </c>
      <c r="D4" s="266" t="s">
        <v>11</v>
      </c>
      <c r="E4" s="252" t="s">
        <v>12</v>
      </c>
      <c r="F4" s="252" t="s">
        <v>13</v>
      </c>
      <c r="G4" s="252" t="s">
        <v>14</v>
      </c>
      <c r="H4" s="254" t="s">
        <v>15</v>
      </c>
      <c r="I4" s="255"/>
      <c r="J4" s="255"/>
      <c r="K4" s="256"/>
      <c r="L4" s="257" t="s">
        <v>16</v>
      </c>
      <c r="M4" s="257"/>
      <c r="N4" s="257"/>
      <c r="O4" s="258" t="s">
        <v>17</v>
      </c>
    </row>
    <row r="5" spans="1:23" ht="48" customHeight="1" thickBot="1">
      <c r="A5" s="263"/>
      <c r="B5" s="265"/>
      <c r="C5" s="267"/>
      <c r="D5" s="267"/>
      <c r="E5" s="253"/>
      <c r="F5" s="253"/>
      <c r="G5" s="253"/>
      <c r="H5" s="210" t="s">
        <v>18</v>
      </c>
      <c r="I5" s="210" t="s">
        <v>19</v>
      </c>
      <c r="J5" s="210" t="s">
        <v>20</v>
      </c>
      <c r="K5" s="210" t="s">
        <v>21</v>
      </c>
      <c r="L5" s="211" t="s">
        <v>22</v>
      </c>
      <c r="M5" s="210" t="s">
        <v>18</v>
      </c>
      <c r="N5" s="210" t="s">
        <v>19</v>
      </c>
      <c r="O5" s="259"/>
    </row>
    <row r="6" spans="1:23">
      <c r="A6" s="166">
        <v>1</v>
      </c>
      <c r="B6" s="303" t="s">
        <v>74</v>
      </c>
      <c r="C6" s="225" t="s">
        <v>0</v>
      </c>
      <c r="D6" s="225" t="s">
        <v>35</v>
      </c>
      <c r="E6" s="199">
        <v>1</v>
      </c>
      <c r="F6" s="200">
        <v>44593</v>
      </c>
      <c r="G6" s="97" t="s">
        <v>75</v>
      </c>
      <c r="H6" s="201">
        <v>418</v>
      </c>
      <c r="I6" s="201">
        <v>105.6</v>
      </c>
      <c r="J6" s="202"/>
      <c r="K6" s="203">
        <v>523.6</v>
      </c>
      <c r="L6" s="204"/>
      <c r="M6" s="201"/>
      <c r="N6" s="201"/>
      <c r="O6" s="205">
        <f>SUM(H6+I6)</f>
        <v>523.6</v>
      </c>
    </row>
    <row r="7" spans="1:23">
      <c r="A7" s="166">
        <v>2</v>
      </c>
      <c r="B7" s="304" t="s">
        <v>168</v>
      </c>
      <c r="C7" s="226" t="s">
        <v>0</v>
      </c>
      <c r="D7" s="226" t="s">
        <v>35</v>
      </c>
      <c r="E7" s="28">
        <v>1</v>
      </c>
      <c r="F7" s="29">
        <v>45026</v>
      </c>
      <c r="G7" s="29">
        <v>45391</v>
      </c>
      <c r="H7" s="167">
        <v>418</v>
      </c>
      <c r="I7" s="167">
        <v>105.6</v>
      </c>
      <c r="J7" s="118"/>
      <c r="K7" s="168">
        <v>523.6</v>
      </c>
      <c r="L7" s="169"/>
      <c r="M7" s="167"/>
      <c r="N7" s="167"/>
      <c r="O7" s="175">
        <f>SUM(H7+I7)</f>
        <v>523.6</v>
      </c>
    </row>
    <row r="8" spans="1:23">
      <c r="A8" s="166">
        <v>3</v>
      </c>
      <c r="B8" s="304" t="s">
        <v>169</v>
      </c>
      <c r="C8" s="226" t="s">
        <v>170</v>
      </c>
      <c r="D8" s="226" t="s">
        <v>34</v>
      </c>
      <c r="E8" s="28">
        <v>1</v>
      </c>
      <c r="F8" s="29">
        <v>45026</v>
      </c>
      <c r="G8" s="22"/>
      <c r="H8" s="167">
        <v>630</v>
      </c>
      <c r="I8" s="167">
        <v>105.6</v>
      </c>
      <c r="J8" s="118"/>
      <c r="K8" s="168">
        <v>735.6</v>
      </c>
      <c r="L8" s="169"/>
      <c r="M8" s="167"/>
      <c r="N8" s="167"/>
      <c r="O8" s="175">
        <f>SUM(H8+I8)</f>
        <v>735.6</v>
      </c>
    </row>
    <row r="9" spans="1:23">
      <c r="A9" s="166">
        <v>4</v>
      </c>
      <c r="B9" s="304" t="s">
        <v>118</v>
      </c>
      <c r="C9" s="226" t="s">
        <v>31</v>
      </c>
      <c r="D9" s="226" t="s">
        <v>32</v>
      </c>
      <c r="E9" s="28">
        <v>1</v>
      </c>
      <c r="F9" s="29">
        <v>44875</v>
      </c>
      <c r="G9" s="29">
        <v>45605</v>
      </c>
      <c r="H9" s="167">
        <v>630</v>
      </c>
      <c r="I9" s="167">
        <v>105.6</v>
      </c>
      <c r="J9" s="118"/>
      <c r="K9" s="168">
        <v>735.6</v>
      </c>
      <c r="L9" s="169"/>
      <c r="M9" s="167"/>
      <c r="N9" s="167"/>
      <c r="O9" s="175">
        <f>SUM(H9+I9)</f>
        <v>735.6</v>
      </c>
    </row>
    <row r="10" spans="1:23">
      <c r="A10" s="166">
        <v>5</v>
      </c>
      <c r="B10" s="304" t="s">
        <v>116</v>
      </c>
      <c r="C10" s="226" t="s">
        <v>117</v>
      </c>
      <c r="D10" s="226" t="s">
        <v>35</v>
      </c>
      <c r="E10" s="28">
        <v>1</v>
      </c>
      <c r="F10" s="29">
        <v>44866</v>
      </c>
      <c r="G10" s="29">
        <v>45230</v>
      </c>
      <c r="H10" s="167">
        <v>630</v>
      </c>
      <c r="I10" s="167">
        <v>105.6</v>
      </c>
      <c r="J10" s="118"/>
      <c r="K10" s="168">
        <v>735.6</v>
      </c>
      <c r="L10" s="169"/>
      <c r="M10" s="167"/>
      <c r="N10" s="167">
        <v>4.8</v>
      </c>
      <c r="O10" s="175">
        <v>730.8</v>
      </c>
    </row>
    <row r="11" spans="1:23">
      <c r="A11" s="166">
        <v>6</v>
      </c>
      <c r="B11" s="303" t="s">
        <v>129</v>
      </c>
      <c r="C11" s="226" t="s">
        <v>0</v>
      </c>
      <c r="D11" s="226" t="s">
        <v>34</v>
      </c>
      <c r="E11" s="28">
        <v>1</v>
      </c>
      <c r="F11" s="29">
        <v>44896</v>
      </c>
      <c r="G11" s="29">
        <v>45260</v>
      </c>
      <c r="H11" s="167">
        <v>418</v>
      </c>
      <c r="I11" s="167">
        <v>105.6</v>
      </c>
      <c r="J11" s="167"/>
      <c r="K11" s="168">
        <v>523.6</v>
      </c>
      <c r="L11" s="170"/>
      <c r="M11" s="167"/>
      <c r="N11" s="167"/>
      <c r="O11" s="175">
        <f>SUM(H11+I11)</f>
        <v>523.6</v>
      </c>
    </row>
    <row r="12" spans="1:23">
      <c r="A12" s="166">
        <v>7</v>
      </c>
      <c r="B12" s="303" t="s">
        <v>175</v>
      </c>
      <c r="C12" s="226" t="s">
        <v>31</v>
      </c>
      <c r="D12" s="226" t="s">
        <v>213</v>
      </c>
      <c r="E12" s="28">
        <v>1</v>
      </c>
      <c r="F12" s="29">
        <v>45028</v>
      </c>
      <c r="G12" s="29"/>
      <c r="H12" s="167">
        <v>630</v>
      </c>
      <c r="I12" s="167">
        <v>105.6</v>
      </c>
      <c r="J12" s="167"/>
      <c r="K12" s="168">
        <v>735.6</v>
      </c>
      <c r="L12" s="170"/>
      <c r="M12" s="167"/>
      <c r="N12" s="167"/>
      <c r="O12" s="175">
        <f>SUM(H12+I12)</f>
        <v>735.6</v>
      </c>
    </row>
    <row r="13" spans="1:23" s="7" customFormat="1">
      <c r="A13" s="166">
        <v>8</v>
      </c>
      <c r="B13" s="305" t="s">
        <v>148</v>
      </c>
      <c r="C13" s="37" t="s">
        <v>0</v>
      </c>
      <c r="D13" s="37" t="s">
        <v>34</v>
      </c>
      <c r="E13" s="28">
        <v>1</v>
      </c>
      <c r="F13" s="32" t="s">
        <v>157</v>
      </c>
      <c r="G13" s="32" t="s">
        <v>158</v>
      </c>
      <c r="H13" s="84">
        <v>418</v>
      </c>
      <c r="I13" s="167">
        <v>105.6</v>
      </c>
      <c r="J13" s="120"/>
      <c r="K13" s="168">
        <v>523.6</v>
      </c>
      <c r="L13" s="119"/>
      <c r="M13" s="120"/>
      <c r="N13" s="120"/>
      <c r="O13" s="175">
        <f>SUM(H13+I13)</f>
        <v>523.6</v>
      </c>
      <c r="P13" s="183"/>
      <c r="Q13" s="183"/>
      <c r="R13" s="183"/>
      <c r="S13" s="183"/>
      <c r="T13" s="183"/>
      <c r="U13" s="183"/>
      <c r="V13" s="183"/>
      <c r="W13" s="183"/>
    </row>
    <row r="14" spans="1:23" s="7" customFormat="1">
      <c r="A14" s="166">
        <v>9</v>
      </c>
      <c r="B14" s="305" t="s">
        <v>149</v>
      </c>
      <c r="C14" s="37" t="s">
        <v>0</v>
      </c>
      <c r="D14" s="37" t="s">
        <v>35</v>
      </c>
      <c r="E14" s="28">
        <v>1</v>
      </c>
      <c r="F14" s="32" t="s">
        <v>157</v>
      </c>
      <c r="G14" s="32" t="s">
        <v>142</v>
      </c>
      <c r="H14" s="84">
        <v>418</v>
      </c>
      <c r="I14" s="167">
        <v>105.6</v>
      </c>
      <c r="J14" s="120"/>
      <c r="K14" s="168">
        <v>523.6</v>
      </c>
      <c r="L14" s="119"/>
      <c r="M14" s="120"/>
      <c r="N14" s="120"/>
      <c r="O14" s="175">
        <f>SUM(H14+I14)</f>
        <v>523.6</v>
      </c>
      <c r="P14" s="183"/>
      <c r="Q14" s="183"/>
      <c r="R14" s="183"/>
      <c r="S14" s="183"/>
      <c r="T14" s="183"/>
      <c r="U14" s="183"/>
      <c r="V14" s="183"/>
      <c r="W14" s="183"/>
    </row>
    <row r="15" spans="1:23" s="7" customFormat="1">
      <c r="A15" s="166">
        <v>10</v>
      </c>
      <c r="B15" s="306" t="s">
        <v>130</v>
      </c>
      <c r="C15" s="37" t="s">
        <v>31</v>
      </c>
      <c r="D15" s="37" t="s">
        <v>35</v>
      </c>
      <c r="E15" s="28">
        <v>1</v>
      </c>
      <c r="F15" s="32" t="s">
        <v>131</v>
      </c>
      <c r="G15" s="32" t="s">
        <v>132</v>
      </c>
      <c r="H15" s="84">
        <v>630</v>
      </c>
      <c r="I15" s="167">
        <v>105.6</v>
      </c>
      <c r="J15" s="120"/>
      <c r="K15" s="168">
        <v>735.6</v>
      </c>
      <c r="L15" s="120"/>
      <c r="M15" s="120"/>
      <c r="N15" s="120"/>
      <c r="O15" s="175">
        <f>SUM(H15+I15)</f>
        <v>735.6</v>
      </c>
      <c r="P15" s="183"/>
      <c r="Q15" s="183"/>
      <c r="R15" s="183"/>
      <c r="S15" s="183"/>
      <c r="T15" s="183"/>
      <c r="U15" s="183"/>
      <c r="V15" s="183"/>
      <c r="W15" s="183"/>
    </row>
    <row r="16" spans="1:23" s="7" customFormat="1">
      <c r="A16" s="166">
        <v>11</v>
      </c>
      <c r="B16" s="306" t="s">
        <v>137</v>
      </c>
      <c r="C16" s="37" t="s">
        <v>0</v>
      </c>
      <c r="D16" s="37" t="s">
        <v>35</v>
      </c>
      <c r="E16" s="28">
        <v>1</v>
      </c>
      <c r="F16" s="32" t="s">
        <v>138</v>
      </c>
      <c r="G16" s="32" t="s">
        <v>139</v>
      </c>
      <c r="H16" s="84">
        <v>418</v>
      </c>
      <c r="I16" s="167">
        <v>105.6</v>
      </c>
      <c r="J16" s="120"/>
      <c r="K16" s="168">
        <v>523.6</v>
      </c>
      <c r="L16" s="120"/>
      <c r="M16" s="120">
        <v>27.86</v>
      </c>
      <c r="N16" s="120">
        <v>9.6</v>
      </c>
      <c r="O16" s="175">
        <v>486.14</v>
      </c>
      <c r="P16" s="183"/>
      <c r="Q16" s="183"/>
      <c r="R16" s="183"/>
      <c r="S16" s="183"/>
      <c r="T16" s="183"/>
      <c r="U16" s="183"/>
      <c r="V16" s="183"/>
      <c r="W16" s="183"/>
    </row>
    <row r="17" spans="1:23" s="7" customFormat="1">
      <c r="A17" s="166">
        <v>12</v>
      </c>
      <c r="B17" s="306" t="s">
        <v>165</v>
      </c>
      <c r="C17" s="37" t="s">
        <v>0</v>
      </c>
      <c r="D17" s="37" t="s">
        <v>35</v>
      </c>
      <c r="E17" s="28">
        <v>1</v>
      </c>
      <c r="F17" s="32" t="s">
        <v>163</v>
      </c>
      <c r="G17" s="32" t="s">
        <v>142</v>
      </c>
      <c r="H17" s="84">
        <v>418</v>
      </c>
      <c r="I17" s="167">
        <v>105.6</v>
      </c>
      <c r="J17" s="120"/>
      <c r="K17" s="168">
        <v>523.6</v>
      </c>
      <c r="L17" s="120"/>
      <c r="M17" s="120"/>
      <c r="N17" s="120"/>
      <c r="O17" s="175">
        <f>SUM(H17+I17)</f>
        <v>523.6</v>
      </c>
      <c r="P17" s="183"/>
      <c r="Q17" s="183"/>
      <c r="R17" s="183"/>
      <c r="S17" s="183"/>
      <c r="T17" s="183"/>
      <c r="U17" s="183"/>
      <c r="V17" s="183"/>
      <c r="W17" s="183"/>
    </row>
    <row r="18" spans="1:23" s="7" customFormat="1">
      <c r="A18" s="166">
        <v>13</v>
      </c>
      <c r="B18" s="306" t="s">
        <v>106</v>
      </c>
      <c r="C18" s="37" t="s">
        <v>0</v>
      </c>
      <c r="D18" s="37" t="s">
        <v>35</v>
      </c>
      <c r="E18" s="28">
        <v>1</v>
      </c>
      <c r="F18" s="32" t="s">
        <v>107</v>
      </c>
      <c r="G18" s="32" t="s">
        <v>110</v>
      </c>
      <c r="H18" s="84">
        <v>418</v>
      </c>
      <c r="I18" s="167">
        <v>105.6</v>
      </c>
      <c r="J18" s="120"/>
      <c r="K18" s="168">
        <v>523.6</v>
      </c>
      <c r="L18" s="119"/>
      <c r="M18" s="120"/>
      <c r="N18" s="120"/>
      <c r="O18" s="175">
        <f>SUM(H18+I18)</f>
        <v>523.6</v>
      </c>
      <c r="P18" s="183"/>
      <c r="Q18" s="183"/>
      <c r="R18" s="183"/>
      <c r="S18" s="183"/>
      <c r="T18" s="183"/>
      <c r="U18" s="183"/>
      <c r="V18" s="183"/>
      <c r="W18" s="183"/>
    </row>
    <row r="19" spans="1:23" s="7" customFormat="1">
      <c r="A19" s="166">
        <v>14</v>
      </c>
      <c r="B19" s="306" t="s">
        <v>147</v>
      </c>
      <c r="C19" s="37" t="s">
        <v>159</v>
      </c>
      <c r="D19" s="37" t="s">
        <v>34</v>
      </c>
      <c r="E19" s="28">
        <v>1</v>
      </c>
      <c r="F19" s="32" t="s">
        <v>146</v>
      </c>
      <c r="G19" s="32" t="s">
        <v>160</v>
      </c>
      <c r="H19" s="84">
        <v>630</v>
      </c>
      <c r="I19" s="167">
        <v>105.6</v>
      </c>
      <c r="J19" s="120"/>
      <c r="K19" s="168">
        <v>735.6</v>
      </c>
      <c r="L19" s="119"/>
      <c r="M19" s="120"/>
      <c r="N19" s="120">
        <v>19.2</v>
      </c>
      <c r="O19" s="175">
        <v>716.4</v>
      </c>
      <c r="P19" s="183"/>
      <c r="Q19" s="183"/>
      <c r="R19" s="183"/>
      <c r="S19" s="183"/>
      <c r="T19" s="183"/>
      <c r="U19" s="183"/>
      <c r="V19" s="183"/>
      <c r="W19" s="183"/>
    </row>
    <row r="20" spans="1:23" s="7" customFormat="1">
      <c r="A20" s="166">
        <v>15</v>
      </c>
      <c r="B20" s="306" t="s">
        <v>47</v>
      </c>
      <c r="C20" s="37" t="s">
        <v>46</v>
      </c>
      <c r="D20" s="37" t="s">
        <v>45</v>
      </c>
      <c r="E20" s="28">
        <v>1</v>
      </c>
      <c r="F20" s="35">
        <v>44440</v>
      </c>
      <c r="G20" s="32" t="s">
        <v>71</v>
      </c>
      <c r="H20" s="84">
        <v>630</v>
      </c>
      <c r="I20" s="167">
        <v>105.6</v>
      </c>
      <c r="J20" s="121"/>
      <c r="K20" s="168">
        <v>735.6</v>
      </c>
      <c r="L20" s="122"/>
      <c r="M20" s="121"/>
      <c r="N20" s="121"/>
      <c r="O20" s="175">
        <f>SUM(H20+I20)</f>
        <v>735.6</v>
      </c>
      <c r="P20" s="183"/>
      <c r="Q20" s="183"/>
      <c r="R20" s="183"/>
      <c r="S20" s="183"/>
      <c r="T20" s="183"/>
      <c r="U20" s="183"/>
      <c r="V20" s="183"/>
      <c r="W20" s="183"/>
    </row>
    <row r="21" spans="1:23" s="7" customFormat="1">
      <c r="A21" s="166">
        <v>16</v>
      </c>
      <c r="B21" s="306" t="s">
        <v>50</v>
      </c>
      <c r="C21" s="37" t="s">
        <v>0</v>
      </c>
      <c r="D21" s="37" t="s">
        <v>45</v>
      </c>
      <c r="E21" s="28">
        <v>1</v>
      </c>
      <c r="F21" s="35">
        <v>44470</v>
      </c>
      <c r="G21" s="32" t="s">
        <v>70</v>
      </c>
      <c r="H21" s="121">
        <v>418</v>
      </c>
      <c r="I21" s="167">
        <v>105.6</v>
      </c>
      <c r="J21" s="186"/>
      <c r="K21" s="168">
        <v>523.6</v>
      </c>
      <c r="L21" s="122"/>
      <c r="M21" s="121"/>
      <c r="N21" s="121"/>
      <c r="O21" s="175">
        <f>SUM(H21+I21)</f>
        <v>523.6</v>
      </c>
      <c r="P21" s="183"/>
      <c r="Q21" s="183"/>
      <c r="R21" s="183"/>
      <c r="S21" s="183"/>
      <c r="T21" s="183"/>
      <c r="U21" s="183"/>
      <c r="V21" s="183"/>
      <c r="W21" s="183"/>
    </row>
    <row r="22" spans="1:23" s="7" customFormat="1">
      <c r="A22" s="166">
        <v>17</v>
      </c>
      <c r="B22" s="306" t="s">
        <v>51</v>
      </c>
      <c r="C22" s="37" t="s">
        <v>0</v>
      </c>
      <c r="D22" s="37" t="s">
        <v>34</v>
      </c>
      <c r="E22" s="28">
        <v>1</v>
      </c>
      <c r="F22" s="35">
        <v>44505</v>
      </c>
      <c r="G22" s="32" t="s">
        <v>52</v>
      </c>
      <c r="H22" s="121">
        <v>418</v>
      </c>
      <c r="I22" s="167">
        <v>105.6</v>
      </c>
      <c r="J22" s="171"/>
      <c r="K22" s="168">
        <v>523.6</v>
      </c>
      <c r="L22" s="122"/>
      <c r="M22" s="121"/>
      <c r="N22" s="121"/>
      <c r="O22" s="175">
        <f t="shared" ref="O22:O23" si="0">SUM(H22+I22)</f>
        <v>523.6</v>
      </c>
      <c r="P22" s="183"/>
      <c r="Q22" s="183"/>
      <c r="R22" s="183"/>
      <c r="S22" s="183"/>
      <c r="T22" s="183"/>
      <c r="U22" s="183"/>
      <c r="V22" s="183"/>
      <c r="W22" s="183"/>
    </row>
    <row r="23" spans="1:23" s="7" customFormat="1">
      <c r="A23" s="166">
        <v>18</v>
      </c>
      <c r="B23" s="306" t="s">
        <v>95</v>
      </c>
      <c r="C23" s="215" t="s">
        <v>0</v>
      </c>
      <c r="D23" s="37" t="s">
        <v>33</v>
      </c>
      <c r="E23" s="28">
        <v>1</v>
      </c>
      <c r="F23" s="35">
        <v>44652</v>
      </c>
      <c r="G23" s="32" t="s">
        <v>43</v>
      </c>
      <c r="H23" s="121">
        <v>418</v>
      </c>
      <c r="I23" s="167">
        <v>105.6</v>
      </c>
      <c r="J23" s="121"/>
      <c r="K23" s="168">
        <v>523.6</v>
      </c>
      <c r="L23" s="122"/>
      <c r="M23" s="121"/>
      <c r="N23" s="121"/>
      <c r="O23" s="175">
        <f t="shared" si="0"/>
        <v>523.6</v>
      </c>
      <c r="P23" s="183"/>
      <c r="Q23" s="183"/>
      <c r="R23" s="183"/>
      <c r="S23" s="183"/>
      <c r="T23" s="183"/>
      <c r="U23" s="183"/>
      <c r="V23" s="183"/>
      <c r="W23" s="183"/>
    </row>
    <row r="24" spans="1:23" s="7" customFormat="1">
      <c r="A24" s="166">
        <v>19</v>
      </c>
      <c r="B24" s="306" t="s">
        <v>206</v>
      </c>
      <c r="C24" s="216" t="s">
        <v>0</v>
      </c>
      <c r="D24" s="37" t="s">
        <v>35</v>
      </c>
      <c r="E24" s="28">
        <v>2</v>
      </c>
      <c r="F24" s="35">
        <v>45048</v>
      </c>
      <c r="G24" s="32" t="s">
        <v>210</v>
      </c>
      <c r="H24" s="121">
        <v>404.06</v>
      </c>
      <c r="I24" s="167">
        <v>105.6</v>
      </c>
      <c r="J24" s="121"/>
      <c r="K24" s="168">
        <v>509.66</v>
      </c>
      <c r="L24" s="122"/>
      <c r="M24" s="121"/>
      <c r="N24" s="121"/>
      <c r="O24" s="175">
        <v>509.66</v>
      </c>
      <c r="P24" s="183"/>
      <c r="Q24" s="183"/>
      <c r="R24" s="183"/>
      <c r="S24" s="183"/>
      <c r="T24" s="183"/>
      <c r="U24" s="183"/>
      <c r="V24" s="183"/>
      <c r="W24" s="183"/>
    </row>
    <row r="25" spans="1:23" s="7" customFormat="1">
      <c r="A25" s="166">
        <v>20</v>
      </c>
      <c r="B25" s="306" t="s">
        <v>119</v>
      </c>
      <c r="C25" s="217" t="s">
        <v>31</v>
      </c>
      <c r="D25" s="217" t="s">
        <v>32</v>
      </c>
      <c r="E25" s="28">
        <v>1</v>
      </c>
      <c r="F25" s="35">
        <v>44876</v>
      </c>
      <c r="G25" s="32" t="s">
        <v>120</v>
      </c>
      <c r="H25" s="84">
        <v>630</v>
      </c>
      <c r="I25" s="167">
        <v>105.6</v>
      </c>
      <c r="J25" s="120"/>
      <c r="K25" s="168">
        <v>735.6</v>
      </c>
      <c r="L25" s="119"/>
      <c r="M25" s="120"/>
      <c r="N25" s="120"/>
      <c r="O25" s="175">
        <f t="shared" ref="O25" si="1">SUM(H25+I25)</f>
        <v>735.6</v>
      </c>
      <c r="P25" s="183"/>
      <c r="Q25" s="183"/>
      <c r="R25" s="183"/>
      <c r="S25" s="183"/>
      <c r="T25" s="183"/>
      <c r="U25" s="183"/>
      <c r="V25" s="183"/>
      <c r="W25" s="183"/>
    </row>
    <row r="26" spans="1:23" s="7" customFormat="1">
      <c r="A26" s="166">
        <v>21</v>
      </c>
      <c r="B26" s="306" t="s">
        <v>164</v>
      </c>
      <c r="C26" s="217" t="s">
        <v>0</v>
      </c>
      <c r="D26" s="217" t="s">
        <v>35</v>
      </c>
      <c r="E26" s="28">
        <v>1</v>
      </c>
      <c r="F26" s="35">
        <v>45026</v>
      </c>
      <c r="G26" s="32"/>
      <c r="H26" s="84">
        <v>418</v>
      </c>
      <c r="I26" s="167">
        <v>105.6</v>
      </c>
      <c r="J26" s="120"/>
      <c r="K26" s="168">
        <v>523.6</v>
      </c>
      <c r="L26" s="119"/>
      <c r="M26" s="120"/>
      <c r="N26" s="120"/>
      <c r="O26" s="175">
        <f>SUM(H26+I26)</f>
        <v>523.6</v>
      </c>
      <c r="P26" s="183"/>
      <c r="Q26" s="183"/>
      <c r="R26" s="183"/>
      <c r="S26" s="183"/>
      <c r="T26" s="183"/>
      <c r="U26" s="183"/>
      <c r="V26" s="183"/>
      <c r="W26" s="183"/>
    </row>
    <row r="27" spans="1:23" s="7" customFormat="1">
      <c r="A27" s="166">
        <v>22</v>
      </c>
      <c r="B27" s="306" t="s">
        <v>113</v>
      </c>
      <c r="C27" s="37" t="s">
        <v>114</v>
      </c>
      <c r="D27" s="37" t="s">
        <v>34</v>
      </c>
      <c r="E27" s="28">
        <v>1</v>
      </c>
      <c r="F27" s="32" t="s">
        <v>115</v>
      </c>
      <c r="G27" s="34">
        <v>45230</v>
      </c>
      <c r="H27" s="122">
        <v>630</v>
      </c>
      <c r="I27" s="167">
        <v>105.6</v>
      </c>
      <c r="J27" s="120"/>
      <c r="K27" s="168">
        <v>735.6</v>
      </c>
      <c r="L27" s="119"/>
      <c r="M27" s="120"/>
      <c r="N27" s="120"/>
      <c r="O27" s="175">
        <f>SUM(H27+I27)</f>
        <v>735.6</v>
      </c>
      <c r="P27" s="183"/>
      <c r="Q27" s="183"/>
      <c r="R27" s="183"/>
      <c r="S27" s="183"/>
      <c r="T27" s="183"/>
      <c r="U27" s="183"/>
      <c r="V27" s="183"/>
      <c r="W27" s="183"/>
    </row>
    <row r="28" spans="1:23" s="7" customFormat="1">
      <c r="A28" s="166">
        <v>23</v>
      </c>
      <c r="B28" s="306" t="s">
        <v>166</v>
      </c>
      <c r="C28" s="37" t="s">
        <v>122</v>
      </c>
      <c r="D28" s="37" t="s">
        <v>35</v>
      </c>
      <c r="E28" s="28">
        <v>1</v>
      </c>
      <c r="F28" s="32" t="s">
        <v>163</v>
      </c>
      <c r="G28" s="34">
        <v>45392</v>
      </c>
      <c r="H28" s="122">
        <v>630</v>
      </c>
      <c r="I28" s="167">
        <v>105.6</v>
      </c>
      <c r="J28" s="120"/>
      <c r="K28" s="168">
        <v>735.6</v>
      </c>
      <c r="L28" s="119"/>
      <c r="M28" s="120"/>
      <c r="N28" s="120"/>
      <c r="O28" s="175">
        <f>SUM(H28+I28)</f>
        <v>735.6</v>
      </c>
      <c r="P28" s="183"/>
      <c r="Q28" s="183"/>
      <c r="R28" s="183"/>
      <c r="S28" s="183"/>
      <c r="T28" s="183"/>
      <c r="U28" s="183"/>
      <c r="V28" s="183"/>
      <c r="W28" s="183"/>
    </row>
    <row r="29" spans="1:23" s="7" customFormat="1">
      <c r="A29" s="166">
        <v>24</v>
      </c>
      <c r="B29" s="306" t="s">
        <v>203</v>
      </c>
      <c r="C29" s="37" t="s">
        <v>0</v>
      </c>
      <c r="D29" s="37" t="s">
        <v>204</v>
      </c>
      <c r="E29" s="28">
        <v>2</v>
      </c>
      <c r="F29" s="32" t="s">
        <v>209</v>
      </c>
      <c r="G29" s="34">
        <v>45413</v>
      </c>
      <c r="H29" s="122">
        <v>404.06</v>
      </c>
      <c r="I29" s="167">
        <v>105.6</v>
      </c>
      <c r="J29" s="120"/>
      <c r="K29" s="168">
        <v>509.66</v>
      </c>
      <c r="L29" s="119"/>
      <c r="M29" s="120"/>
      <c r="N29" s="120"/>
      <c r="O29" s="175">
        <v>509.66</v>
      </c>
      <c r="P29" s="183"/>
      <c r="Q29" s="183"/>
      <c r="R29" s="183"/>
      <c r="S29" s="183"/>
      <c r="T29" s="183"/>
      <c r="U29" s="183"/>
      <c r="V29" s="183"/>
      <c r="W29" s="183"/>
    </row>
    <row r="30" spans="1:23" s="7" customFormat="1">
      <c r="A30" s="166">
        <v>25</v>
      </c>
      <c r="B30" s="306" t="s">
        <v>121</v>
      </c>
      <c r="C30" s="37" t="s">
        <v>0</v>
      </c>
      <c r="D30" s="37" t="s">
        <v>34</v>
      </c>
      <c r="E30" s="28">
        <v>1</v>
      </c>
      <c r="F30" s="32" t="s">
        <v>112</v>
      </c>
      <c r="G30" s="34">
        <v>45238</v>
      </c>
      <c r="H30" s="122">
        <v>418</v>
      </c>
      <c r="I30" s="167">
        <v>105.6</v>
      </c>
      <c r="J30" s="120"/>
      <c r="K30" s="168">
        <v>523.6</v>
      </c>
      <c r="L30" s="119"/>
      <c r="M30" s="120"/>
      <c r="N30" s="120"/>
      <c r="O30" s="175">
        <f>SUM(H30+I30)</f>
        <v>523.6</v>
      </c>
      <c r="P30" s="183"/>
      <c r="Q30" s="183"/>
      <c r="R30" s="183"/>
      <c r="S30" s="183"/>
      <c r="T30" s="183"/>
      <c r="U30" s="183"/>
      <c r="V30" s="183"/>
      <c r="W30" s="183"/>
    </row>
    <row r="31" spans="1:23" s="7" customFormat="1">
      <c r="A31" s="166">
        <v>26</v>
      </c>
      <c r="B31" s="306" t="s">
        <v>167</v>
      </c>
      <c r="C31" s="37" t="s">
        <v>31</v>
      </c>
      <c r="D31" s="37" t="s">
        <v>35</v>
      </c>
      <c r="E31" s="28">
        <v>1</v>
      </c>
      <c r="F31" s="32" t="s">
        <v>163</v>
      </c>
      <c r="G31" s="34"/>
      <c r="H31" s="122">
        <v>630</v>
      </c>
      <c r="I31" s="167">
        <v>105.6</v>
      </c>
      <c r="J31" s="120"/>
      <c r="K31" s="168">
        <v>735.6</v>
      </c>
      <c r="L31" s="119"/>
      <c r="M31" s="120"/>
      <c r="N31" s="120"/>
      <c r="O31" s="175">
        <f>SUM(H31+I31)</f>
        <v>735.6</v>
      </c>
      <c r="P31" s="183"/>
      <c r="Q31" s="183"/>
      <c r="R31" s="183"/>
      <c r="S31" s="183"/>
      <c r="T31" s="183"/>
      <c r="U31" s="183"/>
      <c r="V31" s="183"/>
      <c r="W31" s="183"/>
    </row>
    <row r="32" spans="1:23" s="7" customFormat="1">
      <c r="A32" s="166">
        <v>27</v>
      </c>
      <c r="B32" s="306" t="s">
        <v>140</v>
      </c>
      <c r="C32" s="37" t="s">
        <v>31</v>
      </c>
      <c r="D32" s="37" t="s">
        <v>32</v>
      </c>
      <c r="E32" s="28">
        <v>1</v>
      </c>
      <c r="F32" s="32" t="s">
        <v>141</v>
      </c>
      <c r="G32" s="32" t="s">
        <v>142</v>
      </c>
      <c r="H32" s="84">
        <v>630</v>
      </c>
      <c r="I32" s="167">
        <v>105.6</v>
      </c>
      <c r="J32" s="120"/>
      <c r="K32" s="168">
        <v>735.6</v>
      </c>
      <c r="L32" s="119"/>
      <c r="M32" s="120"/>
      <c r="N32" s="120">
        <v>24</v>
      </c>
      <c r="O32" s="176">
        <v>711.6</v>
      </c>
      <c r="P32" s="183"/>
      <c r="Q32" s="183"/>
      <c r="R32" s="183"/>
      <c r="S32" s="183"/>
      <c r="T32" s="183"/>
      <c r="U32" s="183"/>
      <c r="V32" s="183"/>
      <c r="W32" s="183"/>
    </row>
    <row r="33" spans="1:23" s="7" customFormat="1">
      <c r="A33" s="166">
        <v>28</v>
      </c>
      <c r="B33" s="306" t="s">
        <v>205</v>
      </c>
      <c r="C33" s="37" t="s">
        <v>0</v>
      </c>
      <c r="D33" s="37" t="s">
        <v>35</v>
      </c>
      <c r="E33" s="28">
        <v>2</v>
      </c>
      <c r="F33" s="32" t="s">
        <v>209</v>
      </c>
      <c r="G33" s="32" t="s">
        <v>210</v>
      </c>
      <c r="H33" s="84">
        <v>404.06</v>
      </c>
      <c r="I33" s="167">
        <v>105.6</v>
      </c>
      <c r="J33" s="120"/>
      <c r="K33" s="168">
        <v>509.66</v>
      </c>
      <c r="L33" s="119"/>
      <c r="M33" s="120"/>
      <c r="N33" s="120"/>
      <c r="O33" s="176">
        <v>509.66</v>
      </c>
      <c r="P33" s="183"/>
      <c r="Q33" s="183"/>
      <c r="R33" s="183"/>
      <c r="S33" s="183"/>
      <c r="T33" s="183"/>
      <c r="U33" s="183"/>
      <c r="V33" s="183"/>
      <c r="W33" s="183"/>
    </row>
    <row r="34" spans="1:23" s="7" customFormat="1">
      <c r="A34" s="166">
        <v>29</v>
      </c>
      <c r="B34" s="306" t="s">
        <v>172</v>
      </c>
      <c r="C34" s="37" t="s">
        <v>171</v>
      </c>
      <c r="D34" s="37" t="s">
        <v>34</v>
      </c>
      <c r="E34" s="28">
        <v>1</v>
      </c>
      <c r="F34" s="32" t="s">
        <v>163</v>
      </c>
      <c r="G34" s="32" t="s">
        <v>173</v>
      </c>
      <c r="H34" s="84">
        <v>630</v>
      </c>
      <c r="I34" s="167">
        <v>105.6</v>
      </c>
      <c r="J34" s="120"/>
      <c r="K34" s="168">
        <v>735.6</v>
      </c>
      <c r="L34" s="119"/>
      <c r="M34" s="120"/>
      <c r="N34" s="120"/>
      <c r="O34" s="176">
        <f>SUM(H34+I34)</f>
        <v>735.6</v>
      </c>
      <c r="P34" s="183"/>
      <c r="Q34" s="183"/>
      <c r="R34" s="183"/>
      <c r="S34" s="183"/>
      <c r="T34" s="183"/>
      <c r="U34" s="183"/>
      <c r="V34" s="183"/>
      <c r="W34" s="183"/>
    </row>
    <row r="35" spans="1:23" s="7" customFormat="1">
      <c r="A35" s="166">
        <v>30</v>
      </c>
      <c r="B35" s="306" t="s">
        <v>174</v>
      </c>
      <c r="C35" s="37" t="s">
        <v>0</v>
      </c>
      <c r="D35" s="37" t="s">
        <v>35</v>
      </c>
      <c r="E35" s="28">
        <v>1</v>
      </c>
      <c r="F35" s="32" t="s">
        <v>163</v>
      </c>
      <c r="G35" s="32" t="s">
        <v>173</v>
      </c>
      <c r="H35" s="84">
        <v>418</v>
      </c>
      <c r="I35" s="167">
        <v>105.6</v>
      </c>
      <c r="J35" s="120"/>
      <c r="K35" s="168">
        <v>523.6</v>
      </c>
      <c r="L35" s="119"/>
      <c r="M35" s="120"/>
      <c r="N35" s="120"/>
      <c r="O35" s="176">
        <f>SUM(H35+I35)</f>
        <v>523.6</v>
      </c>
      <c r="P35" s="183"/>
      <c r="Q35" s="183"/>
      <c r="R35" s="183"/>
      <c r="S35" s="183"/>
      <c r="T35" s="183"/>
      <c r="U35" s="183"/>
      <c r="V35" s="183"/>
      <c r="W35" s="183"/>
    </row>
    <row r="36" spans="1:23" s="7" customFormat="1">
      <c r="A36" s="166">
        <v>31</v>
      </c>
      <c r="B36" s="306" t="s">
        <v>57</v>
      </c>
      <c r="C36" s="37" t="s">
        <v>64</v>
      </c>
      <c r="D36" s="37" t="s">
        <v>83</v>
      </c>
      <c r="E36" s="28">
        <v>1</v>
      </c>
      <c r="F36" s="32" t="s">
        <v>69</v>
      </c>
      <c r="G36" s="34">
        <v>45260</v>
      </c>
      <c r="H36" s="122">
        <v>418</v>
      </c>
      <c r="I36" s="167">
        <v>105.6</v>
      </c>
      <c r="J36" s="120"/>
      <c r="K36" s="168">
        <v>523.6</v>
      </c>
      <c r="L36" s="119"/>
      <c r="M36" s="120"/>
      <c r="N36" s="120"/>
      <c r="O36" s="176">
        <f>SUM(H36+I36)</f>
        <v>523.6</v>
      </c>
      <c r="P36" s="183"/>
      <c r="Q36" s="183"/>
      <c r="R36" s="183"/>
      <c r="S36" s="183"/>
      <c r="T36" s="183"/>
      <c r="U36" s="183"/>
      <c r="V36" s="183"/>
      <c r="W36" s="183"/>
    </row>
    <row r="37" spans="1:23" s="7" customFormat="1">
      <c r="A37" s="166">
        <v>32</v>
      </c>
      <c r="B37" s="306" t="s">
        <v>143</v>
      </c>
      <c r="C37" s="37" t="s">
        <v>31</v>
      </c>
      <c r="D37" s="37" t="s">
        <v>32</v>
      </c>
      <c r="E37" s="28">
        <v>1</v>
      </c>
      <c r="F37" s="32" t="s">
        <v>138</v>
      </c>
      <c r="G37" s="34">
        <v>45331</v>
      </c>
      <c r="H37" s="122">
        <v>630</v>
      </c>
      <c r="I37" s="167">
        <v>105.6</v>
      </c>
      <c r="J37" s="120"/>
      <c r="K37" s="168">
        <v>735.6</v>
      </c>
      <c r="L37" s="119"/>
      <c r="M37" s="120"/>
      <c r="N37" s="120"/>
      <c r="O37" s="175">
        <f>SUM(H37+I37)</f>
        <v>735.6</v>
      </c>
      <c r="P37" s="183"/>
      <c r="Q37" s="183"/>
      <c r="R37" s="183"/>
      <c r="S37" s="183"/>
      <c r="T37" s="183"/>
      <c r="U37" s="183"/>
      <c r="V37" s="183"/>
      <c r="W37" s="183"/>
    </row>
    <row r="38" spans="1:23" s="7" customFormat="1">
      <c r="A38" s="166">
        <v>33</v>
      </c>
      <c r="B38" s="306" t="s">
        <v>67</v>
      </c>
      <c r="C38" s="37" t="s">
        <v>62</v>
      </c>
      <c r="D38" s="37" t="s">
        <v>68</v>
      </c>
      <c r="E38" s="28">
        <v>1</v>
      </c>
      <c r="F38" s="32" t="s">
        <v>69</v>
      </c>
      <c r="G38" s="32" t="s">
        <v>132</v>
      </c>
      <c r="H38" s="122">
        <v>630</v>
      </c>
      <c r="I38" s="167">
        <v>105.6</v>
      </c>
      <c r="J38" s="120"/>
      <c r="K38" s="168">
        <v>735.6</v>
      </c>
      <c r="L38" s="119"/>
      <c r="M38" s="120"/>
      <c r="N38" s="120">
        <v>14.4</v>
      </c>
      <c r="O38" s="175">
        <v>721.2</v>
      </c>
      <c r="P38" s="183"/>
      <c r="Q38" s="183"/>
      <c r="R38" s="183"/>
      <c r="S38" s="183"/>
      <c r="T38" s="183"/>
      <c r="U38" s="183"/>
      <c r="V38" s="183"/>
      <c r="W38" s="183"/>
    </row>
    <row r="39" spans="1:23" s="7" customFormat="1">
      <c r="A39" s="166">
        <v>34</v>
      </c>
      <c r="B39" s="306" t="s">
        <v>59</v>
      </c>
      <c r="C39" s="37" t="s">
        <v>64</v>
      </c>
      <c r="D39" s="37" t="s">
        <v>35</v>
      </c>
      <c r="E39" s="28">
        <v>1</v>
      </c>
      <c r="F39" s="32" t="s">
        <v>69</v>
      </c>
      <c r="G39" s="34">
        <v>45260</v>
      </c>
      <c r="H39" s="122">
        <v>418</v>
      </c>
      <c r="I39" s="167">
        <v>105.6</v>
      </c>
      <c r="J39" s="120"/>
      <c r="K39" s="168">
        <v>523.6</v>
      </c>
      <c r="L39" s="119"/>
      <c r="M39" s="120"/>
      <c r="N39" s="120"/>
      <c r="O39" s="175">
        <v>523.6</v>
      </c>
      <c r="P39" s="183"/>
      <c r="Q39" s="183"/>
      <c r="R39" s="183"/>
      <c r="S39" s="183"/>
      <c r="T39" s="183"/>
      <c r="U39" s="183"/>
      <c r="V39" s="183"/>
      <c r="W39" s="183"/>
    </row>
    <row r="40" spans="1:23" s="7" customFormat="1">
      <c r="A40" s="166">
        <v>35</v>
      </c>
      <c r="B40" s="306" t="s">
        <v>144</v>
      </c>
      <c r="C40" s="37" t="s">
        <v>31</v>
      </c>
      <c r="D40" s="37" t="s">
        <v>32</v>
      </c>
      <c r="E40" s="28">
        <v>1</v>
      </c>
      <c r="F40" s="32" t="s">
        <v>138</v>
      </c>
      <c r="G40" s="34"/>
      <c r="H40" s="122">
        <v>630</v>
      </c>
      <c r="I40" s="167">
        <v>105.6</v>
      </c>
      <c r="J40" s="120"/>
      <c r="K40" s="168">
        <v>735.6</v>
      </c>
      <c r="L40" s="119"/>
      <c r="M40" s="120"/>
      <c r="N40" s="120"/>
      <c r="O40" s="175">
        <v>735.6</v>
      </c>
      <c r="P40" s="183"/>
      <c r="Q40" s="183"/>
      <c r="R40" s="183"/>
      <c r="S40" s="183"/>
      <c r="T40" s="183"/>
      <c r="U40" s="183"/>
      <c r="V40" s="183"/>
      <c r="W40" s="183"/>
    </row>
    <row r="41" spans="1:23" s="7" customFormat="1">
      <c r="A41" s="166">
        <v>36</v>
      </c>
      <c r="B41" s="306" t="s">
        <v>60</v>
      </c>
      <c r="C41" s="37" t="s">
        <v>0</v>
      </c>
      <c r="D41" s="37" t="s">
        <v>34</v>
      </c>
      <c r="E41" s="28">
        <v>1</v>
      </c>
      <c r="F41" s="32" t="s">
        <v>69</v>
      </c>
      <c r="G41" s="34">
        <v>45260</v>
      </c>
      <c r="H41" s="122">
        <v>418</v>
      </c>
      <c r="I41" s="167">
        <v>105.6</v>
      </c>
      <c r="J41" s="120"/>
      <c r="K41" s="168">
        <v>523.6</v>
      </c>
      <c r="L41" s="119"/>
      <c r="M41" s="120"/>
      <c r="N41" s="120"/>
      <c r="O41" s="175">
        <v>523.6</v>
      </c>
      <c r="P41" s="183"/>
      <c r="Q41" s="183"/>
      <c r="R41" s="183"/>
      <c r="S41" s="183"/>
      <c r="T41" s="183"/>
      <c r="U41" s="183"/>
      <c r="V41" s="183"/>
      <c r="W41" s="183"/>
    </row>
    <row r="42" spans="1:23" s="7" customFormat="1">
      <c r="A42" s="166">
        <v>37</v>
      </c>
      <c r="B42" s="306" t="s">
        <v>66</v>
      </c>
      <c r="C42" s="37" t="s">
        <v>65</v>
      </c>
      <c r="D42" s="37" t="s">
        <v>32</v>
      </c>
      <c r="E42" s="28">
        <v>1</v>
      </c>
      <c r="F42" s="35">
        <v>44531</v>
      </c>
      <c r="G42" s="32" t="s">
        <v>72</v>
      </c>
      <c r="H42" s="121">
        <v>630</v>
      </c>
      <c r="I42" s="167">
        <v>105.6</v>
      </c>
      <c r="J42" s="120"/>
      <c r="K42" s="168">
        <v>735.6</v>
      </c>
      <c r="L42" s="119"/>
      <c r="M42" s="120"/>
      <c r="N42" s="120"/>
      <c r="O42" s="176">
        <v>735.6</v>
      </c>
      <c r="P42" s="183"/>
      <c r="Q42" s="183"/>
      <c r="R42" s="183"/>
      <c r="S42" s="183"/>
      <c r="T42" s="183"/>
      <c r="U42" s="183"/>
      <c r="V42" s="183"/>
      <c r="W42" s="183"/>
    </row>
    <row r="43" spans="1:23" s="7" customFormat="1">
      <c r="A43" s="166">
        <v>38</v>
      </c>
      <c r="B43" s="306" t="s">
        <v>61</v>
      </c>
      <c r="C43" s="37" t="s">
        <v>62</v>
      </c>
      <c r="D43" s="37" t="s">
        <v>35</v>
      </c>
      <c r="E43" s="28" t="s">
        <v>202</v>
      </c>
      <c r="F43" s="32" t="s">
        <v>69</v>
      </c>
      <c r="G43" s="34">
        <v>45261</v>
      </c>
      <c r="H43" s="121"/>
      <c r="I43" s="167"/>
      <c r="J43" s="120">
        <v>273</v>
      </c>
      <c r="K43" s="168">
        <v>273</v>
      </c>
      <c r="L43" s="119"/>
      <c r="M43" s="120"/>
      <c r="N43" s="120"/>
      <c r="O43" s="176">
        <v>273</v>
      </c>
      <c r="P43" s="183"/>
      <c r="Q43" s="183"/>
      <c r="R43" s="183"/>
      <c r="S43" s="183"/>
      <c r="T43" s="183"/>
      <c r="U43" s="183"/>
      <c r="V43" s="183"/>
      <c r="W43" s="183"/>
    </row>
    <row r="44" spans="1:23" s="7" customFormat="1">
      <c r="A44" s="166">
        <v>39</v>
      </c>
      <c r="B44" s="306" t="s">
        <v>48</v>
      </c>
      <c r="C44" s="37" t="s">
        <v>31</v>
      </c>
      <c r="D44" s="37" t="s">
        <v>32</v>
      </c>
      <c r="E44" s="28">
        <v>1</v>
      </c>
      <c r="F44" s="32" t="s">
        <v>44</v>
      </c>
      <c r="G44" s="32" t="s">
        <v>49</v>
      </c>
      <c r="H44" s="84">
        <v>630</v>
      </c>
      <c r="I44" s="167">
        <v>105.6</v>
      </c>
      <c r="J44" s="120"/>
      <c r="K44" s="168">
        <v>735.6</v>
      </c>
      <c r="L44" s="119"/>
      <c r="M44" s="120"/>
      <c r="N44" s="120"/>
      <c r="O44" s="176">
        <v>735.6</v>
      </c>
      <c r="P44" s="183"/>
      <c r="Q44" s="183"/>
      <c r="R44" s="183"/>
      <c r="S44" s="183"/>
      <c r="T44" s="183"/>
      <c r="U44" s="183"/>
      <c r="V44" s="183"/>
      <c r="W44" s="183"/>
    </row>
    <row r="45" spans="1:23">
      <c r="A45" s="260" t="s">
        <v>40</v>
      </c>
      <c r="B45" s="261"/>
      <c r="C45" s="261"/>
      <c r="D45" s="261"/>
      <c r="E45" s="261"/>
      <c r="F45" s="261"/>
      <c r="G45" s="261"/>
      <c r="H45" s="227">
        <v>19658.18</v>
      </c>
      <c r="I45" s="228">
        <v>4012.8</v>
      </c>
      <c r="J45" s="227">
        <v>273</v>
      </c>
      <c r="K45" s="229">
        <v>23943.98</v>
      </c>
      <c r="L45" s="230"/>
      <c r="M45" s="227">
        <v>27.86</v>
      </c>
      <c r="N45" s="227">
        <v>72</v>
      </c>
      <c r="O45" s="231">
        <f>SUM(K45-M45-N45)</f>
        <v>23844.12</v>
      </c>
    </row>
    <row r="46" spans="1:23">
      <c r="A46" s="133"/>
      <c r="B46" s="192"/>
      <c r="C46" s="192"/>
      <c r="D46" s="192"/>
      <c r="E46" s="187"/>
      <c r="F46" s="187"/>
      <c r="G46" s="187"/>
      <c r="H46" s="188"/>
      <c r="I46" s="189"/>
      <c r="J46" s="188"/>
      <c r="K46" s="190"/>
      <c r="L46" s="134"/>
      <c r="M46" s="191"/>
      <c r="N46" s="188"/>
      <c r="O46" s="135"/>
    </row>
    <row r="47" spans="1:23">
      <c r="A47" s="136"/>
      <c r="B47" s="192"/>
      <c r="C47" s="192"/>
      <c r="D47" s="192"/>
      <c r="E47" s="193"/>
      <c r="F47" s="194"/>
      <c r="G47" s="194"/>
      <c r="H47" s="188"/>
      <c r="I47" s="188"/>
      <c r="J47" s="188"/>
      <c r="K47" s="195"/>
      <c r="L47" s="137"/>
      <c r="M47" s="195"/>
      <c r="N47" s="195"/>
      <c r="O47" s="138"/>
    </row>
    <row r="48" spans="1:23" s="10" customFormat="1" ht="54" customHeight="1">
      <c r="A48" s="232" t="s">
        <v>8</v>
      </c>
      <c r="B48" s="233" t="s">
        <v>9</v>
      </c>
      <c r="C48" s="233" t="s">
        <v>10</v>
      </c>
      <c r="D48" s="234" t="s">
        <v>11</v>
      </c>
      <c r="E48" s="235" t="s">
        <v>12</v>
      </c>
      <c r="F48" s="235" t="s">
        <v>25</v>
      </c>
      <c r="G48" s="235" t="s">
        <v>26</v>
      </c>
      <c r="H48" s="235" t="s">
        <v>18</v>
      </c>
      <c r="I48" s="235" t="s">
        <v>19</v>
      </c>
      <c r="J48" s="235" t="s">
        <v>27</v>
      </c>
      <c r="K48" s="235" t="s">
        <v>21</v>
      </c>
      <c r="L48" s="236" t="s">
        <v>22</v>
      </c>
      <c r="M48" s="235" t="s">
        <v>23</v>
      </c>
      <c r="N48" s="235" t="s">
        <v>28</v>
      </c>
      <c r="O48" s="237" t="s">
        <v>17</v>
      </c>
      <c r="P48" s="184"/>
      <c r="Q48" s="184"/>
      <c r="R48" s="184"/>
      <c r="S48" s="184"/>
      <c r="T48" s="184"/>
      <c r="U48" s="184"/>
      <c r="V48" s="184"/>
      <c r="W48" s="184"/>
    </row>
    <row r="49" spans="1:19">
      <c r="A49" s="139"/>
      <c r="B49" s="218"/>
      <c r="C49" s="218"/>
      <c r="D49" s="218"/>
      <c r="E49" s="140"/>
      <c r="F49" s="141"/>
      <c r="G49" s="141"/>
      <c r="H49" s="142"/>
      <c r="I49" s="142"/>
      <c r="J49" s="143"/>
      <c r="K49" s="144"/>
      <c r="L49" s="145"/>
      <c r="M49" s="146"/>
      <c r="N49" s="146"/>
      <c r="O49" s="147"/>
    </row>
    <row r="50" spans="1:19">
      <c r="A50" s="148"/>
      <c r="B50" s="149"/>
      <c r="C50" s="149"/>
      <c r="D50" s="149"/>
      <c r="E50" s="150"/>
      <c r="F50" s="151"/>
      <c r="G50" s="152"/>
      <c r="H50" s="153"/>
      <c r="I50" s="154"/>
      <c r="J50" s="155"/>
      <c r="K50" s="155"/>
      <c r="L50" s="156" t="s">
        <v>30</v>
      </c>
      <c r="M50" s="155"/>
      <c r="N50" s="155"/>
      <c r="O50" s="157"/>
    </row>
    <row r="51" spans="1:19">
      <c r="A51" s="158"/>
      <c r="B51" s="219"/>
      <c r="C51" s="219"/>
      <c r="D51" s="219"/>
      <c r="E51" s="193"/>
      <c r="F51" s="194"/>
      <c r="G51" s="194"/>
      <c r="H51" s="194"/>
      <c r="I51" s="194"/>
      <c r="J51" s="194"/>
      <c r="K51" s="194"/>
      <c r="L51" s="194"/>
      <c r="M51" s="194"/>
      <c r="N51" s="194"/>
      <c r="O51" s="159"/>
    </row>
    <row r="52" spans="1:19">
      <c r="A52" s="244" t="s">
        <v>42</v>
      </c>
      <c r="B52" s="245"/>
      <c r="C52" s="245"/>
      <c r="D52" s="245"/>
      <c r="E52" s="245"/>
      <c r="F52" s="245"/>
      <c r="G52" s="246"/>
      <c r="H52" s="100">
        <v>19658.18</v>
      </c>
      <c r="I52" s="101">
        <v>4012.8</v>
      </c>
      <c r="J52" s="100">
        <v>273</v>
      </c>
      <c r="K52" s="102">
        <v>23943.98</v>
      </c>
      <c r="L52" s="103"/>
      <c r="M52" s="104">
        <v>27.86</v>
      </c>
      <c r="N52" s="165">
        <v>72</v>
      </c>
      <c r="O52" s="196">
        <f>SUM(K52-M52-N52)</f>
        <v>23844.12</v>
      </c>
    </row>
    <row r="53" spans="1:19">
      <c r="A53" s="160" t="s">
        <v>145</v>
      </c>
      <c r="B53" s="197"/>
      <c r="C53" s="219"/>
      <c r="D53" s="219"/>
      <c r="E53" s="193"/>
      <c r="F53" s="194"/>
      <c r="G53" s="194"/>
      <c r="H53" s="250" t="s">
        <v>39</v>
      </c>
      <c r="I53" s="251"/>
      <c r="J53" s="251"/>
      <c r="K53" s="251"/>
      <c r="L53" s="251"/>
      <c r="M53" s="251"/>
      <c r="N53" s="251"/>
      <c r="O53" s="198">
        <v>30</v>
      </c>
    </row>
    <row r="54" spans="1:19" ht="15.75" thickBot="1">
      <c r="A54" s="158"/>
      <c r="B54" s="219"/>
      <c r="C54" s="219"/>
      <c r="D54" s="219"/>
      <c r="E54" s="193"/>
      <c r="F54" s="194"/>
      <c r="G54" s="194"/>
      <c r="H54" s="240" t="s">
        <v>38</v>
      </c>
      <c r="I54" s="241"/>
      <c r="J54" s="241"/>
      <c r="K54" s="241"/>
      <c r="L54" s="241"/>
      <c r="M54" s="241"/>
      <c r="N54" s="241"/>
      <c r="O54" s="238">
        <v>1170</v>
      </c>
      <c r="Q54" s="185"/>
      <c r="R54" s="185"/>
      <c r="S54" s="185"/>
    </row>
    <row r="55" spans="1:19" ht="15.75" thickBot="1">
      <c r="A55" s="161"/>
      <c r="B55" s="220"/>
      <c r="C55" s="220"/>
      <c r="D55" s="220"/>
      <c r="E55" s="163"/>
      <c r="F55" s="162"/>
      <c r="G55" s="162"/>
      <c r="H55" s="242" t="s">
        <v>37</v>
      </c>
      <c r="I55" s="243"/>
      <c r="J55" s="243"/>
      <c r="K55" s="243"/>
      <c r="L55" s="243"/>
      <c r="M55" s="243"/>
      <c r="N55" s="243"/>
      <c r="O55" s="239">
        <f>SUM(O52+O54)</f>
        <v>25014.12</v>
      </c>
    </row>
    <row r="56" spans="1:19">
      <c r="A56" s="43"/>
      <c r="B56" s="221"/>
      <c r="C56" s="221"/>
      <c r="D56" s="221"/>
      <c r="E56" s="42"/>
      <c r="F56" s="43"/>
      <c r="G56" s="43"/>
      <c r="H56" s="43"/>
      <c r="I56" s="43"/>
      <c r="J56" s="43"/>
      <c r="K56" s="43"/>
      <c r="L56" s="43"/>
      <c r="M56" s="43"/>
      <c r="N56" s="43"/>
      <c r="O56" s="73"/>
    </row>
    <row r="57" spans="1:19">
      <c r="A57" s="43"/>
      <c r="B57" s="221"/>
      <c r="C57" s="221"/>
      <c r="D57" s="221"/>
      <c r="E57" s="42"/>
      <c r="F57" s="43"/>
      <c r="G57" s="43"/>
      <c r="H57" s="43"/>
      <c r="I57" s="43"/>
      <c r="J57" s="43"/>
      <c r="K57" s="43"/>
      <c r="L57" s="43"/>
      <c r="M57" s="43"/>
      <c r="N57" s="43"/>
      <c r="O57" s="73"/>
    </row>
    <row r="58" spans="1:19">
      <c r="A58" s="43"/>
      <c r="B58" s="221"/>
      <c r="C58" s="221"/>
      <c r="D58" s="221"/>
      <c r="E58" s="42"/>
      <c r="F58" s="43"/>
      <c r="G58" s="43"/>
      <c r="H58" s="43"/>
      <c r="I58" s="43"/>
      <c r="J58" s="43"/>
      <c r="K58" s="43"/>
      <c r="L58" s="43"/>
      <c r="M58" s="43"/>
      <c r="N58" s="43"/>
      <c r="O58" s="73"/>
    </row>
    <row r="59" spans="1:19">
      <c r="A59" s="43"/>
      <c r="B59" s="221"/>
      <c r="C59" s="221"/>
      <c r="D59" s="221"/>
      <c r="E59" s="42"/>
      <c r="F59" s="43"/>
      <c r="G59" s="43"/>
      <c r="H59" s="43"/>
      <c r="I59" s="43"/>
      <c r="J59" s="43"/>
      <c r="K59" s="43"/>
      <c r="L59" s="43"/>
      <c r="M59" s="94"/>
      <c r="N59" s="43"/>
      <c r="O59" s="73"/>
    </row>
    <row r="60" spans="1:19">
      <c r="A60" s="43"/>
      <c r="B60" s="221"/>
      <c r="C60" s="221"/>
      <c r="D60" s="221"/>
      <c r="E60" s="42"/>
      <c r="F60" s="43"/>
      <c r="G60" s="43"/>
      <c r="H60" s="43"/>
      <c r="I60" s="43"/>
      <c r="J60" s="43"/>
      <c r="K60" s="43"/>
      <c r="L60" s="43"/>
      <c r="M60" s="94"/>
      <c r="N60" s="43"/>
      <c r="O60" s="73"/>
    </row>
    <row r="61" spans="1:19">
      <c r="A61" s="43"/>
      <c r="B61" s="221"/>
      <c r="C61" s="221"/>
      <c r="D61" s="221"/>
      <c r="E61" s="42"/>
      <c r="F61" s="43"/>
      <c r="G61" s="43"/>
      <c r="H61" s="43"/>
      <c r="I61" s="43"/>
      <c r="J61" s="43"/>
      <c r="K61" s="43"/>
      <c r="L61" s="43"/>
      <c r="M61" s="94"/>
      <c r="N61" s="43"/>
      <c r="O61" s="73"/>
    </row>
    <row r="62" spans="1:19">
      <c r="A62" s="43"/>
      <c r="B62" s="221"/>
      <c r="C62" s="221"/>
      <c r="D62" s="221"/>
      <c r="E62" s="42"/>
      <c r="F62" s="43"/>
      <c r="G62" s="43"/>
      <c r="H62" s="43"/>
      <c r="I62" s="43"/>
      <c r="J62" s="43"/>
      <c r="K62" s="43"/>
      <c r="L62" s="43"/>
      <c r="M62" s="94"/>
      <c r="N62" s="43"/>
      <c r="O62" s="43"/>
    </row>
    <row r="63" spans="1:19">
      <c r="A63" s="2"/>
      <c r="B63" s="222"/>
      <c r="C63" s="222"/>
      <c r="D63" s="22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9">
      <c r="A64" s="2"/>
      <c r="B64" s="222"/>
      <c r="C64" s="222"/>
      <c r="D64" s="22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22"/>
      <c r="C65" s="222"/>
      <c r="D65" s="22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22"/>
      <c r="C66" s="222"/>
      <c r="D66" s="22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22"/>
      <c r="C67" s="222"/>
      <c r="D67" s="22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22"/>
      <c r="C68" s="222"/>
      <c r="D68" s="22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7"/>
      <c r="B69" s="223"/>
      <c r="C69" s="223"/>
      <c r="D69" s="223"/>
      <c r="E69" s="9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>
      <c r="A70" s="7"/>
      <c r="B70" s="223"/>
      <c r="C70" s="223"/>
      <c r="D70" s="223"/>
      <c r="E70" s="9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>
      <c r="A71" s="7"/>
      <c r="B71" s="223"/>
      <c r="C71" s="223"/>
      <c r="D71" s="223"/>
      <c r="E71" s="9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>
      <c r="A72" s="7"/>
      <c r="B72" s="223"/>
      <c r="C72" s="223"/>
      <c r="D72" s="223"/>
      <c r="E72" s="9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7"/>
      <c r="B73" s="223"/>
      <c r="C73" s="223"/>
      <c r="D73" s="223"/>
      <c r="E73" s="9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7"/>
      <c r="B74" s="223"/>
      <c r="C74" s="223"/>
      <c r="D74" s="223"/>
      <c r="E74" s="9"/>
      <c r="F74" s="7"/>
      <c r="G74" s="7"/>
      <c r="H74" s="7"/>
      <c r="I74" s="7"/>
      <c r="J74" s="7"/>
      <c r="K74" s="7"/>
      <c r="L74" s="7"/>
      <c r="M74" s="7"/>
      <c r="N74" s="7"/>
      <c r="O74" s="7"/>
    </row>
  </sheetData>
  <mergeCells count="22">
    <mergeCell ref="J2:O2"/>
    <mergeCell ref="A3:C3"/>
    <mergeCell ref="D3:E3"/>
    <mergeCell ref="J3:O3"/>
    <mergeCell ref="D4:D5"/>
    <mergeCell ref="E4:E5"/>
    <mergeCell ref="F4:F5"/>
    <mergeCell ref="A2:C2"/>
    <mergeCell ref="D2:E2"/>
    <mergeCell ref="H54:N54"/>
    <mergeCell ref="H55:N55"/>
    <mergeCell ref="A52:G52"/>
    <mergeCell ref="A1:O1"/>
    <mergeCell ref="H53:N53"/>
    <mergeCell ref="G4:G5"/>
    <mergeCell ref="H4:K4"/>
    <mergeCell ref="L4:N4"/>
    <mergeCell ref="O4:O5"/>
    <mergeCell ref="A45:G45"/>
    <mergeCell ref="A4:A5"/>
    <mergeCell ref="B4:B5"/>
    <mergeCell ref="C4:C5"/>
  </mergeCells>
  <phoneticPr fontId="16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9"/>
  <sheetViews>
    <sheetView zoomScale="90" zoomScaleNormal="90" workbookViewId="0">
      <selection activeCell="C38" sqref="C38"/>
    </sheetView>
  </sheetViews>
  <sheetFormatPr defaultRowHeight="15"/>
  <cols>
    <col min="1" max="1" width="6.42578125" customWidth="1"/>
    <col min="2" max="2" width="63.140625" customWidth="1"/>
    <col min="3" max="3" width="15.7109375" bestFit="1" customWidth="1"/>
    <col min="4" max="4" width="24.7109375" bestFit="1" customWidth="1"/>
    <col min="6" max="6" width="11" bestFit="1" customWidth="1"/>
    <col min="7" max="7" width="12.5703125" bestFit="1" customWidth="1"/>
    <col min="8" max="8" width="15.42578125" bestFit="1" customWidth="1"/>
    <col min="9" max="9" width="13.5703125" bestFit="1" customWidth="1"/>
    <col min="10" max="10" width="14.5703125" bestFit="1" customWidth="1"/>
    <col min="11" max="11" width="15.42578125" bestFit="1" customWidth="1"/>
    <col min="12" max="12" width="8.5703125" bestFit="1" customWidth="1"/>
    <col min="13" max="13" width="13.28515625" customWidth="1"/>
    <col min="14" max="14" width="12.28515625" customWidth="1"/>
    <col min="15" max="15" width="20.28515625" customWidth="1"/>
  </cols>
  <sheetData>
    <row r="1" spans="1:15" ht="65.25" customHeight="1" thickBot="1">
      <c r="A1" s="326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8"/>
    </row>
    <row r="2" spans="1:15" ht="18">
      <c r="A2" s="268" t="s">
        <v>1</v>
      </c>
      <c r="B2" s="269"/>
      <c r="C2" s="270"/>
      <c r="D2" s="271" t="s">
        <v>2</v>
      </c>
      <c r="E2" s="272"/>
      <c r="F2" s="212" t="s">
        <v>3</v>
      </c>
      <c r="G2" s="214" t="s">
        <v>4</v>
      </c>
      <c r="H2" s="214" t="s">
        <v>36</v>
      </c>
      <c r="I2" s="214" t="s">
        <v>5</v>
      </c>
      <c r="J2" s="273" t="s">
        <v>6</v>
      </c>
      <c r="K2" s="273"/>
      <c r="L2" s="273"/>
      <c r="M2" s="273"/>
      <c r="N2" s="273"/>
      <c r="O2" s="274"/>
    </row>
    <row r="3" spans="1:15" ht="59.25" customHeight="1">
      <c r="A3" s="275" t="s">
        <v>223</v>
      </c>
      <c r="B3" s="276"/>
      <c r="C3" s="277"/>
      <c r="D3" s="278" t="s">
        <v>201</v>
      </c>
      <c r="E3" s="279"/>
      <c r="F3" s="206" t="s">
        <v>136</v>
      </c>
      <c r="G3" s="307" t="s">
        <v>200</v>
      </c>
      <c r="H3" s="208">
        <v>22</v>
      </c>
      <c r="I3" s="209">
        <v>4.8</v>
      </c>
      <c r="J3" s="308" t="s">
        <v>7</v>
      </c>
      <c r="K3" s="308"/>
      <c r="L3" s="308"/>
      <c r="M3" s="308"/>
      <c r="N3" s="308"/>
      <c r="O3" s="309"/>
    </row>
    <row r="4" spans="1:15">
      <c r="A4" s="282" t="s">
        <v>8</v>
      </c>
      <c r="B4" s="283" t="s">
        <v>9</v>
      </c>
      <c r="C4" s="284" t="s">
        <v>10</v>
      </c>
      <c r="D4" s="284" t="s">
        <v>11</v>
      </c>
      <c r="E4" s="284" t="s">
        <v>12</v>
      </c>
      <c r="F4" s="284" t="s">
        <v>13</v>
      </c>
      <c r="G4" s="284" t="s">
        <v>14</v>
      </c>
      <c r="H4" s="310" t="s">
        <v>15</v>
      </c>
      <c r="I4" s="311"/>
      <c r="J4" s="311"/>
      <c r="K4" s="312"/>
      <c r="L4" s="313" t="s">
        <v>16</v>
      </c>
      <c r="M4" s="313"/>
      <c r="N4" s="313"/>
      <c r="O4" s="314" t="s">
        <v>17</v>
      </c>
    </row>
    <row r="5" spans="1:15" ht="48" thickBot="1">
      <c r="A5" s="338"/>
      <c r="B5" s="339"/>
      <c r="C5" s="340"/>
      <c r="D5" s="340"/>
      <c r="E5" s="340"/>
      <c r="F5" s="340"/>
      <c r="G5" s="340"/>
      <c r="H5" s="341" t="s">
        <v>18</v>
      </c>
      <c r="I5" s="341" t="s">
        <v>19</v>
      </c>
      <c r="J5" s="341" t="s">
        <v>20</v>
      </c>
      <c r="K5" s="341" t="s">
        <v>21</v>
      </c>
      <c r="L5" s="342" t="s">
        <v>22</v>
      </c>
      <c r="M5" s="341" t="s">
        <v>18</v>
      </c>
      <c r="N5" s="341" t="s">
        <v>19</v>
      </c>
      <c r="O5" s="343"/>
    </row>
    <row r="6" spans="1:15">
      <c r="A6" s="329">
        <v>1</v>
      </c>
      <c r="B6" s="355" t="s">
        <v>94</v>
      </c>
      <c r="C6" s="356" t="s">
        <v>0</v>
      </c>
      <c r="D6" s="357" t="s">
        <v>96</v>
      </c>
      <c r="E6" s="330">
        <v>1</v>
      </c>
      <c r="F6" s="331" t="s">
        <v>97</v>
      </c>
      <c r="G6" s="332">
        <v>45291</v>
      </c>
      <c r="H6" s="333">
        <v>418</v>
      </c>
      <c r="I6" s="334">
        <v>105.6</v>
      </c>
      <c r="J6" s="335"/>
      <c r="K6" s="334">
        <v>523.6</v>
      </c>
      <c r="L6" s="336"/>
      <c r="M6" s="335"/>
      <c r="N6" s="335"/>
      <c r="O6" s="337">
        <f>SUM(H6+I6)</f>
        <v>523.6</v>
      </c>
    </row>
    <row r="7" spans="1:15">
      <c r="A7" s="45">
        <v>2</v>
      </c>
      <c r="B7" s="358" t="s">
        <v>101</v>
      </c>
      <c r="C7" s="359" t="s">
        <v>0</v>
      </c>
      <c r="D7" s="360" t="s">
        <v>99</v>
      </c>
      <c r="E7" s="33">
        <v>1</v>
      </c>
      <c r="F7" s="32" t="s">
        <v>102</v>
      </c>
      <c r="G7" s="34">
        <v>45291</v>
      </c>
      <c r="H7" s="121">
        <v>418</v>
      </c>
      <c r="I7" s="84">
        <v>105.6</v>
      </c>
      <c r="J7" s="120"/>
      <c r="K7" s="84">
        <v>523.6</v>
      </c>
      <c r="L7" s="119"/>
      <c r="M7" s="120"/>
      <c r="N7" s="120">
        <v>4.8</v>
      </c>
      <c r="O7" s="177">
        <v>518.79999999999995</v>
      </c>
    </row>
    <row r="8" spans="1:15">
      <c r="A8" s="45">
        <v>3</v>
      </c>
      <c r="B8" s="353" t="s">
        <v>212</v>
      </c>
      <c r="C8" s="361" t="s">
        <v>0</v>
      </c>
      <c r="D8" s="361" t="s">
        <v>35</v>
      </c>
      <c r="E8" s="28">
        <v>2</v>
      </c>
      <c r="F8" s="29">
        <v>45056</v>
      </c>
      <c r="G8" s="29">
        <v>45422</v>
      </c>
      <c r="H8" s="121">
        <v>292.58999999999997</v>
      </c>
      <c r="I8" s="84">
        <v>76.8</v>
      </c>
      <c r="J8" s="120"/>
      <c r="K8" s="84">
        <v>369.39</v>
      </c>
      <c r="L8" s="119"/>
      <c r="M8" s="120"/>
      <c r="N8" s="120"/>
      <c r="O8" s="177">
        <v>369.39</v>
      </c>
    </row>
    <row r="9" spans="1:15">
      <c r="A9" s="45">
        <v>4</v>
      </c>
      <c r="B9" s="358" t="s">
        <v>150</v>
      </c>
      <c r="C9" s="359" t="s">
        <v>0</v>
      </c>
      <c r="D9" s="360" t="s">
        <v>85</v>
      </c>
      <c r="E9" s="33">
        <v>1</v>
      </c>
      <c r="F9" s="32" t="s">
        <v>161</v>
      </c>
      <c r="G9" s="34">
        <v>45291</v>
      </c>
      <c r="H9" s="121">
        <v>418</v>
      </c>
      <c r="I9" s="84">
        <v>105.6</v>
      </c>
      <c r="J9" s="120"/>
      <c r="K9" s="84">
        <v>523.6</v>
      </c>
      <c r="L9" s="119"/>
      <c r="M9" s="120"/>
      <c r="N9" s="120"/>
      <c r="O9" s="177">
        <f>SUM(H9+I9)</f>
        <v>523.6</v>
      </c>
    </row>
    <row r="10" spans="1:15">
      <c r="A10" s="45">
        <v>5</v>
      </c>
      <c r="B10" s="358" t="s">
        <v>109</v>
      </c>
      <c r="C10" s="359" t="s">
        <v>0</v>
      </c>
      <c r="D10" s="360" t="s">
        <v>217</v>
      </c>
      <c r="E10" s="33">
        <v>1</v>
      </c>
      <c r="F10" s="32" t="s">
        <v>108</v>
      </c>
      <c r="G10" s="34">
        <v>44782</v>
      </c>
      <c r="H10" s="121">
        <v>418</v>
      </c>
      <c r="I10" s="84">
        <v>105.6</v>
      </c>
      <c r="J10" s="128"/>
      <c r="K10" s="84">
        <v>523.6</v>
      </c>
      <c r="L10" s="129" t="s">
        <v>197</v>
      </c>
      <c r="M10" s="120">
        <v>83.59</v>
      </c>
      <c r="N10" s="120">
        <v>28.8</v>
      </c>
      <c r="O10" s="177">
        <v>411.21</v>
      </c>
    </row>
    <row r="11" spans="1:15">
      <c r="A11" s="45">
        <v>6</v>
      </c>
      <c r="B11" s="358" t="s">
        <v>176</v>
      </c>
      <c r="C11" s="359" t="s">
        <v>0</v>
      </c>
      <c r="D11" s="360" t="s">
        <v>198</v>
      </c>
      <c r="E11" s="33">
        <v>1</v>
      </c>
      <c r="F11" s="32" t="s">
        <v>163</v>
      </c>
      <c r="G11" s="34"/>
      <c r="H11" s="121">
        <v>418</v>
      </c>
      <c r="I11" s="84">
        <v>105.6</v>
      </c>
      <c r="J11" s="128"/>
      <c r="K11" s="84">
        <v>523.6</v>
      </c>
      <c r="L11" s="129"/>
      <c r="M11" s="120"/>
      <c r="N11" s="120"/>
      <c r="O11" s="177">
        <f>SUM(H11+I11)</f>
        <v>523.6</v>
      </c>
    </row>
    <row r="12" spans="1:15">
      <c r="A12" s="45">
        <v>7</v>
      </c>
      <c r="B12" s="354" t="s">
        <v>92</v>
      </c>
      <c r="C12" s="362" t="s">
        <v>0</v>
      </c>
      <c r="D12" s="362" t="s">
        <v>152</v>
      </c>
      <c r="E12" s="33">
        <v>1</v>
      </c>
      <c r="F12" s="32" t="s">
        <v>97</v>
      </c>
      <c r="G12" s="34">
        <v>45016</v>
      </c>
      <c r="H12" s="121">
        <v>418</v>
      </c>
      <c r="I12" s="84">
        <v>105.6</v>
      </c>
      <c r="J12" s="120"/>
      <c r="K12" s="84">
        <v>523.6</v>
      </c>
      <c r="L12" s="119"/>
      <c r="M12" s="120"/>
      <c r="N12" s="120"/>
      <c r="O12" s="177">
        <f>SUM(H12+I12)</f>
        <v>523.6</v>
      </c>
    </row>
    <row r="13" spans="1:15">
      <c r="A13" s="45">
        <v>8</v>
      </c>
      <c r="B13" s="354" t="s">
        <v>215</v>
      </c>
      <c r="C13" s="362" t="s">
        <v>0</v>
      </c>
      <c r="D13" s="362" t="s">
        <v>185</v>
      </c>
      <c r="E13" s="33">
        <v>2</v>
      </c>
      <c r="F13" s="32" t="s">
        <v>214</v>
      </c>
      <c r="G13" s="34">
        <v>45416</v>
      </c>
      <c r="H13" s="121">
        <v>376.19</v>
      </c>
      <c r="I13" s="84">
        <v>96</v>
      </c>
      <c r="J13" s="120"/>
      <c r="K13" s="84">
        <v>472.19</v>
      </c>
      <c r="L13" s="119"/>
      <c r="M13" s="120"/>
      <c r="N13" s="120"/>
      <c r="O13" s="177">
        <v>472.19</v>
      </c>
    </row>
    <row r="14" spans="1:15">
      <c r="A14" s="45">
        <v>9</v>
      </c>
      <c r="B14" s="358" t="s">
        <v>151</v>
      </c>
      <c r="C14" s="359" t="s">
        <v>0</v>
      </c>
      <c r="D14" s="360" t="s">
        <v>87</v>
      </c>
      <c r="E14" s="33">
        <v>1</v>
      </c>
      <c r="F14" s="32" t="s">
        <v>157</v>
      </c>
      <c r="G14" s="34"/>
      <c r="H14" s="121">
        <v>418</v>
      </c>
      <c r="I14" s="84">
        <v>105.6</v>
      </c>
      <c r="J14" s="128"/>
      <c r="K14" s="84">
        <v>523.6</v>
      </c>
      <c r="L14" s="129"/>
      <c r="M14" s="120"/>
      <c r="N14" s="120"/>
      <c r="O14" s="177">
        <v>523.6</v>
      </c>
    </row>
    <row r="15" spans="1:15">
      <c r="A15" s="45">
        <v>10</v>
      </c>
      <c r="B15" s="354" t="s">
        <v>125</v>
      </c>
      <c r="C15" s="362" t="s">
        <v>122</v>
      </c>
      <c r="D15" s="362" t="s">
        <v>76</v>
      </c>
      <c r="E15" s="33">
        <v>1</v>
      </c>
      <c r="F15" s="32" t="s">
        <v>123</v>
      </c>
      <c r="G15" s="32" t="s">
        <v>124</v>
      </c>
      <c r="H15" s="121">
        <v>630</v>
      </c>
      <c r="I15" s="84">
        <v>105.6</v>
      </c>
      <c r="J15" s="120"/>
      <c r="K15" s="84">
        <v>735.6</v>
      </c>
      <c r="L15" s="129">
        <v>1</v>
      </c>
      <c r="M15" s="120">
        <v>21</v>
      </c>
      <c r="N15" s="120">
        <v>4.8</v>
      </c>
      <c r="O15" s="177">
        <v>709.8</v>
      </c>
    </row>
    <row r="16" spans="1:15">
      <c r="A16" s="45">
        <v>11</v>
      </c>
      <c r="B16" s="354" t="s">
        <v>208</v>
      </c>
      <c r="C16" s="362" t="s">
        <v>0</v>
      </c>
      <c r="D16" s="362" t="s">
        <v>35</v>
      </c>
      <c r="E16" s="33">
        <v>2</v>
      </c>
      <c r="F16" s="32" t="s">
        <v>209</v>
      </c>
      <c r="G16" s="32" t="s">
        <v>210</v>
      </c>
      <c r="H16" s="121">
        <v>404.06</v>
      </c>
      <c r="I16" s="84">
        <v>105.6</v>
      </c>
      <c r="J16" s="120"/>
      <c r="K16" s="84">
        <v>509.66</v>
      </c>
      <c r="L16" s="119"/>
      <c r="M16" s="120"/>
      <c r="N16" s="120"/>
      <c r="O16" s="177">
        <v>509.66</v>
      </c>
    </row>
    <row r="17" spans="1:19">
      <c r="A17" s="45">
        <v>12</v>
      </c>
      <c r="B17" s="354" t="s">
        <v>153</v>
      </c>
      <c r="C17" s="362" t="s">
        <v>154</v>
      </c>
      <c r="D17" s="362" t="s">
        <v>76</v>
      </c>
      <c r="E17" s="33">
        <v>1</v>
      </c>
      <c r="F17" s="32" t="s">
        <v>161</v>
      </c>
      <c r="G17" s="32"/>
      <c r="H17" s="121">
        <v>418</v>
      </c>
      <c r="I17" s="84">
        <v>105.6</v>
      </c>
      <c r="J17" s="120"/>
      <c r="K17" s="84">
        <v>523.6</v>
      </c>
      <c r="L17" s="119"/>
      <c r="M17" s="120"/>
      <c r="N17" s="120"/>
      <c r="O17" s="177">
        <f>SUM(H17+I17)</f>
        <v>523.6</v>
      </c>
    </row>
    <row r="18" spans="1:19">
      <c r="A18" s="45">
        <v>13</v>
      </c>
      <c r="B18" s="354" t="s">
        <v>177</v>
      </c>
      <c r="C18" s="362" t="s">
        <v>0</v>
      </c>
      <c r="D18" s="362" t="s">
        <v>191</v>
      </c>
      <c r="E18" s="33">
        <v>1</v>
      </c>
      <c r="F18" s="32" t="s">
        <v>163</v>
      </c>
      <c r="G18" s="32"/>
      <c r="H18" s="121">
        <v>418</v>
      </c>
      <c r="I18" s="84">
        <v>105.6</v>
      </c>
      <c r="J18" s="120"/>
      <c r="K18" s="84">
        <v>523.6</v>
      </c>
      <c r="L18" s="119"/>
      <c r="M18" s="120"/>
      <c r="N18" s="120"/>
      <c r="O18" s="177">
        <f>SUM(H18+I18)</f>
        <v>523.6</v>
      </c>
    </row>
    <row r="19" spans="1:19">
      <c r="A19" s="45">
        <v>14</v>
      </c>
      <c r="B19" s="358" t="s">
        <v>103</v>
      </c>
      <c r="C19" s="362" t="s">
        <v>0</v>
      </c>
      <c r="D19" s="360" t="s">
        <v>104</v>
      </c>
      <c r="E19" s="33">
        <v>1</v>
      </c>
      <c r="F19" s="32" t="s">
        <v>100</v>
      </c>
      <c r="G19" s="34">
        <v>45057</v>
      </c>
      <c r="H19" s="121">
        <v>418</v>
      </c>
      <c r="I19" s="84">
        <v>105.6</v>
      </c>
      <c r="J19" s="120"/>
      <c r="K19" s="84">
        <v>523.6</v>
      </c>
      <c r="L19" s="119"/>
      <c r="M19" s="120"/>
      <c r="N19" s="120">
        <v>9.6</v>
      </c>
      <c r="O19" s="177">
        <v>514</v>
      </c>
    </row>
    <row r="20" spans="1:19">
      <c r="A20" s="45">
        <v>15</v>
      </c>
      <c r="B20" s="358" t="s">
        <v>58</v>
      </c>
      <c r="C20" s="362" t="s">
        <v>64</v>
      </c>
      <c r="D20" s="360" t="s">
        <v>76</v>
      </c>
      <c r="E20" s="33">
        <v>1</v>
      </c>
      <c r="F20" s="32" t="s">
        <v>69</v>
      </c>
      <c r="G20" s="23" t="s">
        <v>73</v>
      </c>
      <c r="H20" s="121">
        <v>418</v>
      </c>
      <c r="I20" s="84">
        <v>105.6</v>
      </c>
      <c r="J20" s="120"/>
      <c r="K20" s="84">
        <v>523.6</v>
      </c>
      <c r="L20" s="119"/>
      <c r="M20" s="120"/>
      <c r="N20" s="120"/>
      <c r="O20" s="177">
        <f>SUM(H20+I20)</f>
        <v>523.6</v>
      </c>
    </row>
    <row r="21" spans="1:19">
      <c r="A21" s="45">
        <v>16</v>
      </c>
      <c r="B21" s="358" t="s">
        <v>178</v>
      </c>
      <c r="C21" s="362" t="s">
        <v>64</v>
      </c>
      <c r="D21" s="360" t="s">
        <v>198</v>
      </c>
      <c r="E21" s="33">
        <v>1</v>
      </c>
      <c r="F21" s="32" t="s">
        <v>163</v>
      </c>
      <c r="G21" s="23"/>
      <c r="H21" s="121">
        <v>418</v>
      </c>
      <c r="I21" s="84">
        <v>105.6</v>
      </c>
      <c r="J21" s="120"/>
      <c r="K21" s="84">
        <v>523.6</v>
      </c>
      <c r="L21" s="119"/>
      <c r="M21" s="120"/>
      <c r="N21" s="120"/>
      <c r="O21" s="177">
        <f t="shared" ref="O21:O22" si="0">SUM(H21+I21)</f>
        <v>523.6</v>
      </c>
    </row>
    <row r="22" spans="1:19">
      <c r="A22" s="45">
        <v>17</v>
      </c>
      <c r="B22" s="358" t="s">
        <v>179</v>
      </c>
      <c r="C22" s="362" t="s">
        <v>64</v>
      </c>
      <c r="D22" s="360" t="s">
        <v>35</v>
      </c>
      <c r="E22" s="33">
        <v>1</v>
      </c>
      <c r="F22" s="32" t="s">
        <v>163</v>
      </c>
      <c r="G22" s="23"/>
      <c r="H22" s="121">
        <v>418</v>
      </c>
      <c r="I22" s="84">
        <v>105.6</v>
      </c>
      <c r="J22" s="120"/>
      <c r="K22" s="84">
        <v>523.6</v>
      </c>
      <c r="L22" s="119"/>
      <c r="M22" s="120"/>
      <c r="N22" s="120"/>
      <c r="O22" s="177">
        <f t="shared" si="0"/>
        <v>523.6</v>
      </c>
    </row>
    <row r="23" spans="1:19">
      <c r="A23" s="45">
        <v>18</v>
      </c>
      <c r="B23" s="358" t="s">
        <v>211</v>
      </c>
      <c r="C23" s="362" t="s">
        <v>64</v>
      </c>
      <c r="D23" s="360" t="s">
        <v>185</v>
      </c>
      <c r="E23" s="33">
        <v>2</v>
      </c>
      <c r="F23" s="32" t="s">
        <v>214</v>
      </c>
      <c r="G23" s="34">
        <v>45416</v>
      </c>
      <c r="H23" s="121">
        <v>376.19</v>
      </c>
      <c r="I23" s="84">
        <v>96</v>
      </c>
      <c r="J23" s="120"/>
      <c r="K23" s="84">
        <v>472.19</v>
      </c>
      <c r="L23" s="119"/>
      <c r="M23" s="120"/>
      <c r="N23" s="120"/>
      <c r="O23" s="177">
        <v>472.19</v>
      </c>
    </row>
    <row r="24" spans="1:19">
      <c r="A24" s="45">
        <v>19</v>
      </c>
      <c r="B24" s="358" t="s">
        <v>162</v>
      </c>
      <c r="C24" s="362" t="s">
        <v>64</v>
      </c>
      <c r="D24" s="360" t="s">
        <v>155</v>
      </c>
      <c r="E24" s="33">
        <v>1</v>
      </c>
      <c r="F24" s="32" t="s">
        <v>161</v>
      </c>
      <c r="G24" s="34">
        <v>45356</v>
      </c>
      <c r="H24" s="121">
        <v>418</v>
      </c>
      <c r="I24" s="84">
        <v>105.6</v>
      </c>
      <c r="J24" s="120"/>
      <c r="K24" s="84">
        <v>523.6</v>
      </c>
      <c r="L24" s="129">
        <v>1</v>
      </c>
      <c r="M24" s="120">
        <v>13.93</v>
      </c>
      <c r="N24" s="120">
        <v>4.8</v>
      </c>
      <c r="O24" s="177">
        <v>504.87</v>
      </c>
    </row>
    <row r="25" spans="1:19">
      <c r="A25" s="45">
        <v>20</v>
      </c>
      <c r="B25" s="358" t="s">
        <v>156</v>
      </c>
      <c r="C25" s="362" t="s">
        <v>0</v>
      </c>
      <c r="D25" s="360" t="s">
        <v>87</v>
      </c>
      <c r="E25" s="33">
        <v>1</v>
      </c>
      <c r="F25" s="32" t="s">
        <v>161</v>
      </c>
      <c r="G25" s="34"/>
      <c r="H25" s="121">
        <v>418</v>
      </c>
      <c r="I25" s="84">
        <v>105.6</v>
      </c>
      <c r="J25" s="120"/>
      <c r="K25" s="84">
        <v>523.6</v>
      </c>
      <c r="L25" s="119"/>
      <c r="M25" s="120"/>
      <c r="N25" s="120"/>
      <c r="O25" s="177">
        <f>SUM(H25+I25)</f>
        <v>523.6</v>
      </c>
    </row>
    <row r="26" spans="1:19">
      <c r="A26" s="45">
        <v>21</v>
      </c>
      <c r="B26" s="358" t="s">
        <v>180</v>
      </c>
      <c r="C26" s="362" t="s">
        <v>0</v>
      </c>
      <c r="D26" s="360" t="s">
        <v>199</v>
      </c>
      <c r="E26" s="33">
        <v>1</v>
      </c>
      <c r="F26" s="32" t="s">
        <v>163</v>
      </c>
      <c r="G26" s="34"/>
      <c r="H26" s="121">
        <v>418</v>
      </c>
      <c r="I26" s="84">
        <v>105.6</v>
      </c>
      <c r="J26" s="120"/>
      <c r="K26" s="84">
        <v>523.6</v>
      </c>
      <c r="L26" s="119"/>
      <c r="M26" s="120"/>
      <c r="N26" s="120"/>
      <c r="O26" s="177">
        <f>SUM(H26+I26)</f>
        <v>523.6</v>
      </c>
    </row>
    <row r="27" spans="1:19">
      <c r="A27" s="285" t="s">
        <v>77</v>
      </c>
      <c r="B27" s="286"/>
      <c r="C27" s="286"/>
      <c r="D27" s="286"/>
      <c r="E27" s="286"/>
      <c r="F27" s="286"/>
      <c r="G27" s="286"/>
      <c r="H27" s="105">
        <v>8767.0300000000007</v>
      </c>
      <c r="I27" s="172">
        <v>2169.6</v>
      </c>
      <c r="J27" s="105"/>
      <c r="K27" s="105">
        <v>10936.63</v>
      </c>
      <c r="L27" s="106"/>
      <c r="M27" s="105">
        <v>118.52</v>
      </c>
      <c r="N27" s="105">
        <v>52.8</v>
      </c>
      <c r="O27" s="107">
        <f>SUM(K27-M27-N27)</f>
        <v>10765.31</v>
      </c>
    </row>
    <row r="28" spans="1:19">
      <c r="A28" s="41"/>
      <c r="B28" s="315"/>
      <c r="C28" s="316"/>
      <c r="D28" s="315"/>
      <c r="E28" s="317"/>
      <c r="F28" s="318"/>
      <c r="G28" s="319"/>
      <c r="H28" s="320"/>
      <c r="I28" s="320"/>
      <c r="J28" s="320"/>
      <c r="K28" s="320"/>
      <c r="L28" s="44"/>
      <c r="M28" s="320"/>
      <c r="N28" s="320"/>
      <c r="O28" s="3"/>
    </row>
    <row r="29" spans="1:19">
      <c r="A29" s="41"/>
      <c r="B29" s="315"/>
      <c r="C29" s="316"/>
      <c r="D29" s="315"/>
      <c r="E29" s="317"/>
      <c r="F29" s="318"/>
      <c r="G29" s="319"/>
      <c r="H29" s="320"/>
      <c r="I29" s="320"/>
      <c r="J29" s="320"/>
      <c r="K29" s="320"/>
      <c r="L29" s="44"/>
      <c r="M29" s="320"/>
      <c r="N29" s="320"/>
      <c r="O29" s="3"/>
    </row>
    <row r="30" spans="1:19">
      <c r="A30" s="344" t="s">
        <v>24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6"/>
    </row>
    <row r="31" spans="1:19" ht="43.5">
      <c r="A31" s="347" t="s">
        <v>8</v>
      </c>
      <c r="B31" s="348" t="s">
        <v>9</v>
      </c>
      <c r="C31" s="349" t="s">
        <v>10</v>
      </c>
      <c r="D31" s="348"/>
      <c r="E31" s="348" t="s">
        <v>12</v>
      </c>
      <c r="F31" s="349" t="s">
        <v>25</v>
      </c>
      <c r="G31" s="350" t="s">
        <v>26</v>
      </c>
      <c r="H31" s="348" t="s">
        <v>18</v>
      </c>
      <c r="I31" s="348" t="s">
        <v>19</v>
      </c>
      <c r="J31" s="348" t="s">
        <v>27</v>
      </c>
      <c r="K31" s="348" t="s">
        <v>21</v>
      </c>
      <c r="L31" s="351" t="s">
        <v>22</v>
      </c>
      <c r="M31" s="348" t="s">
        <v>23</v>
      </c>
      <c r="N31" s="348" t="s">
        <v>28</v>
      </c>
      <c r="O31" s="352" t="s">
        <v>17</v>
      </c>
      <c r="S31" t="s">
        <v>29</v>
      </c>
    </row>
    <row r="32" spans="1:19">
      <c r="A32" s="61">
        <v>1</v>
      </c>
      <c r="B32" s="181"/>
      <c r="C32" s="62"/>
      <c r="D32" s="63"/>
      <c r="E32" s="46"/>
      <c r="F32" s="64"/>
      <c r="G32" s="47"/>
      <c r="H32" s="65"/>
      <c r="I32" s="65"/>
      <c r="J32" s="66"/>
      <c r="K32" s="67"/>
      <c r="L32" s="48"/>
      <c r="M32" s="68"/>
      <c r="N32" s="68"/>
      <c r="O32" s="49"/>
    </row>
    <row r="33" spans="1:15">
      <c r="A33" s="287" t="s">
        <v>78</v>
      </c>
      <c r="B33" s="288"/>
      <c r="C33" s="288"/>
      <c r="D33" s="288"/>
      <c r="E33" s="288"/>
      <c r="F33" s="288"/>
      <c r="G33" s="288"/>
      <c r="H33" s="69"/>
      <c r="I33" s="69">
        <f>SUM(I32:I32)</f>
        <v>0</v>
      </c>
      <c r="J33" s="69">
        <f>SUM(J32:J32)</f>
        <v>0</v>
      </c>
      <c r="K33" s="69"/>
      <c r="L33" s="70" t="s">
        <v>30</v>
      </c>
      <c r="M33" s="363">
        <f>SUM(M32:M32)</f>
        <v>0</v>
      </c>
      <c r="N33" s="363">
        <f>SUM(N32:N32)</f>
        <v>0</v>
      </c>
      <c r="O33" s="71"/>
    </row>
    <row r="34" spans="1:15">
      <c r="A34" s="54"/>
      <c r="B34" s="319"/>
      <c r="C34" s="318"/>
      <c r="D34" s="317"/>
      <c r="E34" s="317"/>
      <c r="F34" s="318"/>
      <c r="G34" s="319"/>
      <c r="H34" s="319"/>
      <c r="I34" s="319"/>
      <c r="J34" s="319"/>
      <c r="K34" s="319"/>
      <c r="L34" s="319"/>
      <c r="M34" s="319"/>
      <c r="N34" s="319"/>
      <c r="O34" s="55"/>
    </row>
    <row r="35" spans="1:15">
      <c r="A35" s="285" t="s">
        <v>79</v>
      </c>
      <c r="B35" s="286"/>
      <c r="C35" s="286"/>
      <c r="D35" s="286"/>
      <c r="E35" s="286"/>
      <c r="F35" s="286"/>
      <c r="G35" s="286"/>
      <c r="H35" s="102">
        <v>8767.0300000000007</v>
      </c>
      <c r="I35" s="108">
        <v>2169.6</v>
      </c>
      <c r="J35" s="109"/>
      <c r="K35" s="102">
        <v>10936.63</v>
      </c>
      <c r="L35" s="110"/>
      <c r="M35" s="100">
        <f>M33+M27</f>
        <v>118.52</v>
      </c>
      <c r="N35" s="364">
        <f>N33+N27</f>
        <v>52.8</v>
      </c>
      <c r="O35" s="321">
        <f>SUM(K35-M35-N35)</f>
        <v>10765.31</v>
      </c>
    </row>
    <row r="36" spans="1:15">
      <c r="A36" s="56" t="s">
        <v>128</v>
      </c>
      <c r="B36" s="322"/>
      <c r="C36" s="323"/>
      <c r="D36" s="324"/>
      <c r="E36" s="324"/>
      <c r="F36" s="323"/>
      <c r="G36" s="322"/>
      <c r="H36" s="289" t="s">
        <v>80</v>
      </c>
      <c r="I36" s="290"/>
      <c r="J36" s="290"/>
      <c r="K36" s="290"/>
      <c r="L36" s="290"/>
      <c r="M36" s="290"/>
      <c r="N36" s="290"/>
      <c r="O36" s="325">
        <v>30</v>
      </c>
    </row>
    <row r="37" spans="1:15" ht="15.75" thickBot="1">
      <c r="A37" s="54"/>
      <c r="B37" s="319"/>
      <c r="C37" s="318"/>
      <c r="D37" s="317"/>
      <c r="E37" s="317"/>
      <c r="F37" s="318"/>
      <c r="G37" s="319"/>
      <c r="H37" s="365" t="s">
        <v>81</v>
      </c>
      <c r="I37" s="366"/>
      <c r="J37" s="366"/>
      <c r="K37" s="366"/>
      <c r="L37" s="366"/>
      <c r="M37" s="366"/>
      <c r="N37" s="366"/>
      <c r="O37" s="367">
        <v>630</v>
      </c>
    </row>
    <row r="38" spans="1:15" ht="15.75" thickBot="1">
      <c r="A38" s="57"/>
      <c r="B38" s="58"/>
      <c r="C38" s="72"/>
      <c r="D38" s="59"/>
      <c r="E38" s="59"/>
      <c r="F38" s="72"/>
      <c r="G38" s="58"/>
      <c r="H38" s="301" t="s">
        <v>82</v>
      </c>
      <c r="I38" s="302"/>
      <c r="J38" s="302"/>
      <c r="K38" s="302"/>
      <c r="L38" s="302"/>
      <c r="M38" s="302"/>
      <c r="N38" s="302"/>
      <c r="O38" s="368">
        <f>SUM(O35+O37)</f>
        <v>11395.31</v>
      </c>
    </row>
    <row r="39" spans="1:15">
      <c r="A39" s="2"/>
      <c r="B39" s="2"/>
      <c r="C39" s="74"/>
      <c r="D39" s="1"/>
      <c r="E39" s="1"/>
      <c r="F39" s="74"/>
      <c r="G39" s="2"/>
      <c r="H39" s="2"/>
      <c r="I39" s="2"/>
      <c r="J39" s="2"/>
      <c r="K39" s="2"/>
      <c r="L39" s="2"/>
      <c r="M39" s="2"/>
      <c r="N39" s="2"/>
      <c r="O39" s="6"/>
    </row>
    <row r="40" spans="1:15" ht="15.75">
      <c r="A40" s="16"/>
      <c r="B40" s="16"/>
      <c r="C40" s="15"/>
      <c r="D40" s="14"/>
      <c r="E40" s="14"/>
      <c r="F40" s="15"/>
      <c r="G40" s="16"/>
      <c r="H40" s="16"/>
      <c r="I40" s="16"/>
      <c r="J40" s="16"/>
      <c r="K40" s="16"/>
      <c r="L40" s="16"/>
      <c r="M40" s="16"/>
      <c r="N40" s="16"/>
      <c r="O40" s="17"/>
    </row>
    <row r="219" spans="2:2">
      <c r="B219" t="s">
        <v>222</v>
      </c>
    </row>
  </sheetData>
  <mergeCells count="24">
    <mergeCell ref="A33:G33"/>
    <mergeCell ref="A35:G35"/>
    <mergeCell ref="H36:N36"/>
    <mergeCell ref="H37:N37"/>
    <mergeCell ref="H38:N38"/>
    <mergeCell ref="A30:O30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27:G27"/>
    <mergeCell ref="A1:O1"/>
    <mergeCell ref="A2:C2"/>
    <mergeCell ref="D2:E2"/>
    <mergeCell ref="J2:O2"/>
    <mergeCell ref="A3:C3"/>
    <mergeCell ref="D3:E3"/>
    <mergeCell ref="J3:O3"/>
  </mergeCells>
  <phoneticPr fontId="16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5"/>
  <sheetViews>
    <sheetView zoomScale="90" zoomScaleNormal="90" zoomScaleSheetLayoutView="71" workbookViewId="0">
      <selection activeCell="K7" sqref="K7"/>
    </sheetView>
  </sheetViews>
  <sheetFormatPr defaultRowHeight="15"/>
  <cols>
    <col min="1" max="1" width="5.85546875" customWidth="1"/>
    <col min="2" max="2" width="51" style="224" customWidth="1"/>
    <col min="3" max="3" width="24" style="224" customWidth="1"/>
    <col min="4" max="4" width="25.42578125" style="224" bestFit="1" customWidth="1"/>
    <col min="5" max="5" width="6.85546875" customWidth="1"/>
    <col min="6" max="6" width="11" bestFit="1" customWidth="1"/>
    <col min="7" max="7" width="12.5703125" bestFit="1" customWidth="1"/>
    <col min="8" max="8" width="14.425781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17.28515625" customWidth="1"/>
    <col min="16" max="18" width="9.140625" style="182"/>
    <col min="19" max="19" width="14.5703125" style="182" bestFit="1" customWidth="1"/>
    <col min="20" max="20" width="14.28515625" style="182" bestFit="1" customWidth="1"/>
    <col min="21" max="21" width="9.140625" style="182"/>
    <col min="22" max="22" width="13.85546875" style="182" bestFit="1" customWidth="1"/>
    <col min="23" max="23" width="9.140625" style="182"/>
    <col min="24" max="24" width="11.5703125" style="182" bestFit="1" customWidth="1"/>
    <col min="25" max="25" width="11.140625" style="182" bestFit="1" customWidth="1"/>
    <col min="26" max="26" width="13.42578125" style="182" bestFit="1" customWidth="1"/>
    <col min="27" max="28" width="9.140625" style="182"/>
  </cols>
  <sheetData>
    <row r="1" spans="1:28" ht="64.5" customHeight="1">
      <c r="A1" s="394"/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6"/>
    </row>
    <row r="2" spans="1:28" ht="18">
      <c r="A2" s="397" t="s">
        <v>1</v>
      </c>
      <c r="B2" s="373"/>
      <c r="C2" s="373"/>
      <c r="D2" s="374" t="s">
        <v>2</v>
      </c>
      <c r="E2" s="374"/>
      <c r="F2" s="375" t="s">
        <v>3</v>
      </c>
      <c r="G2" s="375" t="s">
        <v>4</v>
      </c>
      <c r="H2" s="375" t="s">
        <v>36</v>
      </c>
      <c r="I2" s="375" t="s">
        <v>5</v>
      </c>
      <c r="J2" s="374" t="s">
        <v>6</v>
      </c>
      <c r="K2" s="374"/>
      <c r="L2" s="374"/>
      <c r="M2" s="374"/>
      <c r="N2" s="374"/>
      <c r="O2" s="398"/>
    </row>
    <row r="3" spans="1:28" ht="68.25" customHeight="1">
      <c r="A3" s="399" t="s">
        <v>224</v>
      </c>
      <c r="B3" s="376"/>
      <c r="C3" s="376"/>
      <c r="D3" s="377" t="s">
        <v>201</v>
      </c>
      <c r="E3" s="377"/>
      <c r="F3" s="207" t="s">
        <v>136</v>
      </c>
      <c r="G3" s="307" t="s">
        <v>200</v>
      </c>
      <c r="H3" s="208">
        <v>22</v>
      </c>
      <c r="I3" s="209">
        <v>4.8</v>
      </c>
      <c r="J3" s="280" t="s">
        <v>7</v>
      </c>
      <c r="K3" s="280"/>
      <c r="L3" s="280"/>
      <c r="M3" s="280"/>
      <c r="N3" s="280"/>
      <c r="O3" s="281"/>
    </row>
    <row r="4" spans="1:28" ht="15" customHeight="1">
      <c r="A4" s="400" t="s">
        <v>8</v>
      </c>
      <c r="B4" s="369" t="s">
        <v>9</v>
      </c>
      <c r="C4" s="369" t="s">
        <v>10</v>
      </c>
      <c r="D4" s="369" t="s">
        <v>11</v>
      </c>
      <c r="E4" s="291" t="s">
        <v>12</v>
      </c>
      <c r="F4" s="291" t="s">
        <v>13</v>
      </c>
      <c r="G4" s="291" t="s">
        <v>14</v>
      </c>
      <c r="H4" s="369" t="s">
        <v>15</v>
      </c>
      <c r="I4" s="369"/>
      <c r="J4" s="369"/>
      <c r="K4" s="369"/>
      <c r="L4" s="378" t="s">
        <v>16</v>
      </c>
      <c r="M4" s="378"/>
      <c r="N4" s="378"/>
      <c r="O4" s="401" t="s">
        <v>17</v>
      </c>
    </row>
    <row r="5" spans="1:28" ht="48.75" customHeight="1">
      <c r="A5" s="400"/>
      <c r="B5" s="369"/>
      <c r="C5" s="369"/>
      <c r="D5" s="369"/>
      <c r="E5" s="291"/>
      <c r="F5" s="291"/>
      <c r="G5" s="291"/>
      <c r="H5" s="180" t="s">
        <v>18</v>
      </c>
      <c r="I5" s="180" t="s">
        <v>19</v>
      </c>
      <c r="J5" s="180" t="s">
        <v>20</v>
      </c>
      <c r="K5" s="180" t="s">
        <v>21</v>
      </c>
      <c r="L5" s="379" t="s">
        <v>22</v>
      </c>
      <c r="M5" s="180" t="s">
        <v>18</v>
      </c>
      <c r="N5" s="180" t="s">
        <v>220</v>
      </c>
      <c r="O5" s="401"/>
    </row>
    <row r="6" spans="1:28" s="7" customFormat="1">
      <c r="A6" s="45">
        <v>1</v>
      </c>
      <c r="B6" s="358" t="s">
        <v>93</v>
      </c>
      <c r="C6" s="360" t="s">
        <v>0</v>
      </c>
      <c r="D6" s="360" t="s">
        <v>85</v>
      </c>
      <c r="E6" s="33">
        <v>1</v>
      </c>
      <c r="F6" s="32" t="s">
        <v>97</v>
      </c>
      <c r="G6" s="34">
        <v>45016</v>
      </c>
      <c r="H6" s="27">
        <v>418</v>
      </c>
      <c r="I6" s="27">
        <v>105.6</v>
      </c>
      <c r="J6" s="95"/>
      <c r="K6" s="27">
        <v>523.6</v>
      </c>
      <c r="L6" s="119"/>
      <c r="M6" s="84"/>
      <c r="N6" s="84"/>
      <c r="O6" s="402">
        <f>SUM(H6+I6)</f>
        <v>523.6</v>
      </c>
      <c r="P6" s="183"/>
      <c r="Q6" s="183"/>
      <c r="R6" s="183"/>
      <c r="S6" s="380"/>
      <c r="T6" s="381"/>
      <c r="U6" s="382"/>
      <c r="V6" s="383"/>
      <c r="W6" s="384"/>
      <c r="X6" s="385"/>
      <c r="Y6" s="385"/>
      <c r="Z6" s="386"/>
      <c r="AA6" s="183"/>
      <c r="AB6" s="183"/>
    </row>
    <row r="7" spans="1:28" s="7" customFormat="1">
      <c r="A7" s="45">
        <v>2</v>
      </c>
      <c r="B7" s="358" t="s">
        <v>207</v>
      </c>
      <c r="C7" s="360" t="s">
        <v>218</v>
      </c>
      <c r="D7" s="360" t="s">
        <v>219</v>
      </c>
      <c r="E7" s="33">
        <v>2</v>
      </c>
      <c r="F7" s="32" t="s">
        <v>214</v>
      </c>
      <c r="G7" s="34">
        <v>45415</v>
      </c>
      <c r="H7" s="27">
        <v>567</v>
      </c>
      <c r="I7" s="27">
        <v>96</v>
      </c>
      <c r="J7" s="95"/>
      <c r="K7" s="27">
        <v>663</v>
      </c>
      <c r="L7" s="119"/>
      <c r="M7" s="84"/>
      <c r="N7" s="84"/>
      <c r="O7" s="402">
        <v>663</v>
      </c>
      <c r="P7" s="183"/>
      <c r="Q7" s="183"/>
      <c r="R7" s="183"/>
      <c r="S7" s="380"/>
      <c r="T7" s="381"/>
      <c r="U7" s="382"/>
      <c r="V7" s="383"/>
      <c r="W7" s="384"/>
      <c r="X7" s="385"/>
      <c r="Y7" s="385"/>
      <c r="Z7" s="386"/>
      <c r="AA7" s="183"/>
      <c r="AB7" s="183"/>
    </row>
    <row r="8" spans="1:28" s="7" customFormat="1">
      <c r="A8" s="45">
        <v>3</v>
      </c>
      <c r="B8" s="358" t="s">
        <v>53</v>
      </c>
      <c r="C8" s="360" t="s">
        <v>0</v>
      </c>
      <c r="D8" s="372" t="s">
        <v>85</v>
      </c>
      <c r="E8" s="33">
        <v>1</v>
      </c>
      <c r="F8" s="35">
        <v>44440</v>
      </c>
      <c r="G8" s="32" t="s">
        <v>71</v>
      </c>
      <c r="H8" s="27">
        <v>418</v>
      </c>
      <c r="I8" s="27">
        <v>105.6</v>
      </c>
      <c r="J8" s="95"/>
      <c r="K8" s="27">
        <v>523.6</v>
      </c>
      <c r="L8" s="119"/>
      <c r="M8" s="84"/>
      <c r="N8" s="84"/>
      <c r="O8" s="402">
        <f>SUM(H8+I8)</f>
        <v>523.6</v>
      </c>
      <c r="P8" s="183"/>
      <c r="Q8" s="183"/>
      <c r="R8" s="183"/>
      <c r="S8" s="380"/>
      <c r="T8" s="381"/>
      <c r="U8" s="382"/>
      <c r="V8" s="383"/>
      <c r="W8" s="384"/>
      <c r="X8" s="385"/>
      <c r="Y8" s="385"/>
      <c r="Z8" s="386"/>
      <c r="AA8" s="183"/>
      <c r="AB8" s="183"/>
    </row>
    <row r="9" spans="1:28" s="7" customFormat="1">
      <c r="A9" s="45">
        <v>4</v>
      </c>
      <c r="B9" s="358" t="s">
        <v>54</v>
      </c>
      <c r="C9" s="360" t="s">
        <v>0</v>
      </c>
      <c r="D9" s="360" t="s">
        <v>84</v>
      </c>
      <c r="E9" s="33">
        <v>1</v>
      </c>
      <c r="F9" s="35">
        <v>44440</v>
      </c>
      <c r="G9" s="32" t="s">
        <v>71</v>
      </c>
      <c r="H9" s="27">
        <v>418</v>
      </c>
      <c r="I9" s="27">
        <v>105.6</v>
      </c>
      <c r="J9" s="95"/>
      <c r="K9" s="27">
        <v>523.6</v>
      </c>
      <c r="L9" s="119"/>
      <c r="M9" s="84"/>
      <c r="N9" s="84"/>
      <c r="O9" s="402">
        <f t="shared" ref="O9:O11" si="0">SUM(H9+I9)</f>
        <v>523.6</v>
      </c>
      <c r="P9" s="183"/>
      <c r="Q9" s="183"/>
      <c r="R9" s="183"/>
      <c r="S9" s="380"/>
      <c r="T9" s="381"/>
      <c r="U9" s="382"/>
      <c r="V9" s="383"/>
      <c r="W9" s="384"/>
      <c r="X9" s="385"/>
      <c r="Y9" s="385"/>
      <c r="Z9" s="386"/>
      <c r="AA9" s="183"/>
      <c r="AB9" s="183"/>
    </row>
    <row r="10" spans="1:28" s="7" customFormat="1">
      <c r="A10" s="45">
        <v>5</v>
      </c>
      <c r="B10" s="358" t="s">
        <v>55</v>
      </c>
      <c r="C10" s="360" t="s">
        <v>0</v>
      </c>
      <c r="D10" s="360" t="s">
        <v>84</v>
      </c>
      <c r="E10" s="33">
        <v>1</v>
      </c>
      <c r="F10" s="35">
        <v>44440</v>
      </c>
      <c r="G10" s="32" t="s">
        <v>71</v>
      </c>
      <c r="H10" s="27">
        <v>418</v>
      </c>
      <c r="I10" s="27">
        <v>105.6</v>
      </c>
      <c r="J10" s="95"/>
      <c r="K10" s="27">
        <v>523.6</v>
      </c>
      <c r="L10" s="119"/>
      <c r="M10" s="84"/>
      <c r="N10" s="84"/>
      <c r="O10" s="402">
        <f t="shared" si="0"/>
        <v>523.6</v>
      </c>
      <c r="P10" s="183"/>
      <c r="Q10" s="183"/>
      <c r="R10" s="183"/>
      <c r="S10" s="380"/>
      <c r="T10" s="381"/>
      <c r="U10" s="382"/>
      <c r="V10" s="383"/>
      <c r="W10" s="384"/>
      <c r="X10" s="385"/>
      <c r="Y10" s="385"/>
      <c r="Z10" s="386"/>
      <c r="AA10" s="183"/>
      <c r="AB10" s="183"/>
    </row>
    <row r="11" spans="1:28" s="7" customFormat="1">
      <c r="A11" s="45">
        <v>6</v>
      </c>
      <c r="B11" s="358" t="s">
        <v>56</v>
      </c>
      <c r="C11" s="360" t="s">
        <v>0</v>
      </c>
      <c r="D11" s="360" t="s">
        <v>86</v>
      </c>
      <c r="E11" s="33">
        <v>1</v>
      </c>
      <c r="F11" s="35">
        <v>44440</v>
      </c>
      <c r="G11" s="32" t="s">
        <v>71</v>
      </c>
      <c r="H11" s="27">
        <v>418</v>
      </c>
      <c r="I11" s="27">
        <v>105.6</v>
      </c>
      <c r="J11" s="95"/>
      <c r="K11" s="27">
        <v>523.6</v>
      </c>
      <c r="L11" s="129"/>
      <c r="M11" s="120"/>
      <c r="N11" s="120"/>
      <c r="O11" s="402">
        <f t="shared" si="0"/>
        <v>523.6</v>
      </c>
      <c r="P11" s="183"/>
      <c r="Q11" s="183"/>
      <c r="R11" s="183"/>
      <c r="S11" s="380"/>
      <c r="T11" s="381"/>
      <c r="U11" s="382"/>
      <c r="V11" s="383"/>
      <c r="W11" s="387"/>
      <c r="X11" s="388"/>
      <c r="Y11" s="388"/>
      <c r="Z11" s="386"/>
      <c r="AA11" s="183"/>
      <c r="AB11" s="183"/>
    </row>
    <row r="12" spans="1:28" s="7" customFormat="1">
      <c r="A12" s="45">
        <v>7</v>
      </c>
      <c r="B12" s="358" t="s">
        <v>181</v>
      </c>
      <c r="C12" s="360" t="s">
        <v>122</v>
      </c>
      <c r="D12" s="360" t="s">
        <v>182</v>
      </c>
      <c r="E12" s="33">
        <v>1</v>
      </c>
      <c r="F12" s="35">
        <v>45026</v>
      </c>
      <c r="G12" s="32" t="s">
        <v>173</v>
      </c>
      <c r="H12" s="27">
        <v>630</v>
      </c>
      <c r="I12" s="27">
        <v>105.6</v>
      </c>
      <c r="J12" s="95"/>
      <c r="K12" s="27">
        <v>735.6</v>
      </c>
      <c r="L12" s="129"/>
      <c r="M12" s="120"/>
      <c r="N12" s="120">
        <v>9.6</v>
      </c>
      <c r="O12" s="402">
        <v>726</v>
      </c>
      <c r="P12" s="183"/>
      <c r="Q12" s="183"/>
      <c r="R12" s="183"/>
      <c r="S12" s="380"/>
      <c r="T12" s="381"/>
      <c r="U12" s="382"/>
      <c r="V12" s="383"/>
      <c r="W12" s="387"/>
      <c r="X12" s="388"/>
      <c r="Y12" s="388"/>
      <c r="Z12" s="386"/>
      <c r="AA12" s="183"/>
      <c r="AB12" s="183"/>
    </row>
    <row r="13" spans="1:28" s="7" customFormat="1">
      <c r="A13" s="45">
        <v>8</v>
      </c>
      <c r="B13" s="358" t="s">
        <v>126</v>
      </c>
      <c r="C13" s="360" t="s">
        <v>0</v>
      </c>
      <c r="D13" s="360" t="s">
        <v>85</v>
      </c>
      <c r="E13" s="33">
        <v>1</v>
      </c>
      <c r="F13" s="35">
        <v>44866</v>
      </c>
      <c r="G13" s="32" t="s">
        <v>127</v>
      </c>
      <c r="H13" s="27">
        <v>418</v>
      </c>
      <c r="I13" s="27">
        <v>105.6</v>
      </c>
      <c r="J13" s="95"/>
      <c r="K13" s="27">
        <v>523.6</v>
      </c>
      <c r="L13" s="119"/>
      <c r="M13" s="84"/>
      <c r="N13" s="120"/>
      <c r="O13" s="402">
        <f>SUM(H13+I13)</f>
        <v>523.6</v>
      </c>
      <c r="P13" s="183"/>
      <c r="Q13" s="183"/>
      <c r="R13" s="183"/>
      <c r="S13" s="380"/>
      <c r="T13" s="381"/>
      <c r="U13" s="382"/>
      <c r="V13" s="383"/>
      <c r="W13" s="384"/>
      <c r="X13" s="385"/>
      <c r="Y13" s="388"/>
      <c r="Z13" s="386"/>
      <c r="AA13" s="183"/>
      <c r="AB13" s="183"/>
    </row>
    <row r="14" spans="1:28" s="7" customFormat="1">
      <c r="A14" s="45">
        <v>9</v>
      </c>
      <c r="B14" s="358" t="s">
        <v>105</v>
      </c>
      <c r="C14" s="360" t="s">
        <v>64</v>
      </c>
      <c r="D14" s="360" t="s">
        <v>87</v>
      </c>
      <c r="E14" s="33">
        <v>1</v>
      </c>
      <c r="F14" s="32" t="s">
        <v>69</v>
      </c>
      <c r="G14" s="34">
        <v>45260</v>
      </c>
      <c r="H14" s="27">
        <v>418</v>
      </c>
      <c r="I14" s="27">
        <v>105.6</v>
      </c>
      <c r="J14" s="95"/>
      <c r="K14" s="27">
        <v>523.6</v>
      </c>
      <c r="L14" s="119"/>
      <c r="M14" s="120"/>
      <c r="N14" s="120">
        <v>24</v>
      </c>
      <c r="O14" s="402">
        <v>499.6</v>
      </c>
      <c r="P14" s="183"/>
      <c r="Q14" s="183"/>
      <c r="R14" s="183"/>
      <c r="S14" s="389"/>
      <c r="T14" s="381"/>
      <c r="U14" s="382"/>
      <c r="V14" s="383"/>
      <c r="W14" s="384"/>
      <c r="X14" s="388"/>
      <c r="Y14" s="388"/>
      <c r="Z14" s="386"/>
      <c r="AA14" s="183"/>
      <c r="AB14" s="183"/>
    </row>
    <row r="15" spans="1:28">
      <c r="A15" s="287" t="s">
        <v>40</v>
      </c>
      <c r="B15" s="288"/>
      <c r="C15" s="288"/>
      <c r="D15" s="288"/>
      <c r="E15" s="288"/>
      <c r="F15" s="288"/>
      <c r="G15" s="288"/>
      <c r="H15" s="99">
        <v>4123</v>
      </c>
      <c r="I15" s="164">
        <v>940.8</v>
      </c>
      <c r="J15" s="99"/>
      <c r="K15" s="112">
        <v>5063.8</v>
      </c>
      <c r="L15" s="113"/>
      <c r="M15" s="99"/>
      <c r="N15" s="99">
        <v>33.6</v>
      </c>
      <c r="O15" s="403">
        <f>SUM(K15-N15)</f>
        <v>5030.2</v>
      </c>
      <c r="S15" s="390"/>
      <c r="T15" s="391"/>
      <c r="V15" s="392"/>
      <c r="X15" s="393"/>
      <c r="Y15" s="393"/>
      <c r="Z15" s="392"/>
    </row>
    <row r="16" spans="1:28">
      <c r="A16" s="38"/>
      <c r="B16" s="315"/>
      <c r="C16" s="315"/>
      <c r="D16" s="315"/>
      <c r="E16" s="315"/>
      <c r="F16" s="315"/>
      <c r="G16" s="315"/>
      <c r="H16" s="416"/>
      <c r="I16" s="417"/>
      <c r="J16" s="416"/>
      <c r="K16" s="418"/>
      <c r="L16" s="39"/>
      <c r="M16" s="419"/>
      <c r="N16" s="416"/>
      <c r="O16" s="40"/>
    </row>
    <row r="17" spans="1:28">
      <c r="A17" s="38"/>
      <c r="B17" s="315"/>
      <c r="C17" s="315"/>
      <c r="D17" s="315"/>
      <c r="E17" s="315"/>
      <c r="F17" s="315"/>
      <c r="G17" s="315"/>
      <c r="H17" s="416"/>
      <c r="I17" s="417"/>
      <c r="J17" s="416"/>
      <c r="K17" s="418"/>
      <c r="L17" s="39"/>
      <c r="M17" s="419"/>
      <c r="N17" s="416"/>
      <c r="O17" s="40"/>
    </row>
    <row r="18" spans="1:28">
      <c r="A18" s="404" t="s">
        <v>24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405"/>
    </row>
    <row r="19" spans="1:28" s="10" customFormat="1" ht="43.5">
      <c r="A19" s="178" t="s">
        <v>8</v>
      </c>
      <c r="B19" s="179" t="s">
        <v>9</v>
      </c>
      <c r="C19" s="179" t="s">
        <v>10</v>
      </c>
      <c r="D19" s="370" t="s">
        <v>11</v>
      </c>
      <c r="E19" s="11" t="s">
        <v>12</v>
      </c>
      <c r="F19" s="11" t="s">
        <v>25</v>
      </c>
      <c r="G19" s="11" t="s">
        <v>26</v>
      </c>
      <c r="H19" s="11" t="s">
        <v>18</v>
      </c>
      <c r="I19" s="11" t="s">
        <v>19</v>
      </c>
      <c r="J19" s="11" t="s">
        <v>27</v>
      </c>
      <c r="K19" s="11" t="s">
        <v>21</v>
      </c>
      <c r="L19" s="12" t="s">
        <v>22</v>
      </c>
      <c r="M19" s="11" t="s">
        <v>23</v>
      </c>
      <c r="N19" s="11" t="s">
        <v>28</v>
      </c>
      <c r="O19" s="13" t="s">
        <v>17</v>
      </c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</row>
    <row r="20" spans="1:28">
      <c r="A20" s="45"/>
      <c r="B20" s="37"/>
      <c r="C20" s="30"/>
      <c r="D20" s="30"/>
      <c r="E20" s="33"/>
      <c r="F20" s="32"/>
      <c r="G20" s="23"/>
      <c r="H20" s="23"/>
      <c r="I20" s="60"/>
      <c r="J20" s="21"/>
      <c r="K20" s="75"/>
      <c r="L20" s="76"/>
      <c r="M20" s="26"/>
      <c r="N20" s="26"/>
      <c r="O20" s="406"/>
    </row>
    <row r="21" spans="1:28">
      <c r="A21" s="407" t="s">
        <v>29</v>
      </c>
      <c r="B21" s="179"/>
      <c r="C21" s="179"/>
      <c r="D21" s="179"/>
      <c r="E21" s="77"/>
      <c r="F21" s="78"/>
      <c r="G21" s="78"/>
      <c r="H21" s="25"/>
      <c r="I21" s="25"/>
      <c r="J21" s="25"/>
      <c r="K21" s="25"/>
      <c r="L21" s="5" t="s">
        <v>30</v>
      </c>
      <c r="M21" s="25"/>
      <c r="N21" s="25"/>
      <c r="O21" s="403"/>
    </row>
    <row r="22" spans="1:28">
      <c r="A22" s="408"/>
      <c r="B22" s="371"/>
      <c r="C22" s="80"/>
      <c r="D22" s="80"/>
      <c r="E22" s="80"/>
      <c r="F22" s="79"/>
      <c r="G22" s="79"/>
      <c r="H22" s="79"/>
      <c r="I22" s="79"/>
      <c r="J22" s="79"/>
      <c r="K22" s="79"/>
      <c r="L22" s="79"/>
      <c r="M22" s="79"/>
      <c r="N22" s="79"/>
      <c r="O22" s="409"/>
    </row>
    <row r="23" spans="1:28">
      <c r="A23" s="285" t="s">
        <v>42</v>
      </c>
      <c r="B23" s="286"/>
      <c r="C23" s="286"/>
      <c r="D23" s="286"/>
      <c r="E23" s="286"/>
      <c r="F23" s="286"/>
      <c r="G23" s="286"/>
      <c r="H23" s="102">
        <v>4123</v>
      </c>
      <c r="I23" s="108">
        <v>940.8</v>
      </c>
      <c r="J23" s="102"/>
      <c r="K23" s="102">
        <v>5063.8</v>
      </c>
      <c r="L23" s="103"/>
      <c r="M23" s="114"/>
      <c r="N23" s="102">
        <v>33.6</v>
      </c>
      <c r="O23" s="321">
        <f>SUM(K23-N23)</f>
        <v>5030.2</v>
      </c>
    </row>
    <row r="24" spans="1:28">
      <c r="A24" s="410" t="s">
        <v>128</v>
      </c>
      <c r="B24" s="81"/>
      <c r="C24" s="82"/>
      <c r="D24" s="82"/>
      <c r="E24" s="82"/>
      <c r="F24" s="83"/>
      <c r="G24" s="83"/>
      <c r="H24" s="293" t="s">
        <v>39</v>
      </c>
      <c r="I24" s="293"/>
      <c r="J24" s="293"/>
      <c r="K24" s="293"/>
      <c r="L24" s="293"/>
      <c r="M24" s="293"/>
      <c r="N24" s="293"/>
      <c r="O24" s="411">
        <v>30</v>
      </c>
    </row>
    <row r="25" spans="1:28" ht="15.75" thickBot="1">
      <c r="A25" s="412"/>
      <c r="B25" s="413"/>
      <c r="C25" s="414"/>
      <c r="D25" s="414"/>
      <c r="E25" s="414"/>
      <c r="F25" s="415"/>
      <c r="G25" s="415"/>
      <c r="H25" s="428" t="s">
        <v>38</v>
      </c>
      <c r="I25" s="428"/>
      <c r="J25" s="428"/>
      <c r="K25" s="428"/>
      <c r="L25" s="428"/>
      <c r="M25" s="428"/>
      <c r="N25" s="428"/>
      <c r="O25" s="429">
        <v>270</v>
      </c>
    </row>
    <row r="26" spans="1:28" ht="15.75" thickBot="1">
      <c r="A26" s="420"/>
      <c r="B26" s="421"/>
      <c r="C26" s="422"/>
      <c r="D26" s="422"/>
      <c r="E26" s="422"/>
      <c r="F26" s="423"/>
      <c r="G26" s="424"/>
      <c r="H26" s="425" t="s">
        <v>37</v>
      </c>
      <c r="I26" s="426"/>
      <c r="J26" s="426"/>
      <c r="K26" s="426"/>
      <c r="L26" s="426"/>
      <c r="M26" s="426"/>
      <c r="N26" s="426"/>
      <c r="O26" s="427">
        <f>SUM(O23+O25)</f>
        <v>5300.2</v>
      </c>
    </row>
    <row r="27" spans="1:28">
      <c r="A27" s="2"/>
      <c r="B27" s="222"/>
      <c r="C27" s="1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6"/>
    </row>
    <row r="28" spans="1:28">
      <c r="A28" s="2"/>
      <c r="B28" s="222"/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6"/>
    </row>
    <row r="29" spans="1:28">
      <c r="A29" s="2"/>
      <c r="B29" s="222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6"/>
    </row>
    <row r="30" spans="1:28">
      <c r="A30" s="2"/>
      <c r="B30" s="222"/>
      <c r="C30" s="1"/>
      <c r="D30" s="1"/>
      <c r="E30" s="1"/>
      <c r="F30" s="2"/>
      <c r="G30" s="2"/>
      <c r="H30" s="2"/>
      <c r="I30" s="2"/>
      <c r="J30" s="2"/>
      <c r="K30" s="2"/>
      <c r="L30" s="2"/>
      <c r="M30" s="8"/>
      <c r="N30" s="2"/>
      <c r="O30" s="6"/>
    </row>
    <row r="31" spans="1:28">
      <c r="A31" s="2"/>
      <c r="B31" s="222"/>
      <c r="C31" s="1"/>
      <c r="D31" s="1"/>
      <c r="E31" s="1"/>
      <c r="F31" s="2"/>
      <c r="G31" s="2"/>
      <c r="H31" s="2"/>
      <c r="I31" s="2"/>
      <c r="J31" s="2"/>
      <c r="K31" s="2"/>
      <c r="L31" s="2"/>
      <c r="M31" s="8"/>
      <c r="N31" s="2"/>
      <c r="O31" s="6"/>
    </row>
    <row r="32" spans="1:28">
      <c r="A32" s="2"/>
      <c r="B32" s="222"/>
      <c r="C32" s="1"/>
      <c r="D32" s="1"/>
      <c r="E32" s="1"/>
      <c r="F32" s="2"/>
      <c r="G32" s="2"/>
      <c r="H32" s="2"/>
      <c r="I32" s="2"/>
      <c r="J32" s="2"/>
      <c r="K32" s="2"/>
      <c r="L32" s="2"/>
      <c r="M32" s="8"/>
      <c r="N32" s="2"/>
      <c r="O32" s="6"/>
    </row>
    <row r="33" spans="1:15">
      <c r="A33" s="2"/>
      <c r="B33" s="222"/>
      <c r="C33" s="1"/>
      <c r="D33" s="1"/>
      <c r="E33" s="1"/>
      <c r="F33" s="2"/>
      <c r="G33" s="2"/>
      <c r="H33" s="2"/>
      <c r="I33" s="2"/>
      <c r="J33" s="2"/>
      <c r="K33" s="2"/>
      <c r="L33" s="2"/>
      <c r="M33" s="8"/>
      <c r="N33" s="2"/>
      <c r="O33" s="2"/>
    </row>
    <row r="34" spans="1:15">
      <c r="A34" s="2"/>
      <c r="B34" s="222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22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22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22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7"/>
      <c r="B40" s="9"/>
      <c r="C40" s="9"/>
      <c r="D40" s="9"/>
      <c r="E40" s="9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7"/>
      <c r="B41" s="9"/>
      <c r="C41" s="9"/>
      <c r="D41" s="9"/>
      <c r="E41" s="9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7"/>
      <c r="B42" s="9"/>
      <c r="C42" s="9"/>
      <c r="D42" s="9"/>
      <c r="E42" s="9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7"/>
      <c r="B43" s="9"/>
      <c r="C43" s="9"/>
      <c r="D43" s="9"/>
      <c r="E43" s="9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7"/>
      <c r="B44" s="9"/>
      <c r="C44" s="9"/>
      <c r="D44" s="9"/>
      <c r="E44" s="9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7"/>
      <c r="B45" s="9"/>
      <c r="C45" s="9"/>
      <c r="D45" s="9"/>
      <c r="E45" s="9"/>
      <c r="F45" s="7"/>
      <c r="G45" s="7"/>
      <c r="H45" s="7"/>
      <c r="I45" s="7"/>
      <c r="J45" s="7"/>
      <c r="K45" s="7"/>
      <c r="L45" s="7"/>
      <c r="M45" s="7"/>
      <c r="N45" s="7"/>
      <c r="O45" s="7"/>
    </row>
  </sheetData>
  <mergeCells count="23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6:N26"/>
    <mergeCell ref="G4:G5"/>
    <mergeCell ref="H4:K4"/>
    <mergeCell ref="L4:N4"/>
    <mergeCell ref="O4:O5"/>
    <mergeCell ref="A15:G15"/>
    <mergeCell ref="A18:O18"/>
    <mergeCell ref="A23:G23"/>
    <mergeCell ref="H24:N24"/>
    <mergeCell ref="H25:N25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"/>
  <sheetViews>
    <sheetView zoomScale="80" zoomScaleNormal="80" workbookViewId="0">
      <selection activeCell="M36" sqref="M36"/>
    </sheetView>
  </sheetViews>
  <sheetFormatPr defaultRowHeight="15"/>
  <cols>
    <col min="1" max="1" width="5.85546875" customWidth="1"/>
    <col min="2" max="2" width="58.28515625" customWidth="1"/>
    <col min="3" max="3" width="17.42578125" customWidth="1"/>
    <col min="4" max="4" width="23.42578125" bestFit="1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8.140625" customWidth="1"/>
    <col min="13" max="13" width="14" bestFit="1" customWidth="1"/>
    <col min="14" max="14" width="13.42578125" style="20" customWidth="1"/>
    <col min="15" max="15" width="21.5703125" customWidth="1"/>
  </cols>
  <sheetData>
    <row r="1" spans="1:15" ht="78" customHeight="1" thickBot="1">
      <c r="A1" s="247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9"/>
    </row>
    <row r="2" spans="1:15" ht="18">
      <c r="A2" s="268" t="s">
        <v>1</v>
      </c>
      <c r="B2" s="269"/>
      <c r="C2" s="270"/>
      <c r="D2" s="271" t="s">
        <v>2</v>
      </c>
      <c r="E2" s="272"/>
      <c r="F2" s="212" t="s">
        <v>3</v>
      </c>
      <c r="G2" s="214" t="s">
        <v>4</v>
      </c>
      <c r="H2" s="214" t="s">
        <v>36</v>
      </c>
      <c r="I2" s="214" t="s">
        <v>5</v>
      </c>
      <c r="J2" s="273" t="s">
        <v>6</v>
      </c>
      <c r="K2" s="273"/>
      <c r="L2" s="273"/>
      <c r="M2" s="273"/>
      <c r="N2" s="273"/>
      <c r="O2" s="274"/>
    </row>
    <row r="3" spans="1:15" ht="70.5" customHeight="1">
      <c r="A3" s="275" t="s">
        <v>225</v>
      </c>
      <c r="B3" s="276"/>
      <c r="C3" s="277"/>
      <c r="D3" s="278" t="s">
        <v>201</v>
      </c>
      <c r="E3" s="279"/>
      <c r="F3" s="206" t="s">
        <v>136</v>
      </c>
      <c r="G3" s="207" t="s">
        <v>200</v>
      </c>
      <c r="H3" s="208">
        <v>22</v>
      </c>
      <c r="I3" s="209">
        <v>4.8</v>
      </c>
      <c r="J3" s="280" t="s">
        <v>7</v>
      </c>
      <c r="K3" s="280"/>
      <c r="L3" s="280"/>
      <c r="M3" s="280"/>
      <c r="N3" s="280"/>
      <c r="O3" s="281"/>
    </row>
    <row r="4" spans="1:15" ht="15" customHeight="1">
      <c r="A4" s="294" t="s">
        <v>8</v>
      </c>
      <c r="B4" s="295" t="s">
        <v>9</v>
      </c>
      <c r="C4" s="291" t="s">
        <v>10</v>
      </c>
      <c r="D4" s="291" t="s">
        <v>11</v>
      </c>
      <c r="E4" s="291" t="s">
        <v>12</v>
      </c>
      <c r="F4" s="291" t="s">
        <v>13</v>
      </c>
      <c r="G4" s="291" t="s">
        <v>14</v>
      </c>
      <c r="H4" s="430" t="s">
        <v>15</v>
      </c>
      <c r="I4" s="431"/>
      <c r="J4" s="431"/>
      <c r="K4" s="432"/>
      <c r="L4" s="378" t="s">
        <v>16</v>
      </c>
      <c r="M4" s="378"/>
      <c r="N4" s="378"/>
      <c r="O4" s="401" t="s">
        <v>17</v>
      </c>
    </row>
    <row r="5" spans="1:15" ht="37.5" thickBot="1">
      <c r="A5" s="448"/>
      <c r="B5" s="449"/>
      <c r="C5" s="450"/>
      <c r="D5" s="450"/>
      <c r="E5" s="450"/>
      <c r="F5" s="450"/>
      <c r="G5" s="450"/>
      <c r="H5" s="451" t="s">
        <v>18</v>
      </c>
      <c r="I5" s="451" t="s">
        <v>19</v>
      </c>
      <c r="J5" s="451" t="s">
        <v>20</v>
      </c>
      <c r="K5" s="451" t="s">
        <v>21</v>
      </c>
      <c r="L5" s="452" t="s">
        <v>22</v>
      </c>
      <c r="M5" s="451" t="s">
        <v>18</v>
      </c>
      <c r="N5" s="453" t="s">
        <v>19</v>
      </c>
      <c r="O5" s="454"/>
    </row>
    <row r="6" spans="1:15">
      <c r="A6" s="98">
        <v>1</v>
      </c>
      <c r="B6" s="353" t="s">
        <v>133</v>
      </c>
      <c r="C6" s="443" t="s">
        <v>63</v>
      </c>
      <c r="D6" s="225" t="s">
        <v>87</v>
      </c>
      <c r="E6" s="199">
        <v>1</v>
      </c>
      <c r="F6" s="200">
        <v>44896</v>
      </c>
      <c r="G6" s="200">
        <v>45260</v>
      </c>
      <c r="H6" s="202">
        <v>630</v>
      </c>
      <c r="I6" s="202">
        <v>105.6</v>
      </c>
      <c r="J6" s="202"/>
      <c r="K6" s="444">
        <v>735.6</v>
      </c>
      <c r="L6" s="445"/>
      <c r="M6" s="446"/>
      <c r="N6" s="446"/>
      <c r="O6" s="447">
        <f>SUM(H6+I6)</f>
        <v>735.6</v>
      </c>
    </row>
    <row r="7" spans="1:15">
      <c r="A7" s="98">
        <v>2</v>
      </c>
      <c r="B7" s="353" t="s">
        <v>134</v>
      </c>
      <c r="C7" s="361" t="s">
        <v>98</v>
      </c>
      <c r="D7" s="226" t="s">
        <v>87</v>
      </c>
      <c r="E7" s="28">
        <v>1</v>
      </c>
      <c r="F7" s="29">
        <v>44896</v>
      </c>
      <c r="G7" s="29">
        <v>45260</v>
      </c>
      <c r="H7" s="118">
        <v>630</v>
      </c>
      <c r="I7" s="118">
        <v>105.6</v>
      </c>
      <c r="J7" s="118"/>
      <c r="K7" s="127">
        <v>735.6</v>
      </c>
      <c r="L7" s="123"/>
      <c r="M7" s="96"/>
      <c r="N7" s="96"/>
      <c r="O7" s="174">
        <f t="shared" ref="O7:O15" si="0">SUM(H7+I7)</f>
        <v>735.6</v>
      </c>
    </row>
    <row r="8" spans="1:15" s="7" customFormat="1">
      <c r="A8" s="98">
        <v>3</v>
      </c>
      <c r="B8" s="358" t="s">
        <v>187</v>
      </c>
      <c r="C8" s="360" t="s">
        <v>98</v>
      </c>
      <c r="D8" s="37" t="s">
        <v>188</v>
      </c>
      <c r="E8" s="28">
        <v>1</v>
      </c>
      <c r="F8" s="32" t="s">
        <v>163</v>
      </c>
      <c r="G8" s="34">
        <v>45391</v>
      </c>
      <c r="H8" s="118">
        <v>630</v>
      </c>
      <c r="I8" s="118">
        <v>105.6</v>
      </c>
      <c r="J8" s="118"/>
      <c r="K8" s="127">
        <v>735.6</v>
      </c>
      <c r="L8" s="124"/>
      <c r="M8" s="84"/>
      <c r="N8" s="84"/>
      <c r="O8" s="174">
        <f t="shared" si="0"/>
        <v>735.6</v>
      </c>
    </row>
    <row r="9" spans="1:15" s="7" customFormat="1">
      <c r="A9" s="98">
        <v>4</v>
      </c>
      <c r="B9" s="358" t="s">
        <v>88</v>
      </c>
      <c r="C9" s="360" t="s">
        <v>98</v>
      </c>
      <c r="D9" s="37" t="s">
        <v>85</v>
      </c>
      <c r="E9" s="28">
        <v>1</v>
      </c>
      <c r="F9" s="32" t="s">
        <v>97</v>
      </c>
      <c r="G9" s="34">
        <v>45016</v>
      </c>
      <c r="H9" s="118">
        <v>630</v>
      </c>
      <c r="I9" s="118">
        <v>105.6</v>
      </c>
      <c r="J9" s="118"/>
      <c r="K9" s="127">
        <v>735.6</v>
      </c>
      <c r="L9" s="124"/>
      <c r="M9" s="84"/>
      <c r="N9" s="84"/>
      <c r="O9" s="174">
        <f t="shared" si="0"/>
        <v>735.6</v>
      </c>
    </row>
    <row r="10" spans="1:15" s="7" customFormat="1">
      <c r="A10" s="98">
        <v>5</v>
      </c>
      <c r="B10" s="358" t="s">
        <v>195</v>
      </c>
      <c r="C10" s="360" t="s">
        <v>98</v>
      </c>
      <c r="D10" s="37" t="s">
        <v>182</v>
      </c>
      <c r="E10" s="28">
        <v>1</v>
      </c>
      <c r="F10" s="32" t="s">
        <v>196</v>
      </c>
      <c r="G10" s="34"/>
      <c r="H10" s="118">
        <v>630</v>
      </c>
      <c r="I10" s="118">
        <v>105.6</v>
      </c>
      <c r="J10" s="118"/>
      <c r="K10" s="127">
        <v>735.6</v>
      </c>
      <c r="L10" s="124"/>
      <c r="M10" s="84"/>
      <c r="N10" s="84"/>
      <c r="O10" s="174">
        <f t="shared" si="0"/>
        <v>735.6</v>
      </c>
    </row>
    <row r="11" spans="1:15" s="7" customFormat="1">
      <c r="A11" s="98">
        <v>6</v>
      </c>
      <c r="B11" s="358" t="s">
        <v>193</v>
      </c>
      <c r="C11" s="360" t="s">
        <v>63</v>
      </c>
      <c r="D11" s="37" t="s">
        <v>194</v>
      </c>
      <c r="E11" s="28">
        <v>1</v>
      </c>
      <c r="F11" s="32" t="s">
        <v>163</v>
      </c>
      <c r="G11" s="34">
        <v>45391</v>
      </c>
      <c r="H11" s="118">
        <v>630</v>
      </c>
      <c r="I11" s="118">
        <v>105.6</v>
      </c>
      <c r="J11" s="118"/>
      <c r="K11" s="127">
        <v>735.6</v>
      </c>
      <c r="L11" s="124"/>
      <c r="M11" s="84"/>
      <c r="N11" s="84"/>
      <c r="O11" s="174">
        <f t="shared" si="0"/>
        <v>735.6</v>
      </c>
    </row>
    <row r="12" spans="1:15" s="7" customFormat="1">
      <c r="A12" s="98">
        <v>7</v>
      </c>
      <c r="B12" s="358" t="s">
        <v>135</v>
      </c>
      <c r="C12" s="360" t="s">
        <v>63</v>
      </c>
      <c r="D12" s="37" t="s">
        <v>87</v>
      </c>
      <c r="E12" s="28">
        <v>1</v>
      </c>
      <c r="F12" s="32" t="s">
        <v>131</v>
      </c>
      <c r="G12" s="34">
        <v>45260</v>
      </c>
      <c r="H12" s="118">
        <v>630</v>
      </c>
      <c r="I12" s="118">
        <v>105.6</v>
      </c>
      <c r="J12" s="118"/>
      <c r="K12" s="127">
        <v>735.6</v>
      </c>
      <c r="L12" s="125"/>
      <c r="M12" s="126"/>
      <c r="N12" s="126"/>
      <c r="O12" s="174">
        <f t="shared" si="0"/>
        <v>735.6</v>
      </c>
    </row>
    <row r="13" spans="1:15" s="7" customFormat="1">
      <c r="A13" s="98">
        <v>8</v>
      </c>
      <c r="B13" s="358" t="s">
        <v>190</v>
      </c>
      <c r="C13" s="360" t="s">
        <v>98</v>
      </c>
      <c r="D13" s="37" t="s">
        <v>191</v>
      </c>
      <c r="E13" s="28">
        <v>1</v>
      </c>
      <c r="F13" s="32" t="s">
        <v>163</v>
      </c>
      <c r="G13" s="34">
        <v>45391</v>
      </c>
      <c r="H13" s="118">
        <v>630</v>
      </c>
      <c r="I13" s="118">
        <v>105.6</v>
      </c>
      <c r="J13" s="118"/>
      <c r="K13" s="127">
        <v>735.6</v>
      </c>
      <c r="L13" s="124"/>
      <c r="M13" s="84"/>
      <c r="N13" s="84"/>
      <c r="O13" s="174">
        <f t="shared" si="0"/>
        <v>735.6</v>
      </c>
    </row>
    <row r="14" spans="1:15" s="7" customFormat="1">
      <c r="A14" s="98">
        <v>9</v>
      </c>
      <c r="B14" s="358" t="s">
        <v>183</v>
      </c>
      <c r="C14" s="360" t="s">
        <v>98</v>
      </c>
      <c r="D14" s="37" t="s">
        <v>186</v>
      </c>
      <c r="E14" s="28">
        <v>1</v>
      </c>
      <c r="F14" s="32" t="s">
        <v>163</v>
      </c>
      <c r="G14" s="34">
        <v>45391</v>
      </c>
      <c r="H14" s="118">
        <v>630</v>
      </c>
      <c r="I14" s="118">
        <v>105.6</v>
      </c>
      <c r="J14" s="118"/>
      <c r="K14" s="127">
        <v>735.6</v>
      </c>
      <c r="L14" s="124"/>
      <c r="M14" s="84"/>
      <c r="N14" s="84"/>
      <c r="O14" s="174">
        <f t="shared" si="0"/>
        <v>735.6</v>
      </c>
    </row>
    <row r="15" spans="1:15" s="7" customFormat="1">
      <c r="A15" s="98">
        <v>10</v>
      </c>
      <c r="B15" s="358" t="s">
        <v>184</v>
      </c>
      <c r="C15" s="360" t="s">
        <v>98</v>
      </c>
      <c r="D15" s="37" t="s">
        <v>185</v>
      </c>
      <c r="E15" s="28">
        <v>1</v>
      </c>
      <c r="F15" s="32" t="s">
        <v>163</v>
      </c>
      <c r="G15" s="34">
        <v>45391</v>
      </c>
      <c r="H15" s="118">
        <v>630</v>
      </c>
      <c r="I15" s="118">
        <v>105.6</v>
      </c>
      <c r="J15" s="118"/>
      <c r="K15" s="127">
        <v>735.6</v>
      </c>
      <c r="L15" s="124"/>
      <c r="M15" s="84"/>
      <c r="N15" s="84"/>
      <c r="O15" s="174">
        <f t="shared" si="0"/>
        <v>735.6</v>
      </c>
    </row>
    <row r="16" spans="1:15" s="7" customFormat="1">
      <c r="A16" s="98">
        <v>11</v>
      </c>
      <c r="B16" s="358" t="s">
        <v>189</v>
      </c>
      <c r="C16" s="360" t="s">
        <v>63</v>
      </c>
      <c r="D16" s="37" t="s">
        <v>191</v>
      </c>
      <c r="E16" s="28">
        <v>1</v>
      </c>
      <c r="F16" s="32" t="s">
        <v>163</v>
      </c>
      <c r="G16" s="34">
        <v>45391</v>
      </c>
      <c r="H16" s="118">
        <v>630</v>
      </c>
      <c r="I16" s="118">
        <v>105.6</v>
      </c>
      <c r="J16" s="118"/>
      <c r="K16" s="127">
        <v>735.6</v>
      </c>
      <c r="L16" s="129">
        <v>2</v>
      </c>
      <c r="M16" s="84">
        <v>42</v>
      </c>
      <c r="N16" s="84">
        <v>9.6</v>
      </c>
      <c r="O16" s="174">
        <v>684</v>
      </c>
    </row>
    <row r="17" spans="1:15" s="7" customFormat="1">
      <c r="A17" s="98">
        <v>12</v>
      </c>
      <c r="B17" s="358" t="s">
        <v>89</v>
      </c>
      <c r="C17" s="360" t="s">
        <v>63</v>
      </c>
      <c r="D17" s="37" t="s">
        <v>87</v>
      </c>
      <c r="E17" s="28">
        <v>1</v>
      </c>
      <c r="F17" s="32" t="s">
        <v>97</v>
      </c>
      <c r="G17" s="34">
        <v>45016</v>
      </c>
      <c r="H17" s="118">
        <v>630</v>
      </c>
      <c r="I17" s="118">
        <v>105.6</v>
      </c>
      <c r="J17" s="118"/>
      <c r="K17" s="127">
        <v>735.6</v>
      </c>
      <c r="L17" s="124"/>
      <c r="M17" s="120"/>
      <c r="N17" s="120"/>
      <c r="O17" s="174">
        <f>SUM(H17+I17)</f>
        <v>735.6</v>
      </c>
    </row>
    <row r="18" spans="1:15" s="7" customFormat="1">
      <c r="A18" s="98">
        <v>13</v>
      </c>
      <c r="B18" s="358" t="s">
        <v>90</v>
      </c>
      <c r="C18" s="360" t="s">
        <v>63</v>
      </c>
      <c r="D18" s="37" t="s">
        <v>96</v>
      </c>
      <c r="E18" s="28">
        <v>1</v>
      </c>
      <c r="F18" s="32" t="s">
        <v>97</v>
      </c>
      <c r="G18" s="34">
        <v>45016</v>
      </c>
      <c r="H18" s="118">
        <v>630</v>
      </c>
      <c r="I18" s="118">
        <v>105.6</v>
      </c>
      <c r="J18" s="118"/>
      <c r="K18" s="127">
        <v>735.6</v>
      </c>
      <c r="L18" s="124"/>
      <c r="M18" s="120"/>
      <c r="N18" s="120"/>
      <c r="O18" s="174">
        <f t="shared" ref="O18:O20" si="1">SUM(H18+I18)</f>
        <v>735.6</v>
      </c>
    </row>
    <row r="19" spans="1:15" s="7" customFormat="1">
      <c r="A19" s="98">
        <v>14</v>
      </c>
      <c r="B19" s="358" t="s">
        <v>91</v>
      </c>
      <c r="C19" s="360" t="s">
        <v>63</v>
      </c>
      <c r="D19" s="37" t="s">
        <v>96</v>
      </c>
      <c r="E19" s="28">
        <v>1</v>
      </c>
      <c r="F19" s="32" t="s">
        <v>97</v>
      </c>
      <c r="G19" s="34">
        <v>45016</v>
      </c>
      <c r="H19" s="118">
        <v>630</v>
      </c>
      <c r="I19" s="118">
        <v>105.6</v>
      </c>
      <c r="J19" s="118"/>
      <c r="K19" s="127">
        <v>735.6</v>
      </c>
      <c r="L19" s="124"/>
      <c r="M19" s="120"/>
      <c r="N19" s="120"/>
      <c r="O19" s="174">
        <f t="shared" si="1"/>
        <v>735.6</v>
      </c>
    </row>
    <row r="20" spans="1:15" s="7" customFormat="1">
      <c r="A20" s="98">
        <v>15</v>
      </c>
      <c r="B20" s="358" t="s">
        <v>192</v>
      </c>
      <c r="C20" s="360" t="s">
        <v>98</v>
      </c>
      <c r="D20" s="37" t="s">
        <v>96</v>
      </c>
      <c r="E20" s="28">
        <v>1</v>
      </c>
      <c r="F20" s="32" t="s">
        <v>163</v>
      </c>
      <c r="G20" s="34">
        <v>45391</v>
      </c>
      <c r="H20" s="118">
        <v>630</v>
      </c>
      <c r="I20" s="118">
        <v>105.6</v>
      </c>
      <c r="J20" s="118"/>
      <c r="K20" s="127">
        <v>735.6</v>
      </c>
      <c r="L20" s="124"/>
      <c r="M20" s="120"/>
      <c r="N20" s="120"/>
      <c r="O20" s="174">
        <f t="shared" si="1"/>
        <v>735.6</v>
      </c>
    </row>
    <row r="21" spans="1:15" s="7" customFormat="1">
      <c r="A21" s="98">
        <v>16</v>
      </c>
      <c r="B21" s="442" t="s">
        <v>111</v>
      </c>
      <c r="C21" s="36" t="s">
        <v>63</v>
      </c>
      <c r="D21" s="31" t="s">
        <v>35</v>
      </c>
      <c r="E21" s="28" t="s">
        <v>216</v>
      </c>
      <c r="F21" s="32" t="s">
        <v>69</v>
      </c>
      <c r="G21" s="23" t="s">
        <v>221</v>
      </c>
      <c r="H21" s="118">
        <v>126</v>
      </c>
      <c r="I21" s="118">
        <v>14.4</v>
      </c>
      <c r="J21" s="118">
        <v>273</v>
      </c>
      <c r="K21" s="127">
        <v>413.4</v>
      </c>
      <c r="L21" s="129"/>
      <c r="M21" s="84"/>
      <c r="N21" s="120">
        <v>43.2</v>
      </c>
      <c r="O21" s="174">
        <v>370.2</v>
      </c>
    </row>
    <row r="22" spans="1:15">
      <c r="A22" s="287" t="s">
        <v>40</v>
      </c>
      <c r="B22" s="288"/>
      <c r="C22" s="288"/>
      <c r="D22" s="288"/>
      <c r="E22" s="288"/>
      <c r="F22" s="288"/>
      <c r="G22" s="288"/>
      <c r="H22" s="99">
        <v>9576</v>
      </c>
      <c r="I22" s="111">
        <v>1598.4</v>
      </c>
      <c r="J22" s="173">
        <v>273</v>
      </c>
      <c r="K22" s="112">
        <v>11447.4</v>
      </c>
      <c r="L22" s="116"/>
      <c r="M22" s="99">
        <v>42</v>
      </c>
      <c r="N22" s="117">
        <v>52.8</v>
      </c>
      <c r="O22" s="71">
        <v>11352.6</v>
      </c>
    </row>
    <row r="23" spans="1:15">
      <c r="A23" s="38"/>
      <c r="B23" s="315"/>
      <c r="C23" s="315"/>
      <c r="D23" s="315"/>
      <c r="E23" s="315"/>
      <c r="F23" s="315"/>
      <c r="G23" s="315"/>
      <c r="H23" s="416"/>
      <c r="I23" s="417"/>
      <c r="J23" s="416"/>
      <c r="K23" s="418"/>
      <c r="L23" s="39"/>
      <c r="M23" s="419"/>
      <c r="N23" s="434"/>
      <c r="O23" s="40"/>
    </row>
    <row r="24" spans="1:15">
      <c r="A24" s="38"/>
      <c r="B24" s="315"/>
      <c r="C24" s="315"/>
      <c r="D24" s="315"/>
      <c r="E24" s="315"/>
      <c r="F24" s="315"/>
      <c r="G24" s="315"/>
      <c r="H24" s="416"/>
      <c r="I24" s="417"/>
      <c r="J24" s="416"/>
      <c r="K24" s="418"/>
      <c r="L24" s="39"/>
      <c r="M24" s="419"/>
      <c r="N24" s="434"/>
      <c r="O24" s="40"/>
    </row>
    <row r="25" spans="1:15">
      <c r="A25" s="344" t="s">
        <v>24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6"/>
    </row>
    <row r="26" spans="1:15" s="10" customFormat="1" ht="43.5">
      <c r="A26" s="347" t="s">
        <v>8</v>
      </c>
      <c r="B26" s="348" t="s">
        <v>9</v>
      </c>
      <c r="C26" s="348" t="s">
        <v>10</v>
      </c>
      <c r="D26" s="180" t="s">
        <v>11</v>
      </c>
      <c r="E26" s="348" t="s">
        <v>12</v>
      </c>
      <c r="F26" s="348" t="s">
        <v>25</v>
      </c>
      <c r="G26" s="348" t="s">
        <v>26</v>
      </c>
      <c r="H26" s="348" t="s">
        <v>18</v>
      </c>
      <c r="I26" s="348" t="s">
        <v>19</v>
      </c>
      <c r="J26" s="348" t="s">
        <v>27</v>
      </c>
      <c r="K26" s="348" t="s">
        <v>21</v>
      </c>
      <c r="L26" s="351" t="s">
        <v>22</v>
      </c>
      <c r="M26" s="348" t="s">
        <v>23</v>
      </c>
      <c r="N26" s="433" t="s">
        <v>28</v>
      </c>
      <c r="O26" s="352" t="s">
        <v>17</v>
      </c>
    </row>
    <row r="27" spans="1:15">
      <c r="A27" s="45"/>
      <c r="B27" s="37"/>
      <c r="C27" s="30"/>
      <c r="D27" s="36"/>
      <c r="E27" s="33"/>
      <c r="F27" s="32"/>
      <c r="G27" s="23"/>
      <c r="H27" s="23"/>
      <c r="I27" s="60"/>
      <c r="J27" s="21"/>
      <c r="K27" s="75"/>
      <c r="L27" s="76"/>
      <c r="M27" s="26"/>
      <c r="N27" s="130"/>
      <c r="O27" s="406"/>
    </row>
    <row r="28" spans="1:15">
      <c r="A28" s="50" t="s">
        <v>29</v>
      </c>
      <c r="B28" s="4"/>
      <c r="C28" s="4"/>
      <c r="D28" s="4"/>
      <c r="E28" s="51"/>
      <c r="F28" s="52"/>
      <c r="G28" s="53"/>
      <c r="H28" s="24"/>
      <c r="I28" s="25"/>
      <c r="J28" s="25"/>
      <c r="K28" s="25"/>
      <c r="L28" s="5" t="s">
        <v>30</v>
      </c>
      <c r="M28" s="25"/>
      <c r="N28" s="131"/>
      <c r="O28" s="403"/>
    </row>
    <row r="29" spans="1:15">
      <c r="A29" s="54"/>
      <c r="B29" s="319"/>
      <c r="C29" s="317"/>
      <c r="D29" s="317"/>
      <c r="E29" s="317"/>
      <c r="F29" s="319"/>
      <c r="G29" s="319"/>
      <c r="H29" s="319"/>
      <c r="I29" s="319"/>
      <c r="J29" s="319"/>
      <c r="K29" s="319"/>
      <c r="L29" s="319"/>
      <c r="M29" s="319"/>
      <c r="N29" s="435"/>
      <c r="O29" s="409"/>
    </row>
    <row r="30" spans="1:15">
      <c r="A30" s="296" t="s">
        <v>42</v>
      </c>
      <c r="B30" s="297"/>
      <c r="C30" s="297"/>
      <c r="D30" s="297"/>
      <c r="E30" s="297"/>
      <c r="F30" s="297"/>
      <c r="G30" s="298"/>
      <c r="H30" s="108">
        <v>9576</v>
      </c>
      <c r="I30" s="101">
        <v>1598.4</v>
      </c>
      <c r="J30" s="100">
        <v>273</v>
      </c>
      <c r="K30" s="100">
        <v>11447.4</v>
      </c>
      <c r="L30" s="110"/>
      <c r="M30" s="115">
        <v>42</v>
      </c>
      <c r="N30" s="132">
        <v>52.8</v>
      </c>
      <c r="O30" s="436">
        <v>11352.6</v>
      </c>
    </row>
    <row r="31" spans="1:15">
      <c r="A31" s="85" t="s">
        <v>128</v>
      </c>
      <c r="B31" s="86"/>
      <c r="C31" s="87"/>
      <c r="D31" s="87"/>
      <c r="E31" s="87"/>
      <c r="F31" s="88"/>
      <c r="G31" s="89"/>
      <c r="H31" s="289" t="s">
        <v>39</v>
      </c>
      <c r="I31" s="290"/>
      <c r="J31" s="290"/>
      <c r="K31" s="290"/>
      <c r="L31" s="290"/>
      <c r="M31" s="290"/>
      <c r="N31" s="290"/>
      <c r="O31" s="437">
        <v>30</v>
      </c>
    </row>
    <row r="32" spans="1:15" ht="15.75" thickBot="1">
      <c r="A32" s="90"/>
      <c r="B32" s="438"/>
      <c r="C32" s="439"/>
      <c r="D32" s="439"/>
      <c r="E32" s="439"/>
      <c r="F32" s="438"/>
      <c r="G32" s="438"/>
      <c r="H32" s="299" t="s">
        <v>38</v>
      </c>
      <c r="I32" s="300"/>
      <c r="J32" s="300"/>
      <c r="K32" s="300"/>
      <c r="L32" s="300"/>
      <c r="M32" s="300"/>
      <c r="N32" s="300"/>
      <c r="O32" s="440">
        <v>480</v>
      </c>
    </row>
    <row r="33" spans="1:15" ht="15.75" thickBot="1">
      <c r="A33" s="91"/>
      <c r="B33" s="92"/>
      <c r="C33" s="93"/>
      <c r="D33" s="93"/>
      <c r="E33" s="93"/>
      <c r="F33" s="92"/>
      <c r="G33" s="92"/>
      <c r="H33" s="301" t="s">
        <v>37</v>
      </c>
      <c r="I33" s="302"/>
      <c r="J33" s="302"/>
      <c r="K33" s="302"/>
      <c r="L33" s="302"/>
      <c r="M33" s="302"/>
      <c r="N33" s="302"/>
      <c r="O33" s="441">
        <v>11832.6</v>
      </c>
    </row>
    <row r="34" spans="1:15">
      <c r="A34" s="2"/>
      <c r="B34" s="2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19"/>
      <c r="O34" s="6"/>
    </row>
    <row r="35" spans="1:15">
      <c r="A35" s="2"/>
      <c r="B35" s="2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19"/>
      <c r="O35" s="6"/>
    </row>
    <row r="36" spans="1:15">
      <c r="A36" s="2"/>
      <c r="B36" s="2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19"/>
      <c r="O36" s="6"/>
    </row>
    <row r="37" spans="1:15">
      <c r="A37" s="2"/>
      <c r="B37" s="2"/>
      <c r="C37" s="1"/>
      <c r="D37" s="1"/>
      <c r="E37" s="1"/>
      <c r="F37" s="2"/>
      <c r="G37" s="2"/>
      <c r="H37" s="2"/>
      <c r="I37" s="2"/>
      <c r="J37" s="2"/>
      <c r="K37" s="2"/>
      <c r="L37" s="2"/>
      <c r="M37" s="8"/>
      <c r="N37" s="19"/>
      <c r="O37" s="6"/>
    </row>
    <row r="38" spans="1:15">
      <c r="A38" s="2"/>
      <c r="B38" s="2"/>
      <c r="C38" s="1"/>
      <c r="D38" s="1"/>
      <c r="E38" s="1"/>
      <c r="F38" s="2"/>
      <c r="G38" s="2"/>
      <c r="H38" s="2"/>
      <c r="I38" s="2"/>
      <c r="J38" s="2"/>
      <c r="K38" s="2"/>
      <c r="L38" s="2"/>
      <c r="M38" s="8"/>
      <c r="N38" s="19"/>
      <c r="O38" s="6"/>
    </row>
    <row r="39" spans="1:15">
      <c r="A39" s="2"/>
      <c r="B39" s="2"/>
      <c r="C39" s="1"/>
      <c r="D39" s="1"/>
      <c r="E39" s="1"/>
      <c r="F39" s="2"/>
      <c r="G39" s="2"/>
      <c r="H39" s="2"/>
      <c r="I39" s="2"/>
      <c r="J39" s="2"/>
      <c r="K39" s="2"/>
      <c r="L39" s="2"/>
      <c r="M39" s="8"/>
      <c r="N39" s="19"/>
      <c r="O39" s="6"/>
    </row>
    <row r="40" spans="1:15">
      <c r="A40" s="2"/>
      <c r="B40" s="2"/>
      <c r="C40" s="1"/>
      <c r="D40" s="1"/>
      <c r="E40" s="1"/>
      <c r="F40" s="2"/>
      <c r="G40" s="2"/>
      <c r="H40" s="2"/>
      <c r="I40" s="2"/>
      <c r="J40" s="2"/>
      <c r="K40" s="2"/>
      <c r="L40" s="2"/>
      <c r="M40" s="8"/>
      <c r="N40" s="19"/>
      <c r="O40" s="2"/>
    </row>
    <row r="41" spans="1:15">
      <c r="A41" s="2"/>
      <c r="B41" s="2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19"/>
      <c r="O41" s="2"/>
    </row>
    <row r="42" spans="1:15">
      <c r="A42" s="2"/>
      <c r="B42" s="2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19"/>
      <c r="O42" s="2"/>
    </row>
    <row r="43" spans="1:15">
      <c r="A43" s="2"/>
      <c r="B43" s="2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19"/>
      <c r="O43" s="2"/>
    </row>
    <row r="44" spans="1:15">
      <c r="A44" s="2"/>
      <c r="B44" s="2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19"/>
      <c r="O44" s="2"/>
    </row>
    <row r="45" spans="1:15">
      <c r="A45" s="2"/>
      <c r="B45" s="1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19"/>
      <c r="O45" s="2"/>
    </row>
    <row r="46" spans="1:15">
      <c r="A46" s="2"/>
      <c r="B46" s="1"/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19"/>
      <c r="O46" s="2"/>
    </row>
    <row r="47" spans="1:15">
      <c r="A47" s="7"/>
      <c r="B47" s="9"/>
      <c r="C47" s="9"/>
      <c r="D47" s="9"/>
      <c r="E47" s="9"/>
      <c r="F47" s="7"/>
      <c r="G47" s="7"/>
      <c r="H47" s="7"/>
      <c r="I47" s="7"/>
      <c r="J47" s="7"/>
      <c r="K47" s="7"/>
      <c r="L47" s="7"/>
      <c r="M47" s="7"/>
      <c r="N47" s="18"/>
      <c r="O47" s="7"/>
    </row>
    <row r="48" spans="1:15">
      <c r="A48" s="7"/>
      <c r="B48" s="9"/>
      <c r="C48" s="9"/>
      <c r="D48" s="9"/>
      <c r="E48" s="9"/>
      <c r="F48" s="7"/>
      <c r="G48" s="7"/>
      <c r="H48" s="7"/>
      <c r="I48" s="7"/>
      <c r="J48" s="7"/>
      <c r="K48" s="7"/>
      <c r="L48" s="7"/>
      <c r="M48" s="7"/>
      <c r="N48" s="18"/>
      <c r="O48" s="7"/>
    </row>
    <row r="49" spans="1:15">
      <c r="A49" s="7"/>
      <c r="B49" s="9"/>
      <c r="C49" s="9"/>
      <c r="D49" s="9"/>
      <c r="E49" s="9"/>
      <c r="F49" s="7"/>
      <c r="G49" s="7"/>
      <c r="H49" s="7"/>
      <c r="I49" s="7"/>
      <c r="J49" s="7"/>
      <c r="K49" s="7"/>
      <c r="L49" s="7"/>
      <c r="M49" s="7"/>
      <c r="N49" s="18"/>
      <c r="O49" s="7"/>
    </row>
    <row r="50" spans="1:15">
      <c r="A50" s="7"/>
      <c r="B50" s="9"/>
      <c r="C50" s="9"/>
      <c r="D50" s="9"/>
      <c r="E50" s="9"/>
      <c r="F50" s="7"/>
      <c r="G50" s="7"/>
      <c r="H50" s="7"/>
      <c r="I50" s="7"/>
      <c r="J50" s="7"/>
      <c r="K50" s="7"/>
      <c r="L50" s="7"/>
      <c r="M50" s="7"/>
      <c r="N50" s="18"/>
      <c r="O50" s="7"/>
    </row>
    <row r="51" spans="1:15">
      <c r="A51" s="7"/>
      <c r="B51" s="9"/>
      <c r="C51" s="9"/>
      <c r="D51" s="9"/>
      <c r="E51" s="9"/>
      <c r="F51" s="7"/>
      <c r="G51" s="7"/>
      <c r="H51" s="7"/>
      <c r="I51" s="7"/>
      <c r="J51" s="7"/>
      <c r="K51" s="7"/>
      <c r="L51" s="7"/>
      <c r="M51" s="7"/>
      <c r="N51" s="18"/>
      <c r="O51" s="7"/>
    </row>
    <row r="52" spans="1:15">
      <c r="A52" s="7"/>
      <c r="B52" s="9"/>
      <c r="C52" s="9"/>
      <c r="D52" s="9"/>
      <c r="E52" s="9"/>
      <c r="F52" s="7"/>
      <c r="G52" s="7"/>
      <c r="H52" s="7"/>
      <c r="I52" s="7"/>
      <c r="J52" s="7"/>
      <c r="K52" s="7"/>
      <c r="L52" s="7"/>
      <c r="M52" s="7"/>
      <c r="N52" s="18"/>
      <c r="O52" s="7"/>
    </row>
  </sheetData>
  <mergeCells count="23">
    <mergeCell ref="A30:G30"/>
    <mergeCell ref="H31:N31"/>
    <mergeCell ref="H32:N32"/>
    <mergeCell ref="H33:N33"/>
    <mergeCell ref="G4:G5"/>
    <mergeCell ref="H4:K4"/>
    <mergeCell ref="L4:N4"/>
    <mergeCell ref="O4:O5"/>
    <mergeCell ref="A22:G22"/>
    <mergeCell ref="A25:O25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6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2023-06-07T20:52:37Z</cp:lastPrinted>
  <dcterms:created xsi:type="dcterms:W3CDTF">2017-01-27T13:50:12Z</dcterms:created>
  <dcterms:modified xsi:type="dcterms:W3CDTF">2023-06-29T22:02:44Z</dcterms:modified>
</cp:coreProperties>
</file>