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B" lockStructure="1"/>
  <bookViews>
    <workbookView xWindow="0" yWindow="0" windowWidth="16605" windowHeight="9435" tabRatio="599"/>
  </bookViews>
  <sheets>
    <sheet name="FOLHA IEL" sheetId="1" r:id="rId1"/>
  </sheets>
  <definedNames>
    <definedName name="_xlnm._FilterDatabase" localSheetId="0" hidden="1">'FOLHA IEL'!$A$5:$O$106</definedName>
    <definedName name="_xlnm.Print_Area" localSheetId="0">'FOLHA IEL'!$A$1:$O$119</definedName>
  </definedNames>
  <calcPr calcId="145621"/>
</workbook>
</file>

<file path=xl/calcChain.xml><?xml version="1.0" encoding="utf-8"?>
<calcChain xmlns="http://schemas.openxmlformats.org/spreadsheetml/2006/main">
  <c r="I59" i="1" l="1"/>
  <c r="I43" i="1"/>
  <c r="M43" i="1" l="1"/>
  <c r="K43" i="1"/>
  <c r="M109" i="1"/>
  <c r="K109" i="1"/>
  <c r="O109" i="1" l="1"/>
  <c r="O43" i="1"/>
  <c r="M74" i="1"/>
  <c r="O74" i="1" s="1"/>
  <c r="M11" i="1"/>
  <c r="I11" i="1"/>
  <c r="K11" i="1" s="1"/>
  <c r="M10" i="1"/>
  <c r="I10" i="1"/>
  <c r="K10" i="1" s="1"/>
  <c r="M9" i="1"/>
  <c r="I9" i="1"/>
  <c r="K9" i="1" s="1"/>
  <c r="O9" i="1" s="1"/>
  <c r="I8" i="1"/>
  <c r="K8" i="1" s="1"/>
  <c r="M8" i="1"/>
  <c r="O11" i="1" l="1"/>
  <c r="O10" i="1"/>
  <c r="O8" i="1"/>
  <c r="I61" i="1" l="1"/>
  <c r="K61" i="1" s="1"/>
  <c r="M61" i="1"/>
  <c r="M102" i="1"/>
  <c r="I102" i="1"/>
  <c r="K102" i="1" s="1"/>
  <c r="I26" i="1"/>
  <c r="I25" i="1"/>
  <c r="I24" i="1"/>
  <c r="I23" i="1"/>
  <c r="I21" i="1"/>
  <c r="O61" i="1" l="1"/>
  <c r="O102" i="1"/>
  <c r="M76" i="1"/>
  <c r="I76" i="1"/>
  <c r="K76" i="1" s="1"/>
  <c r="M26" i="1"/>
  <c r="K26" i="1"/>
  <c r="M25" i="1"/>
  <c r="K25" i="1"/>
  <c r="O25" i="1" l="1"/>
  <c r="O76" i="1"/>
  <c r="O26" i="1"/>
  <c r="I13" i="1"/>
  <c r="K13" i="1" s="1"/>
  <c r="M13" i="1"/>
  <c r="I14" i="1"/>
  <c r="K14" i="1" s="1"/>
  <c r="M14" i="1"/>
  <c r="I15" i="1"/>
  <c r="K15" i="1" s="1"/>
  <c r="M15" i="1"/>
  <c r="I18" i="1"/>
  <c r="K18" i="1" s="1"/>
  <c r="M18" i="1"/>
  <c r="K21" i="1"/>
  <c r="M21" i="1"/>
  <c r="I22" i="1"/>
  <c r="K22" i="1" s="1"/>
  <c r="M22" i="1"/>
  <c r="K23" i="1"/>
  <c r="M23" i="1"/>
  <c r="K24" i="1"/>
  <c r="M24" i="1"/>
  <c r="I30" i="1"/>
  <c r="K30" i="1" s="1"/>
  <c r="M30" i="1"/>
  <c r="K32" i="1"/>
  <c r="M32" i="1"/>
  <c r="I35" i="1"/>
  <c r="K35" i="1" s="1"/>
  <c r="M35" i="1"/>
  <c r="I37" i="1"/>
  <c r="K37" i="1" s="1"/>
  <c r="M37" i="1"/>
  <c r="I39" i="1"/>
  <c r="K39" i="1" s="1"/>
  <c r="M39" i="1"/>
  <c r="I40" i="1"/>
  <c r="K40" i="1" s="1"/>
  <c r="M40" i="1"/>
  <c r="I41" i="1"/>
  <c r="K41" i="1" s="1"/>
  <c r="M41" i="1"/>
  <c r="I44" i="1"/>
  <c r="K44" i="1" s="1"/>
  <c r="M44" i="1"/>
  <c r="I45" i="1"/>
  <c r="K45" i="1" s="1"/>
  <c r="M45" i="1"/>
  <c r="I46" i="1"/>
  <c r="K46" i="1" s="1"/>
  <c r="M46" i="1"/>
  <c r="I47" i="1"/>
  <c r="K47" i="1" s="1"/>
  <c r="M47" i="1"/>
  <c r="I48" i="1"/>
  <c r="K48" i="1" s="1"/>
  <c r="M48" i="1"/>
  <c r="I49" i="1"/>
  <c r="K49" i="1" s="1"/>
  <c r="M49" i="1"/>
  <c r="I52" i="1"/>
  <c r="K52" i="1" s="1"/>
  <c r="M52" i="1"/>
  <c r="I53" i="1"/>
  <c r="K53" i="1" s="1"/>
  <c r="M53" i="1"/>
  <c r="I55" i="1"/>
  <c r="K55" i="1" s="1"/>
  <c r="M55" i="1"/>
  <c r="I56" i="1"/>
  <c r="K56" i="1" s="1"/>
  <c r="M56" i="1"/>
  <c r="I57" i="1"/>
  <c r="K57" i="1" s="1"/>
  <c r="M57" i="1"/>
  <c r="I60" i="1"/>
  <c r="K60" i="1" s="1"/>
  <c r="M60" i="1"/>
  <c r="I62" i="1"/>
  <c r="K62" i="1" s="1"/>
  <c r="M62" i="1"/>
  <c r="I65" i="1"/>
  <c r="K65" i="1" s="1"/>
  <c r="M65" i="1"/>
  <c r="I67" i="1"/>
  <c r="K67" i="1" s="1"/>
  <c r="M67" i="1"/>
  <c r="I69" i="1"/>
  <c r="K69" i="1" s="1"/>
  <c r="M69" i="1"/>
  <c r="I72" i="1"/>
  <c r="K72" i="1" s="1"/>
  <c r="M72" i="1"/>
  <c r="I73" i="1"/>
  <c r="K73" i="1" s="1"/>
  <c r="M73" i="1"/>
  <c r="I75" i="1"/>
  <c r="K75" i="1" s="1"/>
  <c r="M75" i="1"/>
  <c r="I78" i="1"/>
  <c r="K78" i="1" s="1"/>
  <c r="M78" i="1"/>
  <c r="I79" i="1"/>
  <c r="K79" i="1" s="1"/>
  <c r="M79" i="1"/>
  <c r="I81" i="1"/>
  <c r="K81" i="1" s="1"/>
  <c r="M81" i="1"/>
  <c r="I82" i="1"/>
  <c r="K82" i="1" s="1"/>
  <c r="M82" i="1"/>
  <c r="I83" i="1"/>
  <c r="K83" i="1" s="1"/>
  <c r="M83" i="1"/>
  <c r="I84" i="1"/>
  <c r="K84" i="1" s="1"/>
  <c r="M84" i="1"/>
  <c r="I85" i="1"/>
  <c r="K85" i="1" s="1"/>
  <c r="M85" i="1"/>
  <c r="I86" i="1"/>
  <c r="K86" i="1" s="1"/>
  <c r="M86" i="1"/>
  <c r="I87" i="1"/>
  <c r="K87" i="1" s="1"/>
  <c r="M87" i="1"/>
  <c r="I90" i="1"/>
  <c r="K90" i="1" s="1"/>
  <c r="M90" i="1"/>
  <c r="I91" i="1"/>
  <c r="K91" i="1" s="1"/>
  <c r="M91" i="1"/>
  <c r="I92" i="1"/>
  <c r="K92" i="1" s="1"/>
  <c r="M92" i="1"/>
  <c r="I94" i="1"/>
  <c r="K94" i="1" s="1"/>
  <c r="M94" i="1"/>
  <c r="I95" i="1"/>
  <c r="K95" i="1" s="1"/>
  <c r="M95" i="1"/>
  <c r="I96" i="1"/>
  <c r="K96" i="1" s="1"/>
  <c r="M96" i="1"/>
  <c r="I97" i="1"/>
  <c r="K97" i="1" s="1"/>
  <c r="M97" i="1"/>
  <c r="I103" i="1"/>
  <c r="K103" i="1" s="1"/>
  <c r="M103" i="1"/>
  <c r="I104" i="1"/>
  <c r="K104" i="1" s="1"/>
  <c r="M104" i="1"/>
  <c r="I105" i="1"/>
  <c r="K105" i="1" s="1"/>
  <c r="M105" i="1"/>
  <c r="O30" i="1" l="1"/>
  <c r="O23" i="1"/>
  <c r="O22" i="1"/>
  <c r="O18" i="1"/>
  <c r="O15" i="1"/>
  <c r="O13" i="1"/>
  <c r="O21" i="1"/>
  <c r="O14" i="1"/>
  <c r="O47" i="1"/>
  <c r="O45" i="1"/>
  <c r="O52" i="1"/>
  <c r="O56" i="1"/>
  <c r="O39" i="1"/>
  <c r="O44" i="1"/>
  <c r="O40" i="1"/>
  <c r="O53" i="1"/>
  <c r="O32" i="1"/>
  <c r="O41" i="1"/>
  <c r="O35" i="1"/>
  <c r="O49" i="1"/>
  <c r="O46" i="1"/>
  <c r="O37" i="1"/>
  <c r="O24" i="1"/>
  <c r="O48" i="1"/>
  <c r="O57" i="1"/>
  <c r="O67" i="1"/>
  <c r="O62" i="1"/>
  <c r="O65" i="1"/>
  <c r="O69" i="1"/>
  <c r="O72" i="1"/>
  <c r="O55" i="1"/>
  <c r="O60" i="1"/>
  <c r="O73" i="1"/>
  <c r="O75" i="1"/>
  <c r="O104" i="1"/>
  <c r="O96" i="1"/>
  <c r="O87" i="1"/>
  <c r="O79" i="1"/>
  <c r="O97" i="1"/>
  <c r="O94" i="1"/>
  <c r="O91" i="1"/>
  <c r="O85" i="1"/>
  <c r="O83" i="1"/>
  <c r="O82" i="1"/>
  <c r="O103" i="1"/>
  <c r="O95" i="1"/>
  <c r="O90" i="1"/>
  <c r="O81" i="1"/>
  <c r="O105" i="1"/>
  <c r="O92" i="1"/>
  <c r="O86" i="1"/>
  <c r="O84" i="1"/>
  <c r="O78" i="1"/>
  <c r="M7" i="1"/>
  <c r="M12" i="1"/>
  <c r="M16" i="1"/>
  <c r="M17" i="1"/>
  <c r="M19" i="1"/>
  <c r="M20" i="1"/>
  <c r="M28" i="1"/>
  <c r="M29" i="1"/>
  <c r="M31" i="1"/>
  <c r="M33" i="1"/>
  <c r="M34" i="1"/>
  <c r="M36" i="1"/>
  <c r="M38" i="1"/>
  <c r="M42" i="1"/>
  <c r="M50" i="1"/>
  <c r="M51" i="1"/>
  <c r="M54" i="1"/>
  <c r="M58" i="1"/>
  <c r="M63" i="1"/>
  <c r="M64" i="1"/>
  <c r="M68" i="1"/>
  <c r="M70" i="1"/>
  <c r="M71" i="1"/>
  <c r="M77" i="1"/>
  <c r="M80" i="1"/>
  <c r="M88" i="1"/>
  <c r="M89" i="1"/>
  <c r="M93" i="1"/>
  <c r="M98" i="1"/>
  <c r="M99" i="1"/>
  <c r="M100" i="1"/>
  <c r="M101" i="1"/>
  <c r="I93" i="1" l="1"/>
  <c r="K113" i="1" l="1"/>
  <c r="M113" i="1"/>
  <c r="N113" i="1"/>
  <c r="O113" i="1"/>
  <c r="O118" i="1" l="1"/>
  <c r="J106" i="1"/>
  <c r="H106" i="1"/>
  <c r="I7" i="1"/>
  <c r="K7" i="1" s="1"/>
  <c r="I12" i="1"/>
  <c r="K12" i="1" s="1"/>
  <c r="I16" i="1"/>
  <c r="K16" i="1" s="1"/>
  <c r="I17" i="1"/>
  <c r="K17" i="1" s="1"/>
  <c r="I19" i="1"/>
  <c r="K19" i="1" s="1"/>
  <c r="I20" i="1"/>
  <c r="K20" i="1" s="1"/>
  <c r="I27" i="1"/>
  <c r="K27" i="1" s="1"/>
  <c r="I28" i="1"/>
  <c r="K28" i="1" s="1"/>
  <c r="K29" i="1"/>
  <c r="K33" i="1"/>
  <c r="I34" i="1"/>
  <c r="K34" i="1" s="1"/>
  <c r="I36" i="1"/>
  <c r="K36" i="1" s="1"/>
  <c r="I38" i="1"/>
  <c r="K38" i="1" s="1"/>
  <c r="I42" i="1"/>
  <c r="K42" i="1" s="1"/>
  <c r="I50" i="1"/>
  <c r="K50" i="1" s="1"/>
  <c r="I51" i="1"/>
  <c r="K51" i="1" s="1"/>
  <c r="I54" i="1"/>
  <c r="K54" i="1" s="1"/>
  <c r="K58" i="1"/>
  <c r="I63" i="1"/>
  <c r="K63" i="1" s="1"/>
  <c r="I64" i="1"/>
  <c r="K64" i="1" s="1"/>
  <c r="I68" i="1"/>
  <c r="K68" i="1" s="1"/>
  <c r="I70" i="1"/>
  <c r="K70" i="1" s="1"/>
  <c r="I71" i="1"/>
  <c r="K71" i="1" s="1"/>
  <c r="I77" i="1"/>
  <c r="K77" i="1" s="1"/>
  <c r="I80" i="1"/>
  <c r="K80" i="1" s="1"/>
  <c r="I88" i="1"/>
  <c r="K88" i="1" s="1"/>
  <c r="I89" i="1"/>
  <c r="K89" i="1" s="1"/>
  <c r="I98" i="1"/>
  <c r="K98" i="1" s="1"/>
  <c r="I99" i="1"/>
  <c r="K99" i="1" s="1"/>
  <c r="I100" i="1"/>
  <c r="K100" i="1" s="1"/>
  <c r="I101" i="1"/>
  <c r="K101" i="1" s="1"/>
  <c r="K31" i="1"/>
  <c r="K93" i="1"/>
  <c r="O19" i="1" l="1"/>
  <c r="O7" i="1"/>
  <c r="O64" i="1"/>
  <c r="O63" i="1"/>
  <c r="M106" i="1"/>
  <c r="O77" i="1" l="1"/>
  <c r="O12" i="1" l="1"/>
  <c r="O16" i="1"/>
  <c r="O17" i="1"/>
  <c r="O20" i="1"/>
  <c r="O27" i="1"/>
  <c r="O28" i="1"/>
  <c r="O29" i="1"/>
  <c r="O31" i="1"/>
  <c r="O33" i="1"/>
  <c r="O34" i="1"/>
  <c r="O36" i="1"/>
  <c r="O38" i="1"/>
  <c r="O42" i="1"/>
  <c r="O50" i="1"/>
  <c r="O51" i="1"/>
  <c r="O54" i="1"/>
  <c r="O58" i="1"/>
  <c r="O68" i="1"/>
  <c r="O70" i="1"/>
  <c r="O71" i="1"/>
  <c r="O80" i="1"/>
  <c r="O88" i="1"/>
  <c r="O89" i="1"/>
  <c r="O93" i="1"/>
  <c r="O98" i="1"/>
  <c r="O99" i="1"/>
  <c r="O100" i="1"/>
  <c r="O101" i="1"/>
  <c r="O106" i="1" l="1"/>
  <c r="O115" i="1" s="1"/>
  <c r="I106" i="1"/>
  <c r="N106" i="1" l="1"/>
  <c r="I115" i="1"/>
  <c r="H115" i="1"/>
  <c r="J115" i="1" l="1"/>
  <c r="K106" i="1" l="1"/>
  <c r="K115" i="1" s="1"/>
  <c r="N115" i="1"/>
  <c r="M115" i="1"/>
  <c r="O119" i="1" l="1"/>
</calcChain>
</file>

<file path=xl/sharedStrings.xml><?xml version="1.0" encoding="utf-8"?>
<sst xmlns="http://schemas.openxmlformats.org/spreadsheetml/2006/main" count="381" uniqueCount="195">
  <si>
    <t>NOME</t>
  </si>
  <si>
    <t>SEJUV</t>
  </si>
  <si>
    <t>DTIMG</t>
  </si>
  <si>
    <t>01/07/2014</t>
  </si>
  <si>
    <t>LUIZ FELIPE MAGALHÃES DA SILVA</t>
  </si>
  <si>
    <t>ELIZABETH BEZERRA DA COSTA</t>
  </si>
  <si>
    <t>ITALO BRUNO DA SILVA DA ROCHA</t>
  </si>
  <si>
    <t>SEMSA</t>
  </si>
  <si>
    <t>SEMEIA</t>
  </si>
  <si>
    <t>SEME</t>
  </si>
  <si>
    <t>VICTOR HUGO DA SILVA MACHADO</t>
  </si>
  <si>
    <t>ANNA PAULA COSTA DE SOUSA</t>
  </si>
  <si>
    <t>MARIANNE DA COSTA BRITO</t>
  </si>
  <si>
    <t>SEDOP</t>
  </si>
  <si>
    <t>INÍCIO</t>
  </si>
  <si>
    <t>TÉRMINO</t>
  </si>
  <si>
    <t>Dias úteis</t>
  </si>
  <si>
    <t xml:space="preserve"> </t>
  </si>
  <si>
    <t>FOLHA ANALÍTICA ORDINÁRIA</t>
  </si>
  <si>
    <t>V. TRANSP</t>
  </si>
  <si>
    <t>ANO</t>
  </si>
  <si>
    <t>TIPO DE DOCUMENTO</t>
  </si>
  <si>
    <t>FALTAS</t>
  </si>
  <si>
    <t>AUXÍLIO TRANSP</t>
  </si>
  <si>
    <t>SEQ</t>
  </si>
  <si>
    <t>TOTAL GERAL DA FOLHA.......................................R$</t>
  </si>
  <si>
    <t>TOTAL   BRUTO</t>
  </si>
  <si>
    <t>VALOR BOLSA</t>
  </si>
  <si>
    <t>ESTÁGIO</t>
  </si>
  <si>
    <t>DESCONTOS  - R$</t>
  </si>
  <si>
    <t>DO   AUXÍLIO TRANSP</t>
  </si>
  <si>
    <t>DA    BOLSA</t>
  </si>
  <si>
    <t>RECESSO REMUN / DIFERENÇAS</t>
  </si>
  <si>
    <t>VALORES MENSAIS DA BOLSA</t>
  </si>
  <si>
    <t>VALOR LÍQUIDO (PAGO)</t>
  </si>
  <si>
    <t>KEDNA DAIANE CAVALCANTE DA SILVA</t>
  </si>
  <si>
    <t>CURSO</t>
  </si>
  <si>
    <t>01/08/2014</t>
  </si>
  <si>
    <t>MARCIO SOUZA GASPARIM</t>
  </si>
  <si>
    <t>ARIKENYD DA COSTA FERREIRA</t>
  </si>
  <si>
    <t>JUCELICE DE SOUZA FROTA</t>
  </si>
  <si>
    <t>HENRIQUE  ALMEIDA DA SILVA</t>
  </si>
  <si>
    <t>JOAO PEDRO LUCAS DE LIMA</t>
  </si>
  <si>
    <t>ARIKELLY DA COSTA FERREIRA</t>
  </si>
  <si>
    <t>SAMUEL ANTONIO RIBEIRO VIEIRA ALVES</t>
  </si>
  <si>
    <t>VANUBIA MACEDO DE MEDEIROS</t>
  </si>
  <si>
    <t>VANUZIA ALVES DA SILVA</t>
  </si>
  <si>
    <t>MATEUS GABRIEL BRITO</t>
  </si>
  <si>
    <t>VANESSA ARAUJO DE SOUZA</t>
  </si>
  <si>
    <t>CHERRYSTONE MENDES LIMA</t>
  </si>
  <si>
    <t>DAIANA DE SOUSA MOURA</t>
  </si>
  <si>
    <t>MARIA MARLY PINHEIRO DA SILVA</t>
  </si>
  <si>
    <t>SAMANTA DE OLIVEIRA CUNHA</t>
  </si>
  <si>
    <t>ANDREA DA SILVA SOUSA RODRIGUES</t>
  </si>
  <si>
    <t>DHYENEFE INGRID DE OLIVEIRA</t>
  </si>
  <si>
    <t>RBTRANS</t>
  </si>
  <si>
    <t>LARISSA BANDEIRA FEITOSA</t>
  </si>
  <si>
    <t>EDMILSON DE OLIVEIRA FREIRE</t>
  </si>
  <si>
    <t>ARQUITETURA</t>
  </si>
  <si>
    <t>BIOLOGIA</t>
  </si>
  <si>
    <t>ARTES CENICAS</t>
  </si>
  <si>
    <t>ADMINISTRAÇÃO</t>
  </si>
  <si>
    <t>SISTEMA DE INFORMAÇÃO</t>
  </si>
  <si>
    <t>ENSINO MEDIO</t>
  </si>
  <si>
    <t>PEDAGOGIA</t>
  </si>
  <si>
    <t>RECURSOS HUMANOS</t>
  </si>
  <si>
    <t>SERVIÇO SOCIAL</t>
  </si>
  <si>
    <t>FISIOTERAPIA</t>
  </si>
  <si>
    <t>ENFERMAGEM</t>
  </si>
  <si>
    <t>ODONTOLOGIA</t>
  </si>
  <si>
    <t>BIOMEDICINA</t>
  </si>
  <si>
    <t>THIAGO DA SILVA OLIVEIRA</t>
  </si>
  <si>
    <t>EVELIN NEGREIROS DE MELO</t>
  </si>
  <si>
    <t>GABRIEL BORGES CLAROS</t>
  </si>
  <si>
    <t>JOEDSON REIS DE OLIVEIRA</t>
  </si>
  <si>
    <t>FILOSOFIA</t>
  </si>
  <si>
    <t>RAYANE BEZERRA DA SILVA RIBEIRO</t>
  </si>
  <si>
    <t>GEOGRAFIA</t>
  </si>
  <si>
    <t>ANDRESSA KAREN ARAÚJO DE ASSIS</t>
  </si>
  <si>
    <t>DANIELA ALMEIDA DE SANTANA</t>
  </si>
  <si>
    <t>DENISE RODRIGUES DE LIMA</t>
  </si>
  <si>
    <t>REFERÊNCIA</t>
  </si>
  <si>
    <t>DT-CONTR</t>
  </si>
  <si>
    <t>TOTAL DA FOLHA DO MÊS................................R$</t>
  </si>
  <si>
    <t>TOTAL DA DESPESA - PROGRAMA BOLSA-ESTÁGIO...........R$</t>
  </si>
  <si>
    <t>TOTAL DOS SERVIÇOS MENSAIS A FATURAR......................R$</t>
  </si>
  <si>
    <t>TAXA DE AGENCIAMENTO  - Valor Unitário....................... R$</t>
  </si>
  <si>
    <t>LOTAÇÃO</t>
  </si>
  <si>
    <t>RECESSO REMUNERADO</t>
  </si>
  <si>
    <t>FOLHA MENSAL DE PAGAMENTO DE ESTAGIÁRIOS</t>
  </si>
  <si>
    <t>DATA PROCESS</t>
  </si>
  <si>
    <t>MÊS REF</t>
  </si>
  <si>
    <t>ST</t>
  </si>
  <si>
    <t>1</t>
  </si>
  <si>
    <t>ANDRÉ LIMA E LIMA</t>
  </si>
  <si>
    <t>ENSINO MÉDIO</t>
  </si>
  <si>
    <t>JEFTER SANCLÉ DO NASCIMENTO BARROS LIMA</t>
  </si>
  <si>
    <t>CIÊNCIAS CONTABEIS</t>
  </si>
  <si>
    <t>SEOP</t>
  </si>
  <si>
    <t>WITALLO BAIRON DE SOUZA ARAUJO</t>
  </si>
  <si>
    <t>DTI</t>
  </si>
  <si>
    <t>FABRICIO OLIVEIRA DE FREITAS</t>
  </si>
  <si>
    <t>VANIA RODRIGUES CEZA MOREIRA</t>
  </si>
  <si>
    <t>MARIANA AMIM KATAR VERÊDA</t>
  </si>
  <si>
    <t>FARMÁCIA</t>
  </si>
  <si>
    <t>ISLEY HONORATO DA SILVA COSTA</t>
  </si>
  <si>
    <t>EDINEIDE ALTO ROCHA</t>
  </si>
  <si>
    <t>TEC EM SEGURANÇA DE TRABA.</t>
  </si>
  <si>
    <t>DIEGO CARVALHO RIBEIRO</t>
  </si>
  <si>
    <t>LANNA CARMEM VAZ DE ARAÚJO</t>
  </si>
  <si>
    <t>PAULO SERGIO MENEZES DE SOUZA</t>
  </si>
  <si>
    <t>SEAD</t>
  </si>
  <si>
    <t>ANA PAULA COSMO SOARES</t>
  </si>
  <si>
    <t>EMURB</t>
  </si>
  <si>
    <t>DIREITO</t>
  </si>
  <si>
    <t>JARDEL DA SILVA FREIRE</t>
  </si>
  <si>
    <t>NADIR CHAVES DA COSTA MAIA</t>
  </si>
  <si>
    <t>KATIANA DA SILVA SANTOS</t>
  </si>
  <si>
    <t>RAQUEL DI MANON BATISTA DA COSTA</t>
  </si>
  <si>
    <t>DIREIRO</t>
  </si>
  <si>
    <t>SEDIHPA</t>
  </si>
  <si>
    <t>IVERANDA MACEDO ALVES</t>
  </si>
  <si>
    <t>THALIIYNE ARAUJO BORGES</t>
  </si>
  <si>
    <t>RODRIGO FERREIRA DE OLIVEIRA</t>
  </si>
  <si>
    <t>BIOLOGICA</t>
  </si>
  <si>
    <t>PETROS BARRETO DA SILVA</t>
  </si>
  <si>
    <t>TEC.DE SEGURANÇA DE DADOS</t>
  </si>
  <si>
    <t>PEDRO NEY PINHEIRO BRAGA</t>
  </si>
  <si>
    <t>PSICOLOGIA</t>
  </si>
  <si>
    <t>EVILEN MENEZES DE ALMEIDA</t>
  </si>
  <si>
    <t>THAYS FERNANDA CUNHA LIMA</t>
  </si>
  <si>
    <t>ALEX BRUNO CASTRO RIBEIRO</t>
  </si>
  <si>
    <t>ANDREIA BRAGA DA COSTA</t>
  </si>
  <si>
    <t>ANTONIA SANTOS FREITAS</t>
  </si>
  <si>
    <t>EDUCAÇÃO FÍSICA</t>
  </si>
  <si>
    <t>SEMEL</t>
  </si>
  <si>
    <t>BRUNO GUSTAVO DOS SANTOS</t>
  </si>
  <si>
    <t>EVANDRO CAVALCANTE DE ARAÚJO JUNIOR</t>
  </si>
  <si>
    <t>DTIG</t>
  </si>
  <si>
    <t>JARDEL MENEZES PACHERRES</t>
  </si>
  <si>
    <t>LAURA LAISE DA CUNHA CAVALCANTE</t>
  </si>
  <si>
    <t>LUIS FELIPE DE ASSIS MEDEIROS</t>
  </si>
  <si>
    <t>REBECA AIREZ QUEIROZ</t>
  </si>
  <si>
    <t>REBEKA BARBOSA DA SILVA</t>
  </si>
  <si>
    <t>SANDRA MARIA OLIVEIRA DE SOUZA</t>
  </si>
  <si>
    <t>GESTÃO HOSPITALAR</t>
  </si>
  <si>
    <t>SEBASTIÃO FERNANDO ALVES DE SOUZA</t>
  </si>
  <si>
    <t>SUZANA RIBEIRO BRANDÃO</t>
  </si>
  <si>
    <t>SEFIN</t>
  </si>
  <si>
    <t>DAVI KENNEDY DE ALMEIDA FEITOSA</t>
  </si>
  <si>
    <t>ÉLICA DE OLIVEIRA BARBOSA</t>
  </si>
  <si>
    <t>MARIA AMÉLIA GOMES DA COSTA</t>
  </si>
  <si>
    <t>RIVALDO CARDOSO</t>
  </si>
  <si>
    <t>WLADIMIR MACHADO DE BARROS</t>
  </si>
  <si>
    <t>LUCILENE VIEIRA DE LIMA</t>
  </si>
  <si>
    <t>SEADPIR</t>
  </si>
  <si>
    <t>MAIKOM SALES AMORIM</t>
  </si>
  <si>
    <t>ENGENHARIA FLORESTAL</t>
  </si>
  <si>
    <t>PAULA ROSANI DE MORA</t>
  </si>
  <si>
    <t>GESTÃO PÚBLICA</t>
  </si>
  <si>
    <t>VITORIA DE AARUDA SOUZA</t>
  </si>
  <si>
    <t>GESTÃO RH</t>
  </si>
  <si>
    <t>ANA KASSIA MOTA DE LIMA</t>
  </si>
  <si>
    <t>ARLY SOUZA BATISTA</t>
  </si>
  <si>
    <t>CAUA LINO GUIMARÃES LOPES</t>
  </si>
  <si>
    <t>ENGENHARIA ELETRICA</t>
  </si>
  <si>
    <t>CICERO RAMIRO MAGALHÃES TORRES</t>
  </si>
  <si>
    <t>LUIZ FELIPE FERREIRA DE ANDRADE</t>
  </si>
  <si>
    <t xml:space="preserve"> SAÚDE COLETIVA</t>
  </si>
  <si>
    <t>NATHALYA DOS SANTOS CAMPOS</t>
  </si>
  <si>
    <t>RAQUEL ANDRADE DOS SANTOS</t>
  </si>
  <si>
    <t>01/11//2015</t>
  </si>
  <si>
    <t>ROSELY SOLOYNA SANTOS MACEDO</t>
  </si>
  <si>
    <t>THAMIRES RABELO SANTANA</t>
  </si>
  <si>
    <t>CÁCIA FERNANDES DE ARAÚJO</t>
  </si>
  <si>
    <t>CELIA SANTOS DA SILVA</t>
  </si>
  <si>
    <t>PAULA KAROSLAINE VERAS DE LIMA</t>
  </si>
  <si>
    <t>TÉC DE SAAÚDE BUCAL</t>
  </si>
  <si>
    <t>NATALY S FREITAS</t>
  </si>
  <si>
    <t>VITOR OLIVEIRA DE SOUZA</t>
  </si>
  <si>
    <t>SEGURANÇA NO TRABALHO</t>
  </si>
  <si>
    <t>MAICO CHARLES LOPES PINHEIRO</t>
  </si>
  <si>
    <t>2016</t>
  </si>
  <si>
    <t>ALINY DOS SANTOS CHAVES</t>
  </si>
  <si>
    <t>ALINE BRAGA DA SILVA</t>
  </si>
  <si>
    <t>01/0082016</t>
  </si>
  <si>
    <t>ANA GABRIELLE DE MELO MEDEIROS</t>
  </si>
  <si>
    <t>SEDHIPA</t>
  </si>
  <si>
    <t>MARÇO</t>
  </si>
  <si>
    <t>LUCAS SILVA ARAUJO</t>
  </si>
  <si>
    <t>28/04/2016</t>
  </si>
  <si>
    <t>ABRIL</t>
  </si>
  <si>
    <t>GIOVANNI CATTER BESERRA</t>
  </si>
  <si>
    <r>
      <t xml:space="preserve">Contrato Nº </t>
    </r>
    <r>
      <rPr>
        <b/>
        <sz val="12"/>
        <rFont val="Cambria"/>
        <family val="1"/>
      </rPr>
      <t>042/2014   -   INSTITUTO EUVALDO LODI - IEL</t>
    </r>
  </si>
  <si>
    <r>
      <rPr>
        <b/>
        <sz val="9"/>
        <rFont val="Bookman Old Style"/>
        <family val="1"/>
      </rPr>
      <t>ST</t>
    </r>
    <r>
      <rPr>
        <sz val="9"/>
        <rFont val="Bookman Old Style"/>
        <family val="1"/>
      </rPr>
      <t>=SITUAÇÃO NO MÊS = {</t>
    </r>
    <r>
      <rPr>
        <b/>
        <sz val="9"/>
        <rFont val="Bookman Old Style"/>
        <family val="1"/>
      </rPr>
      <t xml:space="preserve"> 1</t>
    </r>
    <r>
      <rPr>
        <sz val="9"/>
        <rFont val="Bookman Old Style"/>
        <family val="1"/>
      </rPr>
      <t xml:space="preserve">- Ativo regular  </t>
    </r>
    <r>
      <rPr>
        <b/>
        <sz val="9"/>
        <rFont val="Bookman Old Style"/>
        <family val="1"/>
      </rPr>
      <t>2</t>
    </r>
    <r>
      <rPr>
        <sz val="9"/>
        <rFont val="Bookman Old Style"/>
        <family val="1"/>
      </rPr>
      <t xml:space="preserve">-Contrato novo  </t>
    </r>
    <r>
      <rPr>
        <b/>
        <sz val="9"/>
        <rFont val="Bookman Old Style"/>
        <family val="1"/>
      </rPr>
      <t>3</t>
    </r>
    <r>
      <rPr>
        <sz val="9"/>
        <rFont val="Bookman Old Style"/>
        <family val="1"/>
      </rPr>
      <t xml:space="preserve">-Recesso remunerado  </t>
    </r>
    <r>
      <rPr>
        <b/>
        <sz val="9"/>
        <rFont val="Bookman Old Style"/>
        <family val="1"/>
      </rPr>
      <t>4</t>
    </r>
    <r>
      <rPr>
        <sz val="9"/>
        <rFont val="Bookman Old Style"/>
        <family val="1"/>
      </rPr>
      <t>-Contrato encerrado}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</si>
</sst>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  <numFmt numFmtId="169" formatCode="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Cambri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Arial"/>
      <family val="2"/>
    </font>
    <font>
      <b/>
      <sz val="9"/>
      <name val="Bookman Old Style"/>
      <family val="1"/>
    </font>
    <font>
      <sz val="9"/>
      <name val="Bookman Old Style"/>
      <family val="1"/>
    </font>
    <font>
      <b/>
      <sz val="18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3">
    <xf numFmtId="0" fontId="0" fillId="0" borderId="0" xfId="0"/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4" fontId="4" fillId="0" borderId="1" xfId="7" applyFont="1" applyFill="1" applyBorder="1" applyAlignment="1">
      <alignment horizontal="center" vertical="center"/>
    </xf>
    <xf numFmtId="167" fontId="2" fillId="0" borderId="1" xfId="5" applyNumberFormat="1" applyFont="1" applyFill="1" applyBorder="1" applyAlignment="1">
      <alignment horizontal="right" vertical="center"/>
    </xf>
    <xf numFmtId="164" fontId="2" fillId="0" borderId="1" xfId="6" applyNumberFormat="1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>
      <alignment horizontal="center" vertical="center"/>
    </xf>
    <xf numFmtId="168" fontId="2" fillId="0" borderId="1" xfId="4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4" fontId="1" fillId="0" borderId="1" xfId="7" applyFont="1" applyFill="1" applyBorder="1" applyAlignment="1">
      <alignment vertical="center"/>
    </xf>
    <xf numFmtId="44" fontId="5" fillId="0" borderId="1" xfId="7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8" fontId="5" fillId="0" borderId="1" xfId="7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8" fontId="5" fillId="0" borderId="1" xfId="7" applyNumberFormat="1" applyFont="1" applyFill="1" applyBorder="1" applyAlignment="1">
      <alignment vertical="center"/>
    </xf>
    <xf numFmtId="43" fontId="5" fillId="0" borderId="13" xfId="6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4" fontId="5" fillId="0" borderId="1" xfId="7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7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5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15" fillId="0" borderId="4" xfId="6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68" fontId="11" fillId="0" borderId="1" xfId="6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 vertical="center"/>
    </xf>
    <xf numFmtId="0" fontId="8" fillId="0" borderId="1" xfId="2" applyFont="1" applyFill="1" applyBorder="1" applyAlignment="1">
      <alignment horizontal="left" vertical="center"/>
    </xf>
    <xf numFmtId="0" fontId="15" fillId="0" borderId="1" xfId="5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4" fontId="8" fillId="0" borderId="1" xfId="7" applyFont="1" applyFill="1" applyBorder="1" applyAlignment="1">
      <alignment horizontal="center" vertical="center"/>
    </xf>
    <xf numFmtId="167" fontId="15" fillId="0" borderId="1" xfId="5" applyNumberFormat="1" applyFont="1" applyFill="1" applyBorder="1" applyAlignment="1">
      <alignment horizontal="right" vertical="center"/>
    </xf>
    <xf numFmtId="164" fontId="15" fillId="0" borderId="1" xfId="6" applyNumberFormat="1" applyFont="1" applyFill="1" applyBorder="1" applyAlignment="1">
      <alignment horizontal="center" vertical="center"/>
    </xf>
    <xf numFmtId="166" fontId="8" fillId="0" borderId="1" xfId="5" applyNumberFormat="1" applyFont="1" applyFill="1" applyBorder="1" applyAlignment="1">
      <alignment horizontal="center" vertical="center"/>
    </xf>
    <xf numFmtId="168" fontId="15" fillId="0" borderId="1" xfId="4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4" fontId="8" fillId="0" borderId="1" xfId="7" applyFont="1" applyFill="1" applyBorder="1" applyAlignment="1">
      <alignment vertical="center"/>
    </xf>
    <xf numFmtId="169" fontId="8" fillId="0" borderId="1" xfId="5" applyNumberFormat="1" applyFont="1" applyFill="1" applyBorder="1" applyAlignment="1">
      <alignment horizontal="left" vertical="center"/>
    </xf>
    <xf numFmtId="49" fontId="8" fillId="0" borderId="1" xfId="5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7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15" fillId="0" borderId="10" xfId="5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44" fontId="8" fillId="0" borderId="10" xfId="7" applyFont="1" applyFill="1" applyBorder="1" applyAlignment="1">
      <alignment horizontal="center" vertical="center"/>
    </xf>
    <xf numFmtId="167" fontId="15" fillId="0" borderId="10" xfId="5" applyNumberFormat="1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8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30479</xdr:rowOff>
    </xdr:from>
    <xdr:to>
      <xdr:col>2</xdr:col>
      <xdr:colOff>647700</xdr:colOff>
      <xdr:row>0</xdr:row>
      <xdr:rowOff>752474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79"/>
          <a:ext cx="3568065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workbookViewId="0">
      <selection activeCell="B115" sqref="B115:C115"/>
    </sheetView>
  </sheetViews>
  <sheetFormatPr defaultRowHeight="15" x14ac:dyDescent="0.25"/>
  <cols>
    <col min="1" max="1" width="5" style="51" customWidth="1"/>
    <col min="2" max="2" width="39.140625" style="51" customWidth="1"/>
    <col min="3" max="3" width="28.7109375" style="51" bestFit="1" customWidth="1"/>
    <col min="4" max="4" width="14.42578125" style="122" customWidth="1"/>
    <col min="5" max="5" width="4" style="51" customWidth="1"/>
    <col min="6" max="6" width="11" style="51" customWidth="1"/>
    <col min="7" max="7" width="12.42578125" style="51" customWidth="1"/>
    <col min="8" max="8" width="13.7109375" style="51" customWidth="1"/>
    <col min="9" max="10" width="14.42578125" style="51" customWidth="1"/>
    <col min="11" max="11" width="14.140625" style="51" customWidth="1"/>
    <col min="12" max="12" width="4.7109375" style="51" customWidth="1"/>
    <col min="13" max="13" width="11.85546875" style="51" customWidth="1"/>
    <col min="14" max="14" width="10.85546875" style="51" customWidth="1"/>
    <col min="15" max="15" width="20.28515625" style="51" customWidth="1"/>
    <col min="16" max="16384" width="9.140625" style="51"/>
  </cols>
  <sheetData>
    <row r="1" spans="1:15" ht="59.25" customHeight="1" x14ac:dyDescent="0.25">
      <c r="A1" s="50" t="s">
        <v>17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5.75" customHeight="1" x14ac:dyDescent="0.25">
      <c r="A2" s="1" t="s">
        <v>89</v>
      </c>
      <c r="B2" s="2"/>
      <c r="C2" s="3"/>
      <c r="D2" s="52" t="s">
        <v>90</v>
      </c>
      <c r="E2" s="53"/>
      <c r="F2" s="54" t="s">
        <v>20</v>
      </c>
      <c r="G2" s="55" t="s">
        <v>91</v>
      </c>
      <c r="H2" s="56" t="s">
        <v>16</v>
      </c>
      <c r="I2" s="56" t="s">
        <v>19</v>
      </c>
      <c r="J2" s="57" t="s">
        <v>21</v>
      </c>
      <c r="K2" s="57"/>
      <c r="L2" s="57"/>
      <c r="M2" s="57"/>
      <c r="N2" s="57"/>
      <c r="O2" s="57"/>
    </row>
    <row r="3" spans="1:15" ht="15.75" customHeight="1" x14ac:dyDescent="0.25">
      <c r="A3" s="4" t="s">
        <v>193</v>
      </c>
      <c r="B3" s="5"/>
      <c r="C3" s="6"/>
      <c r="D3" s="7" t="s">
        <v>190</v>
      </c>
      <c r="E3" s="8"/>
      <c r="F3" s="58" t="s">
        <v>182</v>
      </c>
      <c r="G3" s="59" t="s">
        <v>191</v>
      </c>
      <c r="H3" s="60">
        <v>19</v>
      </c>
      <c r="I3" s="61">
        <v>4.8</v>
      </c>
      <c r="J3" s="62" t="s">
        <v>18</v>
      </c>
      <c r="K3" s="62"/>
      <c r="L3" s="62"/>
      <c r="M3" s="62"/>
      <c r="N3" s="62"/>
      <c r="O3" s="62"/>
    </row>
    <row r="4" spans="1:15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ht="14.45" customHeight="1" x14ac:dyDescent="0.25">
      <c r="A5" s="36" t="s">
        <v>24</v>
      </c>
      <c r="B5" s="9" t="s">
        <v>0</v>
      </c>
      <c r="C5" s="66" t="s">
        <v>28</v>
      </c>
      <c r="D5" s="67"/>
      <c r="E5" s="67"/>
      <c r="F5" s="67"/>
      <c r="G5" s="68"/>
      <c r="H5" s="10" t="s">
        <v>33</v>
      </c>
      <c r="I5" s="11"/>
      <c r="J5" s="11"/>
      <c r="K5" s="12"/>
      <c r="L5" s="69" t="s">
        <v>29</v>
      </c>
      <c r="M5" s="69"/>
      <c r="N5" s="69"/>
      <c r="O5" s="37" t="s">
        <v>34</v>
      </c>
    </row>
    <row r="6" spans="1:15" ht="46.9" customHeight="1" x14ac:dyDescent="0.25">
      <c r="A6" s="38"/>
      <c r="B6" s="13"/>
      <c r="C6" s="14" t="s">
        <v>36</v>
      </c>
      <c r="D6" s="14" t="s">
        <v>87</v>
      </c>
      <c r="E6" s="14" t="s">
        <v>92</v>
      </c>
      <c r="F6" s="14" t="s">
        <v>14</v>
      </c>
      <c r="G6" s="14" t="s">
        <v>15</v>
      </c>
      <c r="H6" s="14"/>
      <c r="I6" s="14" t="s">
        <v>23</v>
      </c>
      <c r="J6" s="14" t="s">
        <v>88</v>
      </c>
      <c r="K6" s="39" t="s">
        <v>26</v>
      </c>
      <c r="L6" s="40" t="s">
        <v>22</v>
      </c>
      <c r="M6" s="14" t="s">
        <v>31</v>
      </c>
      <c r="N6" s="14" t="s">
        <v>30</v>
      </c>
      <c r="O6" s="37"/>
    </row>
    <row r="7" spans="1:15" x14ac:dyDescent="0.25">
      <c r="A7" s="70">
        <v>1</v>
      </c>
      <c r="B7" s="96" t="s">
        <v>131</v>
      </c>
      <c r="C7" s="96" t="s">
        <v>66</v>
      </c>
      <c r="D7" s="96" t="s">
        <v>111</v>
      </c>
      <c r="E7" s="97">
        <v>1</v>
      </c>
      <c r="F7" s="98">
        <v>42226</v>
      </c>
      <c r="G7" s="98">
        <v>42592</v>
      </c>
      <c r="H7" s="99">
        <v>630</v>
      </c>
      <c r="I7" s="99">
        <f t="shared" ref="I7:I57" si="0">H$3*I$3</f>
        <v>91.2</v>
      </c>
      <c r="J7" s="99">
        <v>0</v>
      </c>
      <c r="K7" s="100">
        <f t="shared" ref="K7:K55" si="1">SUM(H7:J7)</f>
        <v>721.2</v>
      </c>
      <c r="L7" s="101">
        <v>0</v>
      </c>
      <c r="M7" s="102">
        <f t="shared" ref="M7:M55" si="2">(H7/30)*L7</f>
        <v>0</v>
      </c>
      <c r="N7" s="102">
        <v>0</v>
      </c>
      <c r="O7" s="103">
        <f t="shared" ref="O7:O55" si="3">K7-SUM(M7:N7)</f>
        <v>721.2</v>
      </c>
    </row>
    <row r="8" spans="1:15" x14ac:dyDescent="0.25">
      <c r="A8" s="70">
        <v>2</v>
      </c>
      <c r="B8" s="104" t="s">
        <v>162</v>
      </c>
      <c r="C8" s="96" t="s">
        <v>67</v>
      </c>
      <c r="D8" s="96" t="s">
        <v>7</v>
      </c>
      <c r="E8" s="97">
        <v>1</v>
      </c>
      <c r="F8" s="105">
        <v>42278</v>
      </c>
      <c r="G8" s="98">
        <v>42644</v>
      </c>
      <c r="H8" s="99">
        <v>630</v>
      </c>
      <c r="I8" s="99">
        <f t="shared" si="0"/>
        <v>91.2</v>
      </c>
      <c r="J8" s="99">
        <v>0</v>
      </c>
      <c r="K8" s="100">
        <f t="shared" ref="K8" si="4">SUM(H8:J8)</f>
        <v>721.2</v>
      </c>
      <c r="L8" s="101">
        <v>0</v>
      </c>
      <c r="M8" s="102">
        <f t="shared" si="2"/>
        <v>0</v>
      </c>
      <c r="N8" s="102">
        <v>0</v>
      </c>
      <c r="O8" s="103">
        <f t="shared" ref="O8" si="5">K8-SUM(M8:N8)</f>
        <v>721.2</v>
      </c>
    </row>
    <row r="9" spans="1:15" x14ac:dyDescent="0.25">
      <c r="A9" s="70">
        <v>3</v>
      </c>
      <c r="B9" s="104" t="s">
        <v>183</v>
      </c>
      <c r="C9" s="96" t="s">
        <v>69</v>
      </c>
      <c r="D9" s="96" t="s">
        <v>7</v>
      </c>
      <c r="E9" s="97">
        <v>1</v>
      </c>
      <c r="F9" s="98">
        <v>41876</v>
      </c>
      <c r="G9" s="98">
        <v>42369</v>
      </c>
      <c r="H9" s="99">
        <v>630</v>
      </c>
      <c r="I9" s="99">
        <f t="shared" ref="I9:I11" si="6">H$3*I$3</f>
        <v>91.2</v>
      </c>
      <c r="J9" s="99">
        <v>0</v>
      </c>
      <c r="K9" s="100">
        <f t="shared" ref="K9:K11" si="7">SUM(H9:J9)</f>
        <v>721.2</v>
      </c>
      <c r="L9" s="101">
        <v>0</v>
      </c>
      <c r="M9" s="102">
        <f t="shared" ref="M9:M11" si="8">(H9/30)*L9</f>
        <v>0</v>
      </c>
      <c r="N9" s="102">
        <v>0</v>
      </c>
      <c r="O9" s="103">
        <f t="shared" ref="O9:O11" si="9">K9-SUM(M9:N9)</f>
        <v>721.2</v>
      </c>
    </row>
    <row r="10" spans="1:15" x14ac:dyDescent="0.25">
      <c r="A10" s="70">
        <v>4</v>
      </c>
      <c r="B10" s="104" t="s">
        <v>184</v>
      </c>
      <c r="C10" s="96" t="s">
        <v>67</v>
      </c>
      <c r="D10" s="96" t="s">
        <v>7</v>
      </c>
      <c r="E10" s="97">
        <v>1</v>
      </c>
      <c r="F10" s="98">
        <v>42217</v>
      </c>
      <c r="G10" s="98" t="s">
        <v>185</v>
      </c>
      <c r="H10" s="99">
        <v>630</v>
      </c>
      <c r="I10" s="99">
        <f t="shared" si="6"/>
        <v>91.2</v>
      </c>
      <c r="J10" s="99">
        <v>0</v>
      </c>
      <c r="K10" s="100">
        <f t="shared" si="7"/>
        <v>721.2</v>
      </c>
      <c r="L10" s="101">
        <v>0</v>
      </c>
      <c r="M10" s="102">
        <f t="shared" si="8"/>
        <v>0</v>
      </c>
      <c r="N10" s="102">
        <v>0</v>
      </c>
      <c r="O10" s="103">
        <f t="shared" si="9"/>
        <v>721.2</v>
      </c>
    </row>
    <row r="11" spans="1:15" x14ac:dyDescent="0.25">
      <c r="A11" s="70">
        <v>5</v>
      </c>
      <c r="B11" s="104" t="s">
        <v>186</v>
      </c>
      <c r="C11" s="96" t="s">
        <v>114</v>
      </c>
      <c r="D11" s="96" t="s">
        <v>187</v>
      </c>
      <c r="E11" s="97">
        <v>1</v>
      </c>
      <c r="F11" s="98">
        <v>42156</v>
      </c>
      <c r="G11" s="98">
        <v>42522</v>
      </c>
      <c r="H11" s="99">
        <v>630</v>
      </c>
      <c r="I11" s="99">
        <f t="shared" si="6"/>
        <v>91.2</v>
      </c>
      <c r="J11" s="99">
        <v>0</v>
      </c>
      <c r="K11" s="100">
        <f t="shared" si="7"/>
        <v>721.2</v>
      </c>
      <c r="L11" s="101">
        <v>0</v>
      </c>
      <c r="M11" s="102">
        <f t="shared" si="8"/>
        <v>0</v>
      </c>
      <c r="N11" s="102">
        <v>0</v>
      </c>
      <c r="O11" s="103">
        <f t="shared" si="9"/>
        <v>721.2</v>
      </c>
    </row>
    <row r="12" spans="1:15" x14ac:dyDescent="0.25">
      <c r="A12" s="70">
        <v>6</v>
      </c>
      <c r="B12" s="73" t="s">
        <v>53</v>
      </c>
      <c r="C12" s="73" t="s">
        <v>70</v>
      </c>
      <c r="D12" s="117" t="s">
        <v>7</v>
      </c>
      <c r="E12" s="97">
        <v>1</v>
      </c>
      <c r="F12" s="98">
        <v>42206</v>
      </c>
      <c r="G12" s="98">
        <v>42583</v>
      </c>
      <c r="H12" s="106">
        <v>630</v>
      </c>
      <c r="I12" s="99">
        <f t="shared" si="0"/>
        <v>91.2</v>
      </c>
      <c r="J12" s="99">
        <v>0</v>
      </c>
      <c r="K12" s="100">
        <f t="shared" si="1"/>
        <v>721.2</v>
      </c>
      <c r="L12" s="101">
        <v>0</v>
      </c>
      <c r="M12" s="102">
        <f t="shared" si="2"/>
        <v>0</v>
      </c>
      <c r="N12" s="102">
        <v>0</v>
      </c>
      <c r="O12" s="103">
        <f t="shared" si="3"/>
        <v>721.2</v>
      </c>
    </row>
    <row r="13" spans="1:15" x14ac:dyDescent="0.25">
      <c r="A13" s="70">
        <v>7</v>
      </c>
      <c r="B13" s="73" t="s">
        <v>132</v>
      </c>
      <c r="C13" s="73" t="s">
        <v>66</v>
      </c>
      <c r="D13" s="117" t="s">
        <v>7</v>
      </c>
      <c r="E13" s="97">
        <v>1</v>
      </c>
      <c r="F13" s="98">
        <v>42219</v>
      </c>
      <c r="G13" s="98">
        <v>42585</v>
      </c>
      <c r="H13" s="106">
        <v>630</v>
      </c>
      <c r="I13" s="99">
        <f t="shared" si="0"/>
        <v>91.2</v>
      </c>
      <c r="J13" s="99">
        <v>0</v>
      </c>
      <c r="K13" s="100">
        <f t="shared" si="1"/>
        <v>721.2</v>
      </c>
      <c r="L13" s="101">
        <v>0</v>
      </c>
      <c r="M13" s="102">
        <f t="shared" si="2"/>
        <v>0</v>
      </c>
      <c r="N13" s="102">
        <v>0</v>
      </c>
      <c r="O13" s="103">
        <f t="shared" si="3"/>
        <v>721.2</v>
      </c>
    </row>
    <row r="14" spans="1:15" x14ac:dyDescent="0.25">
      <c r="A14" s="70">
        <v>8</v>
      </c>
      <c r="B14" s="73" t="s">
        <v>94</v>
      </c>
      <c r="C14" s="73" t="s">
        <v>70</v>
      </c>
      <c r="D14" s="117" t="s">
        <v>7</v>
      </c>
      <c r="E14" s="97">
        <v>1</v>
      </c>
      <c r="F14" s="98">
        <v>42095</v>
      </c>
      <c r="G14" s="98">
        <v>42461</v>
      </c>
      <c r="H14" s="106">
        <v>630</v>
      </c>
      <c r="I14" s="99">
        <f t="shared" si="0"/>
        <v>91.2</v>
      </c>
      <c r="J14" s="99">
        <v>0</v>
      </c>
      <c r="K14" s="100">
        <f t="shared" si="1"/>
        <v>721.2</v>
      </c>
      <c r="L14" s="101">
        <v>0</v>
      </c>
      <c r="M14" s="102">
        <f t="shared" si="2"/>
        <v>0</v>
      </c>
      <c r="N14" s="102">
        <v>0</v>
      </c>
      <c r="O14" s="103">
        <f t="shared" si="3"/>
        <v>721.2</v>
      </c>
    </row>
    <row r="15" spans="1:15" x14ac:dyDescent="0.25">
      <c r="A15" s="70">
        <v>9</v>
      </c>
      <c r="B15" s="73" t="s">
        <v>112</v>
      </c>
      <c r="C15" s="73" t="s">
        <v>107</v>
      </c>
      <c r="D15" s="117" t="s">
        <v>113</v>
      </c>
      <c r="E15" s="97">
        <v>1</v>
      </c>
      <c r="F15" s="98">
        <v>42095</v>
      </c>
      <c r="G15" s="98">
        <v>42461</v>
      </c>
      <c r="H15" s="106">
        <v>630</v>
      </c>
      <c r="I15" s="99">
        <f t="shared" si="0"/>
        <v>91.2</v>
      </c>
      <c r="J15" s="99">
        <v>0</v>
      </c>
      <c r="K15" s="100">
        <f t="shared" si="1"/>
        <v>721.2</v>
      </c>
      <c r="L15" s="101">
        <v>0</v>
      </c>
      <c r="M15" s="102">
        <f t="shared" si="2"/>
        <v>0</v>
      </c>
      <c r="N15" s="102">
        <v>0</v>
      </c>
      <c r="O15" s="103">
        <f t="shared" si="3"/>
        <v>721.2</v>
      </c>
    </row>
    <row r="16" spans="1:15" x14ac:dyDescent="0.25">
      <c r="A16" s="70">
        <v>10</v>
      </c>
      <c r="B16" s="73" t="s">
        <v>78</v>
      </c>
      <c r="C16" s="73" t="s">
        <v>68</v>
      </c>
      <c r="D16" s="117" t="s">
        <v>7</v>
      </c>
      <c r="E16" s="97" t="s">
        <v>93</v>
      </c>
      <c r="F16" s="98">
        <v>42248</v>
      </c>
      <c r="G16" s="98">
        <v>42613</v>
      </c>
      <c r="H16" s="106">
        <v>630</v>
      </c>
      <c r="I16" s="99">
        <f t="shared" si="0"/>
        <v>91.2</v>
      </c>
      <c r="J16" s="99">
        <v>0</v>
      </c>
      <c r="K16" s="100">
        <f t="shared" si="1"/>
        <v>721.2</v>
      </c>
      <c r="L16" s="101">
        <v>0</v>
      </c>
      <c r="M16" s="102">
        <f t="shared" si="2"/>
        <v>0</v>
      </c>
      <c r="N16" s="102">
        <v>0</v>
      </c>
      <c r="O16" s="103">
        <f t="shared" si="3"/>
        <v>721.2</v>
      </c>
    </row>
    <row r="17" spans="1:15" x14ac:dyDescent="0.25">
      <c r="A17" s="70">
        <v>11</v>
      </c>
      <c r="B17" s="107" t="s">
        <v>11</v>
      </c>
      <c r="C17" s="108" t="s">
        <v>58</v>
      </c>
      <c r="D17" s="108" t="s">
        <v>9</v>
      </c>
      <c r="E17" s="97" t="s">
        <v>93</v>
      </c>
      <c r="F17" s="98">
        <v>42186</v>
      </c>
      <c r="G17" s="98">
        <v>42552</v>
      </c>
      <c r="H17" s="99">
        <v>630</v>
      </c>
      <c r="I17" s="99">
        <f t="shared" si="0"/>
        <v>91.2</v>
      </c>
      <c r="J17" s="99">
        <v>0</v>
      </c>
      <c r="K17" s="100">
        <f t="shared" si="1"/>
        <v>721.2</v>
      </c>
      <c r="L17" s="101">
        <v>0</v>
      </c>
      <c r="M17" s="102">
        <f t="shared" si="2"/>
        <v>0</v>
      </c>
      <c r="N17" s="102">
        <v>0</v>
      </c>
      <c r="O17" s="103">
        <f t="shared" si="3"/>
        <v>721.2</v>
      </c>
    </row>
    <row r="18" spans="1:15" x14ac:dyDescent="0.25">
      <c r="A18" s="70">
        <v>12</v>
      </c>
      <c r="B18" s="96" t="s">
        <v>133</v>
      </c>
      <c r="C18" s="96" t="s">
        <v>134</v>
      </c>
      <c r="D18" s="96" t="s">
        <v>135</v>
      </c>
      <c r="E18" s="97">
        <v>1</v>
      </c>
      <c r="F18" s="98">
        <v>42219</v>
      </c>
      <c r="G18" s="98">
        <v>42585</v>
      </c>
      <c r="H18" s="99">
        <v>630</v>
      </c>
      <c r="I18" s="99">
        <f t="shared" si="0"/>
        <v>91.2</v>
      </c>
      <c r="J18" s="99">
        <v>0</v>
      </c>
      <c r="K18" s="100">
        <f t="shared" si="1"/>
        <v>721.2</v>
      </c>
      <c r="L18" s="101">
        <v>0</v>
      </c>
      <c r="M18" s="102">
        <f t="shared" si="2"/>
        <v>0</v>
      </c>
      <c r="N18" s="102">
        <v>0</v>
      </c>
      <c r="O18" s="103">
        <f t="shared" si="3"/>
        <v>721.2</v>
      </c>
    </row>
    <row r="19" spans="1:15" x14ac:dyDescent="0.25">
      <c r="A19" s="70">
        <v>13</v>
      </c>
      <c r="B19" s="96" t="s">
        <v>43</v>
      </c>
      <c r="C19" s="96" t="s">
        <v>66</v>
      </c>
      <c r="D19" s="96" t="s">
        <v>1</v>
      </c>
      <c r="E19" s="97">
        <v>1</v>
      </c>
      <c r="F19" s="98" t="s">
        <v>37</v>
      </c>
      <c r="G19" s="98">
        <v>42369</v>
      </c>
      <c r="H19" s="99">
        <v>630</v>
      </c>
      <c r="I19" s="99">
        <f t="shared" si="0"/>
        <v>91.2</v>
      </c>
      <c r="J19" s="99">
        <v>0</v>
      </c>
      <c r="K19" s="100">
        <f t="shared" si="1"/>
        <v>721.2</v>
      </c>
      <c r="L19" s="101">
        <v>0</v>
      </c>
      <c r="M19" s="102">
        <f t="shared" si="2"/>
        <v>0</v>
      </c>
      <c r="N19" s="102">
        <v>0</v>
      </c>
      <c r="O19" s="103">
        <f t="shared" si="3"/>
        <v>721.2</v>
      </c>
    </row>
    <row r="20" spans="1:15" x14ac:dyDescent="0.25">
      <c r="A20" s="70">
        <v>14</v>
      </c>
      <c r="B20" s="96" t="s">
        <v>39</v>
      </c>
      <c r="C20" s="96" t="s">
        <v>63</v>
      </c>
      <c r="D20" s="96" t="s">
        <v>1</v>
      </c>
      <c r="E20" s="97" t="s">
        <v>93</v>
      </c>
      <c r="F20" s="98">
        <v>42005</v>
      </c>
      <c r="G20" s="98">
        <v>42583</v>
      </c>
      <c r="H20" s="99">
        <v>418</v>
      </c>
      <c r="I20" s="99">
        <f t="shared" si="0"/>
        <v>91.2</v>
      </c>
      <c r="J20" s="99">
        <v>0</v>
      </c>
      <c r="K20" s="100">
        <f t="shared" si="1"/>
        <v>509.2</v>
      </c>
      <c r="L20" s="101">
        <v>0</v>
      </c>
      <c r="M20" s="102">
        <f t="shared" si="2"/>
        <v>0</v>
      </c>
      <c r="N20" s="102">
        <v>0</v>
      </c>
      <c r="O20" s="103">
        <f t="shared" si="3"/>
        <v>509.2</v>
      </c>
    </row>
    <row r="21" spans="1:15" x14ac:dyDescent="0.25">
      <c r="A21" s="70">
        <v>15</v>
      </c>
      <c r="B21" s="96" t="s">
        <v>163</v>
      </c>
      <c r="C21" s="96" t="s">
        <v>61</v>
      </c>
      <c r="D21" s="96" t="s">
        <v>1</v>
      </c>
      <c r="E21" s="97">
        <v>1</v>
      </c>
      <c r="F21" s="98">
        <v>42278</v>
      </c>
      <c r="G21" s="98">
        <v>42644</v>
      </c>
      <c r="H21" s="99">
        <v>630</v>
      </c>
      <c r="I21" s="99">
        <f t="shared" si="0"/>
        <v>91.2</v>
      </c>
      <c r="J21" s="99">
        <v>0</v>
      </c>
      <c r="K21" s="100">
        <f t="shared" ref="K21" si="10">SUM(H21:J21)</f>
        <v>721.2</v>
      </c>
      <c r="L21" s="101">
        <v>0</v>
      </c>
      <c r="M21" s="102">
        <f t="shared" si="2"/>
        <v>0</v>
      </c>
      <c r="N21" s="102">
        <v>0</v>
      </c>
      <c r="O21" s="103">
        <f t="shared" ref="O21" si="11">K21-SUM(M21:N21)</f>
        <v>721.2</v>
      </c>
    </row>
    <row r="22" spans="1:15" x14ac:dyDescent="0.25">
      <c r="A22" s="70">
        <v>16</v>
      </c>
      <c r="B22" s="96" t="s">
        <v>136</v>
      </c>
      <c r="C22" s="96" t="s">
        <v>70</v>
      </c>
      <c r="D22" s="96" t="s">
        <v>1</v>
      </c>
      <c r="E22" s="97">
        <v>1</v>
      </c>
      <c r="F22" s="98">
        <v>42219</v>
      </c>
      <c r="G22" s="98">
        <v>42585</v>
      </c>
      <c r="H22" s="99">
        <v>630</v>
      </c>
      <c r="I22" s="99">
        <f t="shared" si="0"/>
        <v>91.2</v>
      </c>
      <c r="J22" s="99">
        <v>0</v>
      </c>
      <c r="K22" s="100">
        <f t="shared" si="1"/>
        <v>721.2</v>
      </c>
      <c r="L22" s="101">
        <v>0</v>
      </c>
      <c r="M22" s="102">
        <f t="shared" si="2"/>
        <v>0</v>
      </c>
      <c r="N22" s="102">
        <v>0</v>
      </c>
      <c r="O22" s="103">
        <f t="shared" si="3"/>
        <v>721.2</v>
      </c>
    </row>
    <row r="23" spans="1:15" x14ac:dyDescent="0.25">
      <c r="A23" s="70">
        <v>17</v>
      </c>
      <c r="B23" s="96" t="s">
        <v>164</v>
      </c>
      <c r="C23" s="96" t="s">
        <v>165</v>
      </c>
      <c r="D23" s="96" t="s">
        <v>98</v>
      </c>
      <c r="E23" s="97">
        <v>1</v>
      </c>
      <c r="F23" s="98">
        <v>42309</v>
      </c>
      <c r="G23" s="98">
        <v>42675</v>
      </c>
      <c r="H23" s="99">
        <v>630</v>
      </c>
      <c r="I23" s="99">
        <f t="shared" si="0"/>
        <v>91.2</v>
      </c>
      <c r="J23" s="99">
        <v>0</v>
      </c>
      <c r="K23" s="100">
        <f t="shared" ref="K23" si="12">SUM(H23:J23)</f>
        <v>721.2</v>
      </c>
      <c r="L23" s="101">
        <v>0</v>
      </c>
      <c r="M23" s="102">
        <f t="shared" si="2"/>
        <v>0</v>
      </c>
      <c r="N23" s="102">
        <v>0</v>
      </c>
      <c r="O23" s="103">
        <f t="shared" ref="O23" si="13">K23-SUM(M23:N23)</f>
        <v>721.2</v>
      </c>
    </row>
    <row r="24" spans="1:15" x14ac:dyDescent="0.25">
      <c r="A24" s="70">
        <v>18</v>
      </c>
      <c r="B24" s="96" t="s">
        <v>166</v>
      </c>
      <c r="C24" s="96" t="s">
        <v>97</v>
      </c>
      <c r="D24" s="96" t="s">
        <v>7</v>
      </c>
      <c r="E24" s="97">
        <v>1</v>
      </c>
      <c r="F24" s="98">
        <v>42311</v>
      </c>
      <c r="G24" s="98">
        <v>42677</v>
      </c>
      <c r="H24" s="99">
        <v>630</v>
      </c>
      <c r="I24" s="99">
        <f t="shared" si="0"/>
        <v>91.2</v>
      </c>
      <c r="J24" s="99">
        <v>0</v>
      </c>
      <c r="K24" s="100">
        <f t="shared" ref="K24" si="14">SUM(H24:J24)</f>
        <v>721.2</v>
      </c>
      <c r="L24" s="101">
        <v>0</v>
      </c>
      <c r="M24" s="102">
        <f t="shared" si="2"/>
        <v>0</v>
      </c>
      <c r="N24" s="102">
        <v>0</v>
      </c>
      <c r="O24" s="103">
        <f t="shared" ref="O24" si="15">K24-SUM(M24:N24)</f>
        <v>721.2</v>
      </c>
    </row>
    <row r="25" spans="1:15" x14ac:dyDescent="0.25">
      <c r="A25" s="70">
        <v>19</v>
      </c>
      <c r="B25" s="96" t="s">
        <v>174</v>
      </c>
      <c r="C25" s="96" t="s">
        <v>70</v>
      </c>
      <c r="D25" s="96" t="s">
        <v>7</v>
      </c>
      <c r="E25" s="97">
        <v>1</v>
      </c>
      <c r="F25" s="98">
        <v>42339</v>
      </c>
      <c r="G25" s="98">
        <v>42705</v>
      </c>
      <c r="H25" s="99">
        <v>630</v>
      </c>
      <c r="I25" s="99">
        <f t="shared" si="0"/>
        <v>91.2</v>
      </c>
      <c r="J25" s="99">
        <v>0</v>
      </c>
      <c r="K25" s="100">
        <f t="shared" ref="K25" si="16">SUM(H25:J25)</f>
        <v>721.2</v>
      </c>
      <c r="L25" s="101">
        <v>0</v>
      </c>
      <c r="M25" s="102">
        <f t="shared" ref="M25" si="17">(H25/30)*L25</f>
        <v>0</v>
      </c>
      <c r="N25" s="102">
        <v>0</v>
      </c>
      <c r="O25" s="103">
        <f t="shared" ref="O25" si="18">K25-SUM(M25:N25)</f>
        <v>721.2</v>
      </c>
    </row>
    <row r="26" spans="1:15" x14ac:dyDescent="0.25">
      <c r="A26" s="70">
        <v>20</v>
      </c>
      <c r="B26" s="96" t="s">
        <v>175</v>
      </c>
      <c r="C26" s="96" t="s">
        <v>64</v>
      </c>
      <c r="D26" s="96" t="s">
        <v>1</v>
      </c>
      <c r="E26" s="97">
        <v>1</v>
      </c>
      <c r="F26" s="98">
        <v>42339</v>
      </c>
      <c r="G26" s="98">
        <v>42705</v>
      </c>
      <c r="H26" s="99">
        <v>630</v>
      </c>
      <c r="I26" s="99">
        <f t="shared" si="0"/>
        <v>91.2</v>
      </c>
      <c r="J26" s="99">
        <v>0</v>
      </c>
      <c r="K26" s="100">
        <f t="shared" ref="K26" si="19">SUM(H26:J26)</f>
        <v>721.2</v>
      </c>
      <c r="L26" s="101">
        <v>0</v>
      </c>
      <c r="M26" s="102">
        <f t="shared" ref="M26" si="20">(H26/30)*L26</f>
        <v>0</v>
      </c>
      <c r="N26" s="102">
        <v>0</v>
      </c>
      <c r="O26" s="103">
        <f t="shared" ref="O26" si="21">K26-SUM(M26:N26)</f>
        <v>721.2</v>
      </c>
    </row>
    <row r="27" spans="1:15" x14ac:dyDescent="0.25">
      <c r="A27" s="70">
        <v>21</v>
      </c>
      <c r="B27" s="73" t="s">
        <v>49</v>
      </c>
      <c r="C27" s="73" t="s">
        <v>60</v>
      </c>
      <c r="D27" s="96" t="s">
        <v>8</v>
      </c>
      <c r="E27" s="97" t="s">
        <v>93</v>
      </c>
      <c r="F27" s="98">
        <v>42221</v>
      </c>
      <c r="G27" s="98">
        <v>42587</v>
      </c>
      <c r="H27" s="99">
        <v>630</v>
      </c>
      <c r="I27" s="99">
        <f t="shared" si="0"/>
        <v>91.2</v>
      </c>
      <c r="J27" s="99">
        <v>0</v>
      </c>
      <c r="K27" s="100">
        <f t="shared" si="1"/>
        <v>721.2</v>
      </c>
      <c r="L27" s="101">
        <v>0</v>
      </c>
      <c r="M27" s="102">
        <v>0</v>
      </c>
      <c r="N27" s="102">
        <v>0</v>
      </c>
      <c r="O27" s="103">
        <f t="shared" si="3"/>
        <v>721.2</v>
      </c>
    </row>
    <row r="28" spans="1:15" x14ac:dyDescent="0.25">
      <c r="A28" s="70">
        <v>22</v>
      </c>
      <c r="B28" s="73" t="s">
        <v>50</v>
      </c>
      <c r="C28" s="73" t="s">
        <v>67</v>
      </c>
      <c r="D28" s="117" t="s">
        <v>7</v>
      </c>
      <c r="E28" s="97" t="s">
        <v>93</v>
      </c>
      <c r="F28" s="98">
        <v>42206</v>
      </c>
      <c r="G28" s="98">
        <v>42581</v>
      </c>
      <c r="H28" s="106">
        <v>630</v>
      </c>
      <c r="I28" s="99">
        <f t="shared" si="0"/>
        <v>91.2</v>
      </c>
      <c r="J28" s="99">
        <v>0</v>
      </c>
      <c r="K28" s="100">
        <f t="shared" si="1"/>
        <v>721.2</v>
      </c>
      <c r="L28" s="101">
        <v>0</v>
      </c>
      <c r="M28" s="102">
        <f t="shared" si="2"/>
        <v>0</v>
      </c>
      <c r="N28" s="102">
        <v>0</v>
      </c>
      <c r="O28" s="103">
        <f t="shared" si="3"/>
        <v>721.2</v>
      </c>
    </row>
    <row r="29" spans="1:15" x14ac:dyDescent="0.25">
      <c r="A29" s="70">
        <v>23</v>
      </c>
      <c r="B29" s="73" t="s">
        <v>79</v>
      </c>
      <c r="C29" s="73" t="s">
        <v>70</v>
      </c>
      <c r="D29" s="117" t="s">
        <v>7</v>
      </c>
      <c r="E29" s="97">
        <v>4</v>
      </c>
      <c r="F29" s="98">
        <v>42248</v>
      </c>
      <c r="G29" s="98">
        <v>42612</v>
      </c>
      <c r="H29" s="106">
        <v>0</v>
      </c>
      <c r="I29" s="99">
        <v>0</v>
      </c>
      <c r="J29" s="99">
        <v>630</v>
      </c>
      <c r="K29" s="100">
        <f t="shared" si="1"/>
        <v>630</v>
      </c>
      <c r="L29" s="101">
        <v>0</v>
      </c>
      <c r="M29" s="102">
        <f t="shared" si="2"/>
        <v>0</v>
      </c>
      <c r="N29" s="102">
        <v>0</v>
      </c>
      <c r="O29" s="103">
        <f t="shared" si="3"/>
        <v>630</v>
      </c>
    </row>
    <row r="30" spans="1:15" x14ac:dyDescent="0.25">
      <c r="A30" s="70">
        <v>24</v>
      </c>
      <c r="B30" s="73" t="s">
        <v>149</v>
      </c>
      <c r="C30" s="73" t="s">
        <v>67</v>
      </c>
      <c r="D30" s="117" t="s">
        <v>7</v>
      </c>
      <c r="E30" s="97">
        <v>1</v>
      </c>
      <c r="F30" s="98">
        <v>42248</v>
      </c>
      <c r="G30" s="98">
        <v>42614</v>
      </c>
      <c r="H30" s="106">
        <v>630</v>
      </c>
      <c r="I30" s="99">
        <f t="shared" si="0"/>
        <v>91.2</v>
      </c>
      <c r="J30" s="99">
        <v>0</v>
      </c>
      <c r="K30" s="100">
        <f t="shared" si="1"/>
        <v>721.2</v>
      </c>
      <c r="L30" s="101">
        <v>0</v>
      </c>
      <c r="M30" s="102">
        <f t="shared" si="2"/>
        <v>0</v>
      </c>
      <c r="N30" s="102">
        <v>0</v>
      </c>
      <c r="O30" s="103">
        <f t="shared" si="3"/>
        <v>721.2</v>
      </c>
    </row>
    <row r="31" spans="1:15" x14ac:dyDescent="0.25">
      <c r="A31" s="70">
        <v>25</v>
      </c>
      <c r="B31" s="73" t="s">
        <v>80</v>
      </c>
      <c r="C31" s="73" t="s">
        <v>70</v>
      </c>
      <c r="D31" s="117" t="s">
        <v>7</v>
      </c>
      <c r="E31" s="97">
        <v>4</v>
      </c>
      <c r="F31" s="98">
        <v>42278</v>
      </c>
      <c r="G31" s="98">
        <v>42370</v>
      </c>
      <c r="H31" s="106">
        <v>0</v>
      </c>
      <c r="I31" s="99">
        <v>0</v>
      </c>
      <c r="J31" s="99">
        <v>630</v>
      </c>
      <c r="K31" s="100">
        <f t="shared" si="1"/>
        <v>630</v>
      </c>
      <c r="L31" s="101">
        <v>0</v>
      </c>
      <c r="M31" s="102">
        <f t="shared" si="2"/>
        <v>0</v>
      </c>
      <c r="N31" s="102">
        <v>0</v>
      </c>
      <c r="O31" s="103">
        <f t="shared" si="3"/>
        <v>630</v>
      </c>
    </row>
    <row r="32" spans="1:15" x14ac:dyDescent="0.25">
      <c r="A32" s="70">
        <v>26</v>
      </c>
      <c r="B32" s="96" t="s">
        <v>108</v>
      </c>
      <c r="C32" s="96" t="s">
        <v>58</v>
      </c>
      <c r="D32" s="96" t="s">
        <v>98</v>
      </c>
      <c r="E32" s="97">
        <v>4</v>
      </c>
      <c r="F32" s="105">
        <v>42095</v>
      </c>
      <c r="G32" s="98">
        <v>42461</v>
      </c>
      <c r="H32" s="99">
        <v>630</v>
      </c>
      <c r="I32" s="99">
        <v>91.2</v>
      </c>
      <c r="J32" s="99">
        <v>0</v>
      </c>
      <c r="K32" s="100">
        <f t="shared" si="1"/>
        <v>721.2</v>
      </c>
      <c r="L32" s="101">
        <v>0</v>
      </c>
      <c r="M32" s="102">
        <f t="shared" si="2"/>
        <v>0</v>
      </c>
      <c r="N32" s="102">
        <v>0</v>
      </c>
      <c r="O32" s="103">
        <f t="shared" si="3"/>
        <v>721.2</v>
      </c>
    </row>
    <row r="33" spans="1:15" x14ac:dyDescent="0.25">
      <c r="A33" s="70">
        <v>27</v>
      </c>
      <c r="B33" s="73" t="s">
        <v>54</v>
      </c>
      <c r="C33" s="73" t="s">
        <v>70</v>
      </c>
      <c r="D33" s="117" t="s">
        <v>7</v>
      </c>
      <c r="E33" s="97" t="s">
        <v>93</v>
      </c>
      <c r="F33" s="98">
        <v>42186</v>
      </c>
      <c r="G33" s="98">
        <v>42581</v>
      </c>
      <c r="H33" s="106">
        <v>0</v>
      </c>
      <c r="I33" s="99">
        <v>0</v>
      </c>
      <c r="J33" s="99">
        <v>630</v>
      </c>
      <c r="K33" s="100">
        <f t="shared" si="1"/>
        <v>630</v>
      </c>
      <c r="L33" s="101">
        <v>0</v>
      </c>
      <c r="M33" s="102">
        <f t="shared" si="2"/>
        <v>0</v>
      </c>
      <c r="N33" s="102">
        <v>0</v>
      </c>
      <c r="O33" s="103">
        <f t="shared" si="3"/>
        <v>630</v>
      </c>
    </row>
    <row r="34" spans="1:15" x14ac:dyDescent="0.25">
      <c r="A34" s="70">
        <v>28</v>
      </c>
      <c r="B34" s="104" t="s">
        <v>57</v>
      </c>
      <c r="C34" s="73" t="s">
        <v>58</v>
      </c>
      <c r="D34" s="117" t="s">
        <v>55</v>
      </c>
      <c r="E34" s="97" t="s">
        <v>93</v>
      </c>
      <c r="F34" s="105">
        <v>41863</v>
      </c>
      <c r="G34" s="98">
        <v>42369</v>
      </c>
      <c r="H34" s="99">
        <v>630</v>
      </c>
      <c r="I34" s="99">
        <f t="shared" si="0"/>
        <v>91.2</v>
      </c>
      <c r="J34" s="99">
        <v>0</v>
      </c>
      <c r="K34" s="100">
        <f t="shared" si="1"/>
        <v>721.2</v>
      </c>
      <c r="L34" s="101">
        <v>0</v>
      </c>
      <c r="M34" s="102">
        <f t="shared" si="2"/>
        <v>0</v>
      </c>
      <c r="N34" s="102">
        <v>0</v>
      </c>
      <c r="O34" s="103">
        <f t="shared" si="3"/>
        <v>721.2</v>
      </c>
    </row>
    <row r="35" spans="1:15" x14ac:dyDescent="0.25">
      <c r="A35" s="70">
        <v>29</v>
      </c>
      <c r="B35" s="104" t="s">
        <v>150</v>
      </c>
      <c r="C35" s="96" t="s">
        <v>68</v>
      </c>
      <c r="D35" s="96" t="s">
        <v>7</v>
      </c>
      <c r="E35" s="97">
        <v>1</v>
      </c>
      <c r="F35" s="105">
        <v>42248</v>
      </c>
      <c r="G35" s="98">
        <v>42614</v>
      </c>
      <c r="H35" s="99">
        <v>630</v>
      </c>
      <c r="I35" s="99">
        <f t="shared" si="0"/>
        <v>91.2</v>
      </c>
      <c r="J35" s="99">
        <v>0</v>
      </c>
      <c r="K35" s="100">
        <f t="shared" si="1"/>
        <v>721.2</v>
      </c>
      <c r="L35" s="101">
        <v>0</v>
      </c>
      <c r="M35" s="102">
        <f t="shared" si="2"/>
        <v>0</v>
      </c>
      <c r="N35" s="102">
        <v>0</v>
      </c>
      <c r="O35" s="103">
        <f t="shared" si="3"/>
        <v>721.2</v>
      </c>
    </row>
    <row r="36" spans="1:15" x14ac:dyDescent="0.25">
      <c r="A36" s="70">
        <v>30</v>
      </c>
      <c r="B36" s="96" t="s">
        <v>5</v>
      </c>
      <c r="C36" s="96" t="s">
        <v>65</v>
      </c>
      <c r="D36" s="96" t="s">
        <v>1</v>
      </c>
      <c r="E36" s="97" t="s">
        <v>93</v>
      </c>
      <c r="F36" s="98">
        <v>42186</v>
      </c>
      <c r="G36" s="98">
        <v>42552</v>
      </c>
      <c r="H36" s="99">
        <v>630</v>
      </c>
      <c r="I36" s="99">
        <f t="shared" si="0"/>
        <v>91.2</v>
      </c>
      <c r="J36" s="99">
        <v>0</v>
      </c>
      <c r="K36" s="100">
        <f t="shared" si="1"/>
        <v>721.2</v>
      </c>
      <c r="L36" s="101">
        <v>0</v>
      </c>
      <c r="M36" s="102">
        <f t="shared" si="2"/>
        <v>0</v>
      </c>
      <c r="N36" s="102">
        <v>0</v>
      </c>
      <c r="O36" s="103">
        <f t="shared" si="3"/>
        <v>721.2</v>
      </c>
    </row>
    <row r="37" spans="1:15" x14ac:dyDescent="0.25">
      <c r="A37" s="70">
        <v>31</v>
      </c>
      <c r="B37" s="96" t="s">
        <v>137</v>
      </c>
      <c r="C37" s="96" t="s">
        <v>62</v>
      </c>
      <c r="D37" s="96" t="s">
        <v>138</v>
      </c>
      <c r="E37" s="97">
        <v>1</v>
      </c>
      <c r="F37" s="98">
        <v>42226</v>
      </c>
      <c r="G37" s="98">
        <v>42592</v>
      </c>
      <c r="H37" s="99">
        <v>630</v>
      </c>
      <c r="I37" s="99">
        <f t="shared" si="0"/>
        <v>91.2</v>
      </c>
      <c r="J37" s="99">
        <v>0</v>
      </c>
      <c r="K37" s="100">
        <f t="shared" si="1"/>
        <v>721.2</v>
      </c>
      <c r="L37" s="101">
        <v>0</v>
      </c>
      <c r="M37" s="102">
        <f t="shared" si="2"/>
        <v>0</v>
      </c>
      <c r="N37" s="102">
        <v>0</v>
      </c>
      <c r="O37" s="103">
        <f t="shared" si="3"/>
        <v>721.2</v>
      </c>
    </row>
    <row r="38" spans="1:15" x14ac:dyDescent="0.25">
      <c r="A38" s="70">
        <v>32</v>
      </c>
      <c r="B38" s="104" t="s">
        <v>72</v>
      </c>
      <c r="C38" s="73" t="s">
        <v>58</v>
      </c>
      <c r="D38" s="117" t="s">
        <v>55</v>
      </c>
      <c r="E38" s="97" t="s">
        <v>93</v>
      </c>
      <c r="F38" s="105">
        <v>41869</v>
      </c>
      <c r="G38" s="98">
        <v>42369</v>
      </c>
      <c r="H38" s="99">
        <v>630</v>
      </c>
      <c r="I38" s="99">
        <f t="shared" si="0"/>
        <v>91.2</v>
      </c>
      <c r="J38" s="99">
        <v>0</v>
      </c>
      <c r="K38" s="100">
        <f t="shared" si="1"/>
        <v>721.2</v>
      </c>
      <c r="L38" s="101">
        <v>0</v>
      </c>
      <c r="M38" s="102">
        <f t="shared" si="2"/>
        <v>0</v>
      </c>
      <c r="N38" s="102">
        <v>0</v>
      </c>
      <c r="O38" s="103">
        <f t="shared" si="3"/>
        <v>721.2</v>
      </c>
    </row>
    <row r="39" spans="1:15" x14ac:dyDescent="0.25">
      <c r="A39" s="70">
        <v>33</v>
      </c>
      <c r="B39" s="104" t="s">
        <v>129</v>
      </c>
      <c r="C39" s="73" t="s">
        <v>58</v>
      </c>
      <c r="D39" s="117" t="s">
        <v>98</v>
      </c>
      <c r="E39" s="97">
        <v>1</v>
      </c>
      <c r="F39" s="105">
        <v>42172</v>
      </c>
      <c r="G39" s="98">
        <v>42538</v>
      </c>
      <c r="H39" s="99">
        <v>630</v>
      </c>
      <c r="I39" s="99">
        <f t="shared" si="0"/>
        <v>91.2</v>
      </c>
      <c r="J39" s="99">
        <v>0</v>
      </c>
      <c r="K39" s="100">
        <f t="shared" si="1"/>
        <v>721.2</v>
      </c>
      <c r="L39" s="101">
        <v>0</v>
      </c>
      <c r="M39" s="102">
        <f t="shared" si="2"/>
        <v>0</v>
      </c>
      <c r="N39" s="102">
        <v>0</v>
      </c>
      <c r="O39" s="103">
        <f t="shared" si="3"/>
        <v>721.2</v>
      </c>
    </row>
    <row r="40" spans="1:15" x14ac:dyDescent="0.25">
      <c r="A40" s="70">
        <v>34</v>
      </c>
      <c r="B40" s="104" t="s">
        <v>106</v>
      </c>
      <c r="C40" s="73" t="s">
        <v>66</v>
      </c>
      <c r="D40" s="117" t="s">
        <v>7</v>
      </c>
      <c r="E40" s="97">
        <v>1</v>
      </c>
      <c r="F40" s="105">
        <v>42095</v>
      </c>
      <c r="G40" s="98">
        <v>42461</v>
      </c>
      <c r="H40" s="99">
        <v>630</v>
      </c>
      <c r="I40" s="99">
        <f t="shared" si="0"/>
        <v>91.2</v>
      </c>
      <c r="J40" s="99">
        <v>0</v>
      </c>
      <c r="K40" s="100">
        <f t="shared" si="1"/>
        <v>721.2</v>
      </c>
      <c r="L40" s="101">
        <v>0</v>
      </c>
      <c r="M40" s="102">
        <f t="shared" si="2"/>
        <v>0</v>
      </c>
      <c r="N40" s="102">
        <v>0</v>
      </c>
      <c r="O40" s="103">
        <f t="shared" si="3"/>
        <v>721.2</v>
      </c>
    </row>
    <row r="41" spans="1:15" x14ac:dyDescent="0.25">
      <c r="A41" s="70">
        <v>35</v>
      </c>
      <c r="B41" s="109" t="s">
        <v>101</v>
      </c>
      <c r="C41" s="109" t="s">
        <v>69</v>
      </c>
      <c r="D41" s="117" t="s">
        <v>7</v>
      </c>
      <c r="E41" s="97">
        <v>1</v>
      </c>
      <c r="F41" s="98">
        <v>42136</v>
      </c>
      <c r="G41" s="98">
        <v>42502</v>
      </c>
      <c r="H41" s="99">
        <v>630</v>
      </c>
      <c r="I41" s="99">
        <f t="shared" si="0"/>
        <v>91.2</v>
      </c>
      <c r="J41" s="99">
        <v>0</v>
      </c>
      <c r="K41" s="100">
        <f t="shared" si="1"/>
        <v>721.2</v>
      </c>
      <c r="L41" s="101">
        <v>0</v>
      </c>
      <c r="M41" s="102">
        <f t="shared" si="2"/>
        <v>0</v>
      </c>
      <c r="N41" s="102">
        <v>0</v>
      </c>
      <c r="O41" s="103">
        <f t="shared" si="3"/>
        <v>721.2</v>
      </c>
    </row>
    <row r="42" spans="1:15" x14ac:dyDescent="0.25">
      <c r="A42" s="70">
        <v>36</v>
      </c>
      <c r="B42" s="104" t="s">
        <v>73</v>
      </c>
      <c r="C42" s="73" t="s">
        <v>58</v>
      </c>
      <c r="D42" s="117" t="s">
        <v>55</v>
      </c>
      <c r="E42" s="97">
        <v>1</v>
      </c>
      <c r="F42" s="105">
        <v>41855</v>
      </c>
      <c r="G42" s="98">
        <v>42369</v>
      </c>
      <c r="H42" s="99">
        <v>630</v>
      </c>
      <c r="I42" s="99">
        <f t="shared" si="0"/>
        <v>91.2</v>
      </c>
      <c r="J42" s="99">
        <v>0</v>
      </c>
      <c r="K42" s="100">
        <f t="shared" si="1"/>
        <v>721.2</v>
      </c>
      <c r="L42" s="101">
        <v>0</v>
      </c>
      <c r="M42" s="102">
        <f t="shared" si="2"/>
        <v>0</v>
      </c>
      <c r="N42" s="102">
        <v>0</v>
      </c>
      <c r="O42" s="103">
        <f t="shared" si="3"/>
        <v>721.2</v>
      </c>
    </row>
    <row r="43" spans="1:15" x14ac:dyDescent="0.25">
      <c r="A43" s="70">
        <v>37</v>
      </c>
      <c r="B43" s="104" t="s">
        <v>192</v>
      </c>
      <c r="C43" s="73" t="s">
        <v>114</v>
      </c>
      <c r="D43" s="117" t="s">
        <v>7</v>
      </c>
      <c r="E43" s="97">
        <v>2</v>
      </c>
      <c r="F43" s="105">
        <v>42457</v>
      </c>
      <c r="G43" s="98">
        <v>42822</v>
      </c>
      <c r="H43" s="99">
        <v>630</v>
      </c>
      <c r="I43" s="99">
        <f t="shared" si="0"/>
        <v>91.2</v>
      </c>
      <c r="J43" s="99">
        <v>0</v>
      </c>
      <c r="K43" s="100">
        <f t="shared" si="1"/>
        <v>721.2</v>
      </c>
      <c r="L43" s="101">
        <v>0</v>
      </c>
      <c r="M43" s="102">
        <f t="shared" si="2"/>
        <v>0</v>
      </c>
      <c r="N43" s="102">
        <v>0</v>
      </c>
      <c r="O43" s="103">
        <f t="shared" si="3"/>
        <v>721.2</v>
      </c>
    </row>
    <row r="44" spans="1:15" x14ac:dyDescent="0.25">
      <c r="A44" s="70">
        <v>38</v>
      </c>
      <c r="B44" s="96" t="s">
        <v>41</v>
      </c>
      <c r="C44" s="96" t="s">
        <v>63</v>
      </c>
      <c r="D44" s="96" t="s">
        <v>1</v>
      </c>
      <c r="E44" s="97">
        <v>1</v>
      </c>
      <c r="F44" s="98">
        <v>42370</v>
      </c>
      <c r="G44" s="98">
        <v>42552</v>
      </c>
      <c r="H44" s="99">
        <v>418</v>
      </c>
      <c r="I44" s="99">
        <f t="shared" si="0"/>
        <v>91.2</v>
      </c>
      <c r="J44" s="99">
        <v>0</v>
      </c>
      <c r="K44" s="100">
        <f t="shared" si="1"/>
        <v>509.2</v>
      </c>
      <c r="L44" s="101">
        <v>0</v>
      </c>
      <c r="M44" s="102">
        <f t="shared" si="2"/>
        <v>0</v>
      </c>
      <c r="N44" s="102">
        <v>0</v>
      </c>
      <c r="O44" s="103">
        <f t="shared" si="3"/>
        <v>509.2</v>
      </c>
    </row>
    <row r="45" spans="1:15" x14ac:dyDescent="0.25">
      <c r="A45" s="70">
        <v>39</v>
      </c>
      <c r="B45" s="96" t="s">
        <v>6</v>
      </c>
      <c r="C45" s="96" t="s">
        <v>64</v>
      </c>
      <c r="D45" s="96" t="s">
        <v>1</v>
      </c>
      <c r="E45" s="97" t="s">
        <v>93</v>
      </c>
      <c r="F45" s="98">
        <v>41821</v>
      </c>
      <c r="G45" s="98">
        <v>42369</v>
      </c>
      <c r="H45" s="99">
        <v>630</v>
      </c>
      <c r="I45" s="99">
        <f t="shared" si="0"/>
        <v>91.2</v>
      </c>
      <c r="J45" s="99">
        <v>0</v>
      </c>
      <c r="K45" s="100">
        <f t="shared" si="1"/>
        <v>721.2</v>
      </c>
      <c r="L45" s="101">
        <v>0</v>
      </c>
      <c r="M45" s="102">
        <f t="shared" si="2"/>
        <v>0</v>
      </c>
      <c r="N45" s="102">
        <v>0</v>
      </c>
      <c r="O45" s="103">
        <f t="shared" si="3"/>
        <v>721.2</v>
      </c>
    </row>
    <row r="46" spans="1:15" x14ac:dyDescent="0.25">
      <c r="A46" s="70">
        <v>40</v>
      </c>
      <c r="B46" s="96" t="s">
        <v>105</v>
      </c>
      <c r="C46" s="96" t="s">
        <v>61</v>
      </c>
      <c r="D46" s="96" t="s">
        <v>1</v>
      </c>
      <c r="E46" s="97">
        <v>1</v>
      </c>
      <c r="F46" s="98">
        <v>42128</v>
      </c>
      <c r="G46" s="98">
        <v>42494</v>
      </c>
      <c r="H46" s="99">
        <v>630</v>
      </c>
      <c r="I46" s="99">
        <f t="shared" si="0"/>
        <v>91.2</v>
      </c>
      <c r="J46" s="99">
        <v>0</v>
      </c>
      <c r="K46" s="100">
        <f t="shared" si="1"/>
        <v>721.2</v>
      </c>
      <c r="L46" s="101">
        <v>1</v>
      </c>
      <c r="M46" s="102">
        <f t="shared" si="2"/>
        <v>21</v>
      </c>
      <c r="N46" s="102">
        <v>4.8</v>
      </c>
      <c r="O46" s="103">
        <f t="shared" si="3"/>
        <v>695.40000000000009</v>
      </c>
    </row>
    <row r="47" spans="1:15" x14ac:dyDescent="0.25">
      <c r="A47" s="70">
        <v>41</v>
      </c>
      <c r="B47" s="96" t="s">
        <v>121</v>
      </c>
      <c r="C47" s="96" t="s">
        <v>59</v>
      </c>
      <c r="D47" s="96" t="s">
        <v>8</v>
      </c>
      <c r="E47" s="97">
        <v>1</v>
      </c>
      <c r="F47" s="98">
        <v>42186</v>
      </c>
      <c r="G47" s="98">
        <v>42552</v>
      </c>
      <c r="H47" s="99">
        <v>630</v>
      </c>
      <c r="I47" s="99">
        <f t="shared" si="0"/>
        <v>91.2</v>
      </c>
      <c r="J47" s="99">
        <v>0</v>
      </c>
      <c r="K47" s="100">
        <f t="shared" si="1"/>
        <v>721.2</v>
      </c>
      <c r="L47" s="101">
        <v>0</v>
      </c>
      <c r="M47" s="102">
        <f t="shared" si="2"/>
        <v>0</v>
      </c>
      <c r="N47" s="102">
        <v>0</v>
      </c>
      <c r="O47" s="103">
        <f t="shared" si="3"/>
        <v>721.2</v>
      </c>
    </row>
    <row r="48" spans="1:15" x14ac:dyDescent="0.25">
      <c r="A48" s="70">
        <v>42</v>
      </c>
      <c r="B48" s="96" t="s">
        <v>139</v>
      </c>
      <c r="C48" s="96" t="s">
        <v>95</v>
      </c>
      <c r="D48" s="96" t="s">
        <v>1</v>
      </c>
      <c r="E48" s="97">
        <v>1</v>
      </c>
      <c r="F48" s="98">
        <v>42219</v>
      </c>
      <c r="G48" s="98">
        <v>42585</v>
      </c>
      <c r="H48" s="99">
        <v>418</v>
      </c>
      <c r="I48" s="99">
        <f t="shared" si="0"/>
        <v>91.2</v>
      </c>
      <c r="J48" s="99">
        <v>0</v>
      </c>
      <c r="K48" s="100">
        <f t="shared" si="1"/>
        <v>509.2</v>
      </c>
      <c r="L48" s="101">
        <v>0</v>
      </c>
      <c r="M48" s="102">
        <f t="shared" si="2"/>
        <v>0</v>
      </c>
      <c r="N48" s="102">
        <v>0</v>
      </c>
      <c r="O48" s="103">
        <f t="shared" si="3"/>
        <v>509.2</v>
      </c>
    </row>
    <row r="49" spans="1:15" x14ac:dyDescent="0.25">
      <c r="A49" s="70">
        <v>43</v>
      </c>
      <c r="B49" s="96" t="s">
        <v>96</v>
      </c>
      <c r="C49" s="96" t="s">
        <v>97</v>
      </c>
      <c r="D49" s="96" t="s">
        <v>1</v>
      </c>
      <c r="E49" s="97">
        <v>1</v>
      </c>
      <c r="F49" s="98">
        <v>42095</v>
      </c>
      <c r="G49" s="98">
        <v>42461</v>
      </c>
      <c r="H49" s="99">
        <v>630</v>
      </c>
      <c r="I49" s="99">
        <f t="shared" si="0"/>
        <v>91.2</v>
      </c>
      <c r="J49" s="99">
        <v>0</v>
      </c>
      <c r="K49" s="100">
        <f t="shared" si="1"/>
        <v>721.2</v>
      </c>
      <c r="L49" s="101">
        <v>0</v>
      </c>
      <c r="M49" s="102">
        <f t="shared" si="2"/>
        <v>0</v>
      </c>
      <c r="N49" s="102">
        <v>0</v>
      </c>
      <c r="O49" s="103">
        <f t="shared" si="3"/>
        <v>721.2</v>
      </c>
    </row>
    <row r="50" spans="1:15" x14ac:dyDescent="0.25">
      <c r="A50" s="70">
        <v>44</v>
      </c>
      <c r="B50" s="96" t="s">
        <v>42</v>
      </c>
      <c r="C50" s="96" t="s">
        <v>63</v>
      </c>
      <c r="D50" s="96" t="s">
        <v>1</v>
      </c>
      <c r="E50" s="97" t="s">
        <v>93</v>
      </c>
      <c r="F50" s="98" t="s">
        <v>3</v>
      </c>
      <c r="G50" s="98">
        <v>42369</v>
      </c>
      <c r="H50" s="99">
        <v>418</v>
      </c>
      <c r="I50" s="99">
        <f t="shared" si="0"/>
        <v>91.2</v>
      </c>
      <c r="J50" s="99">
        <v>0</v>
      </c>
      <c r="K50" s="100">
        <f t="shared" si="1"/>
        <v>509.2</v>
      </c>
      <c r="L50" s="101">
        <v>0</v>
      </c>
      <c r="M50" s="102">
        <f t="shared" si="2"/>
        <v>0</v>
      </c>
      <c r="N50" s="102">
        <v>0</v>
      </c>
      <c r="O50" s="103">
        <f t="shared" si="3"/>
        <v>509.2</v>
      </c>
    </row>
    <row r="51" spans="1:15" x14ac:dyDescent="0.25">
      <c r="A51" s="70">
        <v>45</v>
      </c>
      <c r="B51" s="108" t="s">
        <v>74</v>
      </c>
      <c r="C51" s="108" t="s">
        <v>75</v>
      </c>
      <c r="D51" s="108" t="s">
        <v>9</v>
      </c>
      <c r="E51" s="97" t="s">
        <v>93</v>
      </c>
      <c r="F51" s="98">
        <v>42278</v>
      </c>
      <c r="G51" s="98">
        <v>42644</v>
      </c>
      <c r="H51" s="99">
        <v>630</v>
      </c>
      <c r="I51" s="99">
        <f t="shared" si="0"/>
        <v>91.2</v>
      </c>
      <c r="J51" s="99">
        <v>0</v>
      </c>
      <c r="K51" s="100">
        <f t="shared" si="1"/>
        <v>721.2</v>
      </c>
      <c r="L51" s="101">
        <v>0</v>
      </c>
      <c r="M51" s="102">
        <f t="shared" si="2"/>
        <v>0</v>
      </c>
      <c r="N51" s="102">
        <v>0</v>
      </c>
      <c r="O51" s="103">
        <f t="shared" si="3"/>
        <v>721.2</v>
      </c>
    </row>
    <row r="52" spans="1:15" x14ac:dyDescent="0.25">
      <c r="A52" s="70">
        <v>46</v>
      </c>
      <c r="B52" s="96" t="s">
        <v>115</v>
      </c>
      <c r="C52" s="96" t="s">
        <v>62</v>
      </c>
      <c r="D52" s="96" t="s">
        <v>100</v>
      </c>
      <c r="E52" s="97">
        <v>1</v>
      </c>
      <c r="F52" s="98">
        <v>42192</v>
      </c>
      <c r="G52" s="98">
        <v>42558</v>
      </c>
      <c r="H52" s="99">
        <v>630</v>
      </c>
      <c r="I52" s="99">
        <f t="shared" si="0"/>
        <v>91.2</v>
      </c>
      <c r="J52" s="99">
        <v>0</v>
      </c>
      <c r="K52" s="100">
        <f t="shared" si="1"/>
        <v>721.2</v>
      </c>
      <c r="L52" s="101">
        <v>1</v>
      </c>
      <c r="M52" s="102">
        <f t="shared" si="2"/>
        <v>21</v>
      </c>
      <c r="N52" s="102">
        <v>4.8</v>
      </c>
      <c r="O52" s="103">
        <f t="shared" si="3"/>
        <v>695.40000000000009</v>
      </c>
    </row>
    <row r="53" spans="1:15" x14ac:dyDescent="0.25">
      <c r="A53" s="70">
        <v>47</v>
      </c>
      <c r="B53" s="96" t="s">
        <v>40</v>
      </c>
      <c r="C53" s="96" t="s">
        <v>64</v>
      </c>
      <c r="D53" s="96" t="s">
        <v>1</v>
      </c>
      <c r="E53" s="97" t="s">
        <v>93</v>
      </c>
      <c r="F53" s="98" t="s">
        <v>37</v>
      </c>
      <c r="G53" s="98">
        <v>42369</v>
      </c>
      <c r="H53" s="99">
        <v>630</v>
      </c>
      <c r="I53" s="99">
        <f t="shared" si="0"/>
        <v>91.2</v>
      </c>
      <c r="J53" s="99">
        <v>0</v>
      </c>
      <c r="K53" s="100">
        <f t="shared" si="1"/>
        <v>721.2</v>
      </c>
      <c r="L53" s="101">
        <v>0</v>
      </c>
      <c r="M53" s="102">
        <f t="shared" si="2"/>
        <v>0</v>
      </c>
      <c r="N53" s="102">
        <v>0</v>
      </c>
      <c r="O53" s="103">
        <f t="shared" si="3"/>
        <v>721.2</v>
      </c>
    </row>
    <row r="54" spans="1:15" x14ac:dyDescent="0.25">
      <c r="A54" s="70">
        <v>48</v>
      </c>
      <c r="B54" s="73" t="s">
        <v>35</v>
      </c>
      <c r="C54" s="73" t="s">
        <v>58</v>
      </c>
      <c r="D54" s="117" t="s">
        <v>13</v>
      </c>
      <c r="E54" s="97" t="s">
        <v>93</v>
      </c>
      <c r="F54" s="98">
        <v>41821</v>
      </c>
      <c r="G54" s="98">
        <v>42369</v>
      </c>
      <c r="H54" s="99">
        <v>630</v>
      </c>
      <c r="I54" s="99">
        <f t="shared" si="0"/>
        <v>91.2</v>
      </c>
      <c r="J54" s="99">
        <v>0</v>
      </c>
      <c r="K54" s="100">
        <f t="shared" si="1"/>
        <v>721.2</v>
      </c>
      <c r="L54" s="101">
        <v>0</v>
      </c>
      <c r="M54" s="102">
        <f t="shared" si="2"/>
        <v>0</v>
      </c>
      <c r="N54" s="102">
        <v>0</v>
      </c>
      <c r="O54" s="103">
        <f t="shared" si="3"/>
        <v>721.2</v>
      </c>
    </row>
    <row r="55" spans="1:15" x14ac:dyDescent="0.25">
      <c r="A55" s="70">
        <v>49</v>
      </c>
      <c r="B55" s="73" t="s">
        <v>117</v>
      </c>
      <c r="C55" s="73" t="s">
        <v>66</v>
      </c>
      <c r="D55" s="117" t="s">
        <v>7</v>
      </c>
      <c r="E55" s="97">
        <v>1</v>
      </c>
      <c r="F55" s="98">
        <v>42156</v>
      </c>
      <c r="G55" s="98">
        <v>42521</v>
      </c>
      <c r="H55" s="99">
        <v>630</v>
      </c>
      <c r="I55" s="99">
        <f t="shared" si="0"/>
        <v>91.2</v>
      </c>
      <c r="J55" s="99">
        <v>0</v>
      </c>
      <c r="K55" s="100">
        <f t="shared" si="1"/>
        <v>721.2</v>
      </c>
      <c r="L55" s="101">
        <v>0</v>
      </c>
      <c r="M55" s="102">
        <f t="shared" si="2"/>
        <v>0</v>
      </c>
      <c r="N55" s="102">
        <v>0</v>
      </c>
      <c r="O55" s="103">
        <f t="shared" si="3"/>
        <v>721.2</v>
      </c>
    </row>
    <row r="56" spans="1:15" x14ac:dyDescent="0.25">
      <c r="A56" s="70">
        <v>50</v>
      </c>
      <c r="B56" s="96" t="s">
        <v>140</v>
      </c>
      <c r="C56" s="96" t="s">
        <v>67</v>
      </c>
      <c r="D56" s="96" t="s">
        <v>7</v>
      </c>
      <c r="E56" s="97">
        <v>4</v>
      </c>
      <c r="F56" s="98">
        <v>42219</v>
      </c>
      <c r="G56" s="98">
        <v>42585</v>
      </c>
      <c r="H56" s="99">
        <v>630</v>
      </c>
      <c r="I56" s="99">
        <f t="shared" si="0"/>
        <v>91.2</v>
      </c>
      <c r="J56" s="99">
        <v>420</v>
      </c>
      <c r="K56" s="100">
        <f t="shared" ref="K56:K105" si="22">SUM(H56:J56)</f>
        <v>1141.2</v>
      </c>
      <c r="L56" s="101">
        <v>0</v>
      </c>
      <c r="M56" s="102">
        <f t="shared" ref="M56:M105" si="23">(H56/30)*L56</f>
        <v>0</v>
      </c>
      <c r="N56" s="102">
        <v>0</v>
      </c>
      <c r="O56" s="103">
        <f t="shared" ref="O56:O105" si="24">K56-SUM(M56:N56)</f>
        <v>1141.2</v>
      </c>
    </row>
    <row r="57" spans="1:15" x14ac:dyDescent="0.25">
      <c r="A57" s="70">
        <v>51</v>
      </c>
      <c r="B57" s="96" t="s">
        <v>109</v>
      </c>
      <c r="C57" s="96" t="s">
        <v>58</v>
      </c>
      <c r="D57" s="96" t="s">
        <v>98</v>
      </c>
      <c r="E57" s="97">
        <v>1</v>
      </c>
      <c r="F57" s="98">
        <v>42095</v>
      </c>
      <c r="G57" s="98">
        <v>42369</v>
      </c>
      <c r="H57" s="99">
        <v>630</v>
      </c>
      <c r="I57" s="99">
        <f t="shared" si="0"/>
        <v>91.2</v>
      </c>
      <c r="J57" s="99">
        <v>0</v>
      </c>
      <c r="K57" s="100">
        <f t="shared" si="22"/>
        <v>721.2</v>
      </c>
      <c r="L57" s="101">
        <v>0</v>
      </c>
      <c r="M57" s="102">
        <f t="shared" si="23"/>
        <v>0</v>
      </c>
      <c r="N57" s="102">
        <v>0</v>
      </c>
      <c r="O57" s="103">
        <f t="shared" si="24"/>
        <v>721.2</v>
      </c>
    </row>
    <row r="58" spans="1:15" x14ac:dyDescent="0.25">
      <c r="A58" s="70">
        <v>52</v>
      </c>
      <c r="B58" s="104" t="s">
        <v>56</v>
      </c>
      <c r="C58" s="73" t="s">
        <v>61</v>
      </c>
      <c r="D58" s="117" t="s">
        <v>55</v>
      </c>
      <c r="E58" s="97">
        <v>4</v>
      </c>
      <c r="F58" s="105">
        <v>41855</v>
      </c>
      <c r="G58" s="98">
        <v>42369</v>
      </c>
      <c r="H58" s="99">
        <v>0</v>
      </c>
      <c r="I58" s="99">
        <v>0</v>
      </c>
      <c r="J58" s="99">
        <v>1050</v>
      </c>
      <c r="K58" s="100">
        <f t="shared" si="22"/>
        <v>1050</v>
      </c>
      <c r="L58" s="101">
        <v>0</v>
      </c>
      <c r="M58" s="102">
        <f t="shared" si="23"/>
        <v>0</v>
      </c>
      <c r="N58" s="102">
        <v>0</v>
      </c>
      <c r="O58" s="103">
        <f t="shared" si="24"/>
        <v>1050</v>
      </c>
    </row>
    <row r="59" spans="1:15" x14ac:dyDescent="0.25">
      <c r="A59" s="70">
        <v>53</v>
      </c>
      <c r="B59" s="104" t="s">
        <v>189</v>
      </c>
      <c r="C59" s="73" t="s">
        <v>95</v>
      </c>
      <c r="D59" s="117" t="s">
        <v>1</v>
      </c>
      <c r="E59" s="97">
        <v>1</v>
      </c>
      <c r="F59" s="105">
        <v>42292</v>
      </c>
      <c r="G59" s="98">
        <v>42643</v>
      </c>
      <c r="H59" s="99">
        <v>418</v>
      </c>
      <c r="I59" s="99">
        <f t="shared" ref="I59:I60" si="25">H$3*I$3</f>
        <v>91.2</v>
      </c>
      <c r="J59" s="99">
        <v>0</v>
      </c>
      <c r="K59" s="100">
        <v>509.2</v>
      </c>
      <c r="L59" s="101"/>
      <c r="M59" s="102"/>
      <c r="N59" s="102"/>
      <c r="O59" s="103">
        <v>509.2</v>
      </c>
    </row>
    <row r="60" spans="1:15" x14ac:dyDescent="0.25">
      <c r="A60" s="70">
        <v>54</v>
      </c>
      <c r="B60" s="104" t="s">
        <v>154</v>
      </c>
      <c r="C60" s="73" t="s">
        <v>75</v>
      </c>
      <c r="D60" s="117" t="s">
        <v>155</v>
      </c>
      <c r="E60" s="97">
        <v>1</v>
      </c>
      <c r="F60" s="105">
        <v>42278</v>
      </c>
      <c r="G60" s="98">
        <v>42369</v>
      </c>
      <c r="H60" s="99">
        <v>630</v>
      </c>
      <c r="I60" s="99">
        <f t="shared" si="25"/>
        <v>91.2</v>
      </c>
      <c r="J60" s="99">
        <v>0</v>
      </c>
      <c r="K60" s="100">
        <f t="shared" ref="K60" si="26">SUM(H60:J60)</f>
        <v>721.2</v>
      </c>
      <c r="L60" s="101">
        <v>0</v>
      </c>
      <c r="M60" s="102">
        <f t="shared" si="23"/>
        <v>0</v>
      </c>
      <c r="N60" s="102">
        <v>0</v>
      </c>
      <c r="O60" s="103">
        <f t="shared" ref="O60" si="27">K60-SUM(M60:N60)</f>
        <v>721.2</v>
      </c>
    </row>
    <row r="61" spans="1:15" x14ac:dyDescent="0.25">
      <c r="A61" s="70">
        <v>55</v>
      </c>
      <c r="B61" s="104" t="s">
        <v>141</v>
      </c>
      <c r="C61" s="73" t="s">
        <v>62</v>
      </c>
      <c r="D61" s="117" t="s">
        <v>2</v>
      </c>
      <c r="E61" s="97">
        <v>1</v>
      </c>
      <c r="F61" s="105">
        <v>42219</v>
      </c>
      <c r="G61" s="98">
        <v>42585</v>
      </c>
      <c r="H61" s="99">
        <v>630</v>
      </c>
      <c r="I61" s="99">
        <f t="shared" ref="I61:I105" si="28">H$3*I$3</f>
        <v>91.2</v>
      </c>
      <c r="J61" s="99">
        <v>0</v>
      </c>
      <c r="K61" s="100">
        <f t="shared" si="22"/>
        <v>721.2</v>
      </c>
      <c r="L61" s="101">
        <v>0</v>
      </c>
      <c r="M61" s="102">
        <f t="shared" si="23"/>
        <v>0</v>
      </c>
      <c r="N61" s="102">
        <v>0</v>
      </c>
      <c r="O61" s="103">
        <f t="shared" si="24"/>
        <v>721.2</v>
      </c>
    </row>
    <row r="62" spans="1:15" x14ac:dyDescent="0.25">
      <c r="A62" s="70">
        <v>56</v>
      </c>
      <c r="B62" s="104" t="s">
        <v>167</v>
      </c>
      <c r="C62" s="73" t="s">
        <v>168</v>
      </c>
      <c r="D62" s="117" t="s">
        <v>7</v>
      </c>
      <c r="E62" s="97">
        <v>1</v>
      </c>
      <c r="F62" s="105">
        <v>42278</v>
      </c>
      <c r="G62" s="98">
        <v>42644</v>
      </c>
      <c r="H62" s="99">
        <v>630</v>
      </c>
      <c r="I62" s="99">
        <f t="shared" ref="I62" si="29">H$3*I$3</f>
        <v>91.2</v>
      </c>
      <c r="J62" s="99">
        <v>0</v>
      </c>
      <c r="K62" s="100">
        <f t="shared" ref="K62" si="30">SUM(H62:J62)</f>
        <v>721.2</v>
      </c>
      <c r="L62" s="101">
        <v>0</v>
      </c>
      <c r="M62" s="102">
        <f t="shared" si="23"/>
        <v>0</v>
      </c>
      <c r="N62" s="102">
        <v>0</v>
      </c>
      <c r="O62" s="103">
        <f t="shared" ref="O62" si="31">K62-SUM(M62:N62)</f>
        <v>721.2</v>
      </c>
    </row>
    <row r="63" spans="1:15" x14ac:dyDescent="0.25">
      <c r="A63" s="70">
        <v>57</v>
      </c>
      <c r="B63" s="110" t="s">
        <v>4</v>
      </c>
      <c r="C63" s="111" t="s">
        <v>62</v>
      </c>
      <c r="D63" s="111" t="s">
        <v>2</v>
      </c>
      <c r="E63" s="112">
        <v>1</v>
      </c>
      <c r="F63" s="113">
        <v>42186</v>
      </c>
      <c r="G63" s="98">
        <v>42552</v>
      </c>
      <c r="H63" s="114">
        <v>630</v>
      </c>
      <c r="I63" s="114">
        <f t="shared" si="28"/>
        <v>91.2</v>
      </c>
      <c r="J63" s="114">
        <v>0</v>
      </c>
      <c r="K63" s="115">
        <f t="shared" si="22"/>
        <v>721.2</v>
      </c>
      <c r="L63" s="101">
        <v>1</v>
      </c>
      <c r="M63" s="102">
        <f t="shared" si="23"/>
        <v>21</v>
      </c>
      <c r="N63" s="102">
        <v>4.8</v>
      </c>
      <c r="O63" s="103">
        <f t="shared" si="24"/>
        <v>695.40000000000009</v>
      </c>
    </row>
    <row r="64" spans="1:15" x14ac:dyDescent="0.25">
      <c r="A64" s="70">
        <v>58</v>
      </c>
      <c r="B64" s="96" t="s">
        <v>38</v>
      </c>
      <c r="C64" s="96" t="s">
        <v>63</v>
      </c>
      <c r="D64" s="96" t="s">
        <v>1</v>
      </c>
      <c r="E64" s="97" t="s">
        <v>93</v>
      </c>
      <c r="F64" s="98">
        <v>42215</v>
      </c>
      <c r="G64" s="98">
        <v>42369</v>
      </c>
      <c r="H64" s="99">
        <v>418</v>
      </c>
      <c r="I64" s="99">
        <f t="shared" si="28"/>
        <v>91.2</v>
      </c>
      <c r="J64" s="99">
        <v>0</v>
      </c>
      <c r="K64" s="100">
        <f t="shared" si="22"/>
        <v>509.2</v>
      </c>
      <c r="L64" s="101">
        <v>1</v>
      </c>
      <c r="M64" s="102">
        <f t="shared" si="23"/>
        <v>13.933333333333334</v>
      </c>
      <c r="N64" s="102">
        <v>4.8</v>
      </c>
      <c r="O64" s="103">
        <f t="shared" si="24"/>
        <v>490.46666666666664</v>
      </c>
    </row>
    <row r="65" spans="1:15" x14ac:dyDescent="0.25">
      <c r="A65" s="70">
        <v>59</v>
      </c>
      <c r="B65" s="96" t="s">
        <v>156</v>
      </c>
      <c r="C65" s="96" t="s">
        <v>157</v>
      </c>
      <c r="D65" s="96" t="s">
        <v>8</v>
      </c>
      <c r="E65" s="97">
        <v>1</v>
      </c>
      <c r="F65" s="98">
        <v>42278</v>
      </c>
      <c r="G65" s="98">
        <v>42644</v>
      </c>
      <c r="H65" s="99">
        <v>630</v>
      </c>
      <c r="I65" s="99">
        <f t="shared" ref="I65" si="32">H$3*I$3</f>
        <v>91.2</v>
      </c>
      <c r="J65" s="99">
        <v>0</v>
      </c>
      <c r="K65" s="100">
        <f t="shared" ref="K65" si="33">SUM(H65:J65)</f>
        <v>721.2</v>
      </c>
      <c r="L65" s="101">
        <v>0</v>
      </c>
      <c r="M65" s="102">
        <f t="shared" si="23"/>
        <v>0</v>
      </c>
      <c r="N65" s="102">
        <v>0</v>
      </c>
      <c r="O65" s="103">
        <f t="shared" ref="O65" si="34">K65-SUM(M65:N65)</f>
        <v>721.2</v>
      </c>
    </row>
    <row r="66" spans="1:15" x14ac:dyDescent="0.25">
      <c r="A66" s="70">
        <v>60</v>
      </c>
      <c r="B66" s="96" t="s">
        <v>181</v>
      </c>
      <c r="C66" s="96" t="s">
        <v>128</v>
      </c>
      <c r="D66" s="96" t="s">
        <v>1</v>
      </c>
      <c r="E66" s="97">
        <v>1</v>
      </c>
      <c r="F66" s="98">
        <v>42309</v>
      </c>
      <c r="G66" s="98">
        <v>42675</v>
      </c>
      <c r="H66" s="99">
        <v>630</v>
      </c>
      <c r="I66" s="99">
        <v>91.2</v>
      </c>
      <c r="J66" s="99">
        <v>0</v>
      </c>
      <c r="K66" s="100">
        <v>721.2</v>
      </c>
      <c r="L66" s="101"/>
      <c r="M66" s="102"/>
      <c r="N66" s="102"/>
      <c r="O66" s="103">
        <v>721.2</v>
      </c>
    </row>
    <row r="67" spans="1:15" x14ac:dyDescent="0.25">
      <c r="A67" s="70">
        <v>61</v>
      </c>
      <c r="B67" s="96" t="s">
        <v>151</v>
      </c>
      <c r="C67" s="96" t="s">
        <v>64</v>
      </c>
      <c r="D67" s="96" t="s">
        <v>8</v>
      </c>
      <c r="E67" s="97">
        <v>1</v>
      </c>
      <c r="F67" s="98">
        <v>42248</v>
      </c>
      <c r="G67" s="98">
        <v>42614</v>
      </c>
      <c r="H67" s="99">
        <v>630</v>
      </c>
      <c r="I67" s="99">
        <f t="shared" si="28"/>
        <v>91.2</v>
      </c>
      <c r="J67" s="99">
        <v>0</v>
      </c>
      <c r="K67" s="100">
        <f t="shared" si="22"/>
        <v>721.2</v>
      </c>
      <c r="L67" s="101">
        <v>0</v>
      </c>
      <c r="M67" s="102">
        <f t="shared" si="23"/>
        <v>0</v>
      </c>
      <c r="N67" s="102">
        <v>0</v>
      </c>
      <c r="O67" s="103">
        <f t="shared" si="24"/>
        <v>721.2</v>
      </c>
    </row>
    <row r="68" spans="1:15" x14ac:dyDescent="0.25">
      <c r="A68" s="70">
        <v>62</v>
      </c>
      <c r="B68" s="73" t="s">
        <v>51</v>
      </c>
      <c r="C68" s="73" t="s">
        <v>68</v>
      </c>
      <c r="D68" s="117" t="s">
        <v>7</v>
      </c>
      <c r="E68" s="97">
        <v>1</v>
      </c>
      <c r="F68" s="98">
        <v>42353</v>
      </c>
      <c r="G68" s="98">
        <v>42551</v>
      </c>
      <c r="H68" s="106">
        <v>630</v>
      </c>
      <c r="I68" s="99">
        <f t="shared" si="28"/>
        <v>91.2</v>
      </c>
      <c r="J68" s="99">
        <v>0</v>
      </c>
      <c r="K68" s="100">
        <f t="shared" si="22"/>
        <v>721.2</v>
      </c>
      <c r="L68" s="101">
        <v>0</v>
      </c>
      <c r="M68" s="102">
        <f t="shared" si="23"/>
        <v>0</v>
      </c>
      <c r="N68" s="102">
        <v>0</v>
      </c>
      <c r="O68" s="103">
        <f t="shared" si="24"/>
        <v>721.2</v>
      </c>
    </row>
    <row r="69" spans="1:15" x14ac:dyDescent="0.25">
      <c r="A69" s="70">
        <v>63</v>
      </c>
      <c r="B69" s="96" t="s">
        <v>103</v>
      </c>
      <c r="C69" s="96" t="s">
        <v>104</v>
      </c>
      <c r="D69" s="117" t="s">
        <v>7</v>
      </c>
      <c r="E69" s="97">
        <v>1</v>
      </c>
      <c r="F69" s="98">
        <v>42128</v>
      </c>
      <c r="G69" s="98">
        <v>42494</v>
      </c>
      <c r="H69" s="99">
        <v>630</v>
      </c>
      <c r="I69" s="99">
        <f t="shared" si="28"/>
        <v>91.2</v>
      </c>
      <c r="J69" s="99">
        <v>0</v>
      </c>
      <c r="K69" s="100">
        <f t="shared" si="22"/>
        <v>721.2</v>
      </c>
      <c r="L69" s="101">
        <v>0</v>
      </c>
      <c r="M69" s="102">
        <f t="shared" si="23"/>
        <v>0</v>
      </c>
      <c r="N69" s="102">
        <v>0</v>
      </c>
      <c r="O69" s="103">
        <f t="shared" si="24"/>
        <v>721.2</v>
      </c>
    </row>
    <row r="70" spans="1:15" x14ac:dyDescent="0.25">
      <c r="A70" s="70">
        <v>64</v>
      </c>
      <c r="B70" s="96" t="s">
        <v>12</v>
      </c>
      <c r="C70" s="96" t="s">
        <v>70</v>
      </c>
      <c r="D70" s="117" t="s">
        <v>7</v>
      </c>
      <c r="E70" s="97" t="s">
        <v>93</v>
      </c>
      <c r="F70" s="98">
        <v>42186</v>
      </c>
      <c r="G70" s="98">
        <v>42552</v>
      </c>
      <c r="H70" s="99">
        <v>630</v>
      </c>
      <c r="I70" s="99">
        <f t="shared" si="28"/>
        <v>91.2</v>
      </c>
      <c r="J70" s="99">
        <v>0</v>
      </c>
      <c r="K70" s="100">
        <f t="shared" si="22"/>
        <v>721.2</v>
      </c>
      <c r="L70" s="101">
        <v>0</v>
      </c>
      <c r="M70" s="102">
        <f t="shared" si="23"/>
        <v>0</v>
      </c>
      <c r="N70" s="102">
        <v>0</v>
      </c>
      <c r="O70" s="103">
        <f t="shared" si="24"/>
        <v>721.2</v>
      </c>
    </row>
    <row r="71" spans="1:15" x14ac:dyDescent="0.25">
      <c r="A71" s="70">
        <v>65</v>
      </c>
      <c r="B71" s="96" t="s">
        <v>47</v>
      </c>
      <c r="C71" s="96" t="s">
        <v>59</v>
      </c>
      <c r="D71" s="96" t="s">
        <v>8</v>
      </c>
      <c r="E71" s="97" t="s">
        <v>93</v>
      </c>
      <c r="F71" s="98">
        <v>42221</v>
      </c>
      <c r="G71" s="98">
        <v>42587</v>
      </c>
      <c r="H71" s="99">
        <v>630</v>
      </c>
      <c r="I71" s="99">
        <f t="shared" si="28"/>
        <v>91.2</v>
      </c>
      <c r="J71" s="99">
        <v>0</v>
      </c>
      <c r="K71" s="100">
        <f t="shared" si="22"/>
        <v>721.2</v>
      </c>
      <c r="L71" s="101">
        <v>0</v>
      </c>
      <c r="M71" s="102">
        <f t="shared" si="23"/>
        <v>0</v>
      </c>
      <c r="N71" s="102">
        <v>0</v>
      </c>
      <c r="O71" s="103">
        <f t="shared" si="24"/>
        <v>721.2</v>
      </c>
    </row>
    <row r="72" spans="1:15" x14ac:dyDescent="0.25">
      <c r="A72" s="70">
        <v>66</v>
      </c>
      <c r="B72" s="74" t="s">
        <v>116</v>
      </c>
      <c r="C72" s="74" t="s">
        <v>64</v>
      </c>
      <c r="D72" s="117" t="s">
        <v>8</v>
      </c>
      <c r="E72" s="97">
        <v>1</v>
      </c>
      <c r="F72" s="98">
        <v>42186</v>
      </c>
      <c r="G72" s="98">
        <v>42552</v>
      </c>
      <c r="H72" s="106">
        <v>630</v>
      </c>
      <c r="I72" s="99">
        <f t="shared" si="28"/>
        <v>91.2</v>
      </c>
      <c r="J72" s="99">
        <v>0</v>
      </c>
      <c r="K72" s="100">
        <f t="shared" si="22"/>
        <v>721.2</v>
      </c>
      <c r="L72" s="101">
        <v>0</v>
      </c>
      <c r="M72" s="102">
        <f t="shared" si="23"/>
        <v>0</v>
      </c>
      <c r="N72" s="102">
        <v>0</v>
      </c>
      <c r="O72" s="103">
        <f t="shared" si="24"/>
        <v>721.2</v>
      </c>
    </row>
    <row r="73" spans="1:15" x14ac:dyDescent="0.25">
      <c r="A73" s="70">
        <v>67</v>
      </c>
      <c r="B73" s="74" t="s">
        <v>169</v>
      </c>
      <c r="C73" s="74" t="s">
        <v>114</v>
      </c>
      <c r="D73" s="117" t="s">
        <v>1</v>
      </c>
      <c r="E73" s="97">
        <v>1</v>
      </c>
      <c r="F73" s="98">
        <v>42311</v>
      </c>
      <c r="G73" s="98">
        <v>42677</v>
      </c>
      <c r="H73" s="106">
        <v>630</v>
      </c>
      <c r="I73" s="99">
        <f t="shared" ref="I73" si="35">H$3*I$3</f>
        <v>91.2</v>
      </c>
      <c r="J73" s="99">
        <v>0</v>
      </c>
      <c r="K73" s="100">
        <f t="shared" ref="K73" si="36">SUM(H73:J73)</f>
        <v>721.2</v>
      </c>
      <c r="L73" s="101">
        <v>0</v>
      </c>
      <c r="M73" s="102">
        <f t="shared" si="23"/>
        <v>0</v>
      </c>
      <c r="N73" s="102">
        <v>0</v>
      </c>
      <c r="O73" s="103">
        <f t="shared" ref="O73:O74" si="37">K73-SUM(M73:N73)</f>
        <v>721.2</v>
      </c>
    </row>
    <row r="74" spans="1:15" x14ac:dyDescent="0.25">
      <c r="A74" s="70">
        <v>68</v>
      </c>
      <c r="B74" s="74" t="s">
        <v>178</v>
      </c>
      <c r="C74" s="74" t="s">
        <v>64</v>
      </c>
      <c r="D74" s="117" t="s">
        <v>1</v>
      </c>
      <c r="E74" s="97">
        <v>1</v>
      </c>
      <c r="F74" s="98">
        <v>42219</v>
      </c>
      <c r="G74" s="98">
        <v>42585</v>
      </c>
      <c r="H74" s="106">
        <v>630</v>
      </c>
      <c r="I74" s="99">
        <v>91.2</v>
      </c>
      <c r="J74" s="99">
        <v>0</v>
      </c>
      <c r="K74" s="100">
        <v>721.2</v>
      </c>
      <c r="L74" s="101">
        <v>0</v>
      </c>
      <c r="M74" s="102">
        <f t="shared" si="23"/>
        <v>0</v>
      </c>
      <c r="N74" s="102">
        <v>0</v>
      </c>
      <c r="O74" s="103">
        <f t="shared" si="37"/>
        <v>721.2</v>
      </c>
    </row>
    <row r="75" spans="1:15" x14ac:dyDescent="0.25">
      <c r="A75" s="70">
        <v>69</v>
      </c>
      <c r="B75" s="74" t="s">
        <v>158</v>
      </c>
      <c r="C75" s="74" t="s">
        <v>159</v>
      </c>
      <c r="D75" s="117"/>
      <c r="E75" s="97">
        <v>1</v>
      </c>
      <c r="F75" s="98">
        <v>42278</v>
      </c>
      <c r="G75" s="98">
        <v>42644</v>
      </c>
      <c r="H75" s="99">
        <v>630</v>
      </c>
      <c r="I75" s="99">
        <f t="shared" si="28"/>
        <v>91.2</v>
      </c>
      <c r="J75" s="99">
        <v>0</v>
      </c>
      <c r="K75" s="100">
        <f t="shared" si="22"/>
        <v>721.2</v>
      </c>
      <c r="L75" s="101">
        <v>0</v>
      </c>
      <c r="M75" s="102">
        <f t="shared" si="23"/>
        <v>0</v>
      </c>
      <c r="N75" s="102">
        <v>0</v>
      </c>
      <c r="O75" s="103">
        <f t="shared" si="24"/>
        <v>721.2</v>
      </c>
    </row>
    <row r="76" spans="1:15" x14ac:dyDescent="0.25">
      <c r="A76" s="70">
        <v>70</v>
      </c>
      <c r="B76" s="74" t="s">
        <v>176</v>
      </c>
      <c r="C76" s="74" t="s">
        <v>177</v>
      </c>
      <c r="D76" s="117" t="s">
        <v>7</v>
      </c>
      <c r="E76" s="97">
        <v>1</v>
      </c>
      <c r="F76" s="98">
        <v>42339</v>
      </c>
      <c r="G76" s="98">
        <v>42705</v>
      </c>
      <c r="H76" s="99">
        <v>630</v>
      </c>
      <c r="I76" s="99">
        <f t="shared" ref="I76" si="38">H$3*I$3</f>
        <v>91.2</v>
      </c>
      <c r="J76" s="99">
        <v>0</v>
      </c>
      <c r="K76" s="100">
        <f t="shared" ref="K76" si="39">SUM(H76:J76)</f>
        <v>721.2</v>
      </c>
      <c r="L76" s="101">
        <v>0</v>
      </c>
      <c r="M76" s="102">
        <f t="shared" ref="M76" si="40">(H76/30)*L76</f>
        <v>0</v>
      </c>
      <c r="N76" s="102">
        <v>0</v>
      </c>
      <c r="O76" s="103">
        <f t="shared" ref="O76" si="41">K76-SUM(M76:N76)</f>
        <v>721.2</v>
      </c>
    </row>
    <row r="77" spans="1:15" x14ac:dyDescent="0.25">
      <c r="A77" s="70">
        <v>71</v>
      </c>
      <c r="B77" s="116" t="s">
        <v>110</v>
      </c>
      <c r="C77" s="116" t="s">
        <v>62</v>
      </c>
      <c r="D77" s="96" t="s">
        <v>111</v>
      </c>
      <c r="E77" s="97">
        <v>1</v>
      </c>
      <c r="F77" s="98">
        <v>42107</v>
      </c>
      <c r="G77" s="98">
        <v>42289</v>
      </c>
      <c r="H77" s="106">
        <v>630</v>
      </c>
      <c r="I77" s="99">
        <f t="shared" si="28"/>
        <v>91.2</v>
      </c>
      <c r="J77" s="99">
        <v>0</v>
      </c>
      <c r="K77" s="100">
        <f t="shared" si="22"/>
        <v>721.2</v>
      </c>
      <c r="L77" s="101">
        <v>0</v>
      </c>
      <c r="M77" s="102">
        <f t="shared" si="23"/>
        <v>0</v>
      </c>
      <c r="N77" s="102">
        <v>0</v>
      </c>
      <c r="O77" s="103">
        <f t="shared" si="24"/>
        <v>721.2</v>
      </c>
    </row>
    <row r="78" spans="1:15" x14ac:dyDescent="0.25">
      <c r="A78" s="70">
        <v>72</v>
      </c>
      <c r="B78" s="116" t="s">
        <v>127</v>
      </c>
      <c r="C78" s="116" t="s">
        <v>128</v>
      </c>
      <c r="D78" s="96" t="s">
        <v>7</v>
      </c>
      <c r="E78" s="97">
        <v>1</v>
      </c>
      <c r="F78" s="98">
        <v>42198</v>
      </c>
      <c r="G78" s="98">
        <v>42564</v>
      </c>
      <c r="H78" s="99">
        <v>630</v>
      </c>
      <c r="I78" s="99">
        <f t="shared" si="28"/>
        <v>91.2</v>
      </c>
      <c r="J78" s="99">
        <v>0</v>
      </c>
      <c r="K78" s="100">
        <f t="shared" si="22"/>
        <v>721.2</v>
      </c>
      <c r="L78" s="101">
        <v>0</v>
      </c>
      <c r="M78" s="102">
        <f t="shared" si="23"/>
        <v>0</v>
      </c>
      <c r="N78" s="102">
        <v>0</v>
      </c>
      <c r="O78" s="103">
        <f t="shared" si="24"/>
        <v>721.2</v>
      </c>
    </row>
    <row r="79" spans="1:15" x14ac:dyDescent="0.25">
      <c r="A79" s="70">
        <v>73</v>
      </c>
      <c r="B79" s="116" t="s">
        <v>125</v>
      </c>
      <c r="C79" s="116" t="s">
        <v>126</v>
      </c>
      <c r="D79" s="96" t="s">
        <v>100</v>
      </c>
      <c r="E79" s="97">
        <v>1</v>
      </c>
      <c r="F79" s="98">
        <v>42156</v>
      </c>
      <c r="G79" s="98">
        <v>42522</v>
      </c>
      <c r="H79" s="99">
        <v>630</v>
      </c>
      <c r="I79" s="99">
        <f t="shared" si="28"/>
        <v>91.2</v>
      </c>
      <c r="J79" s="99">
        <v>0</v>
      </c>
      <c r="K79" s="100">
        <f t="shared" si="22"/>
        <v>721.2</v>
      </c>
      <c r="L79" s="101">
        <v>0</v>
      </c>
      <c r="M79" s="102">
        <f t="shared" si="23"/>
        <v>0</v>
      </c>
      <c r="N79" s="102">
        <v>0</v>
      </c>
      <c r="O79" s="103">
        <f t="shared" si="24"/>
        <v>721.2</v>
      </c>
    </row>
    <row r="80" spans="1:15" x14ac:dyDescent="0.25">
      <c r="A80" s="70">
        <v>74</v>
      </c>
      <c r="B80" s="116" t="s">
        <v>76</v>
      </c>
      <c r="C80" s="116" t="s">
        <v>77</v>
      </c>
      <c r="D80" s="96" t="s">
        <v>8</v>
      </c>
      <c r="E80" s="97" t="s">
        <v>93</v>
      </c>
      <c r="F80" s="98">
        <v>42278</v>
      </c>
      <c r="G80" s="98">
        <v>42644</v>
      </c>
      <c r="H80" s="99">
        <v>630</v>
      </c>
      <c r="I80" s="99">
        <f t="shared" si="28"/>
        <v>91.2</v>
      </c>
      <c r="J80" s="99">
        <v>0</v>
      </c>
      <c r="K80" s="100">
        <f t="shared" si="22"/>
        <v>721.2</v>
      </c>
      <c r="L80" s="101">
        <v>0</v>
      </c>
      <c r="M80" s="102">
        <f t="shared" si="23"/>
        <v>0</v>
      </c>
      <c r="N80" s="102">
        <v>0</v>
      </c>
      <c r="O80" s="103">
        <f t="shared" si="24"/>
        <v>721.2</v>
      </c>
    </row>
    <row r="81" spans="1:15" x14ac:dyDescent="0.25">
      <c r="A81" s="70">
        <v>75</v>
      </c>
      <c r="B81" s="116" t="s">
        <v>118</v>
      </c>
      <c r="C81" s="116" t="s">
        <v>119</v>
      </c>
      <c r="D81" s="96" t="s">
        <v>120</v>
      </c>
      <c r="E81" s="97">
        <v>1</v>
      </c>
      <c r="F81" s="98">
        <v>42186</v>
      </c>
      <c r="G81" s="98">
        <v>42552</v>
      </c>
      <c r="H81" s="99">
        <v>630</v>
      </c>
      <c r="I81" s="99">
        <f t="shared" si="28"/>
        <v>91.2</v>
      </c>
      <c r="J81" s="99">
        <v>0</v>
      </c>
      <c r="K81" s="100">
        <f t="shared" si="22"/>
        <v>721.2</v>
      </c>
      <c r="L81" s="101">
        <v>0</v>
      </c>
      <c r="M81" s="102">
        <f t="shared" si="23"/>
        <v>0</v>
      </c>
      <c r="N81" s="102">
        <v>0</v>
      </c>
      <c r="O81" s="103">
        <f t="shared" si="24"/>
        <v>721.2</v>
      </c>
    </row>
    <row r="82" spans="1:15" x14ac:dyDescent="0.25">
      <c r="A82" s="70">
        <v>76</v>
      </c>
      <c r="B82" s="116" t="s">
        <v>170</v>
      </c>
      <c r="C82" s="116" t="s">
        <v>64</v>
      </c>
      <c r="D82" s="96" t="s">
        <v>1</v>
      </c>
      <c r="E82" s="97">
        <v>1</v>
      </c>
      <c r="F82" s="98" t="s">
        <v>171</v>
      </c>
      <c r="G82" s="98">
        <v>42675</v>
      </c>
      <c r="H82" s="99">
        <v>630</v>
      </c>
      <c r="I82" s="99">
        <f t="shared" ref="I82" si="42">H$3*I$3</f>
        <v>91.2</v>
      </c>
      <c r="J82" s="99">
        <v>0</v>
      </c>
      <c r="K82" s="100">
        <f t="shared" ref="K82" si="43">SUM(H82:J82)</f>
        <v>721.2</v>
      </c>
      <c r="L82" s="101">
        <v>0</v>
      </c>
      <c r="M82" s="102">
        <f t="shared" si="23"/>
        <v>0</v>
      </c>
      <c r="N82" s="102">
        <v>0</v>
      </c>
      <c r="O82" s="103">
        <f t="shared" ref="O82" si="44">K82-SUM(M82:N82)</f>
        <v>721.2</v>
      </c>
    </row>
    <row r="83" spans="1:15" x14ac:dyDescent="0.25">
      <c r="A83" s="70">
        <v>77</v>
      </c>
      <c r="B83" s="116" t="s">
        <v>142</v>
      </c>
      <c r="C83" s="116" t="s">
        <v>69</v>
      </c>
      <c r="D83" s="96" t="s">
        <v>7</v>
      </c>
      <c r="E83" s="97">
        <v>1</v>
      </c>
      <c r="F83" s="98">
        <v>42219</v>
      </c>
      <c r="G83" s="98">
        <v>42585</v>
      </c>
      <c r="H83" s="99">
        <v>630</v>
      </c>
      <c r="I83" s="99">
        <f t="shared" si="28"/>
        <v>91.2</v>
      </c>
      <c r="J83" s="99">
        <v>0</v>
      </c>
      <c r="K83" s="100">
        <f t="shared" si="22"/>
        <v>721.2</v>
      </c>
      <c r="L83" s="101">
        <v>0</v>
      </c>
      <c r="M83" s="102">
        <f t="shared" si="23"/>
        <v>0</v>
      </c>
      <c r="N83" s="102">
        <v>0</v>
      </c>
      <c r="O83" s="103">
        <f t="shared" si="24"/>
        <v>721.2</v>
      </c>
    </row>
    <row r="84" spans="1:15" x14ac:dyDescent="0.25">
      <c r="A84" s="70">
        <v>78</v>
      </c>
      <c r="B84" s="116" t="s">
        <v>143</v>
      </c>
      <c r="C84" s="116" t="s">
        <v>63</v>
      </c>
      <c r="D84" s="96" t="s">
        <v>1</v>
      </c>
      <c r="E84" s="97">
        <v>1</v>
      </c>
      <c r="F84" s="98">
        <v>42219</v>
      </c>
      <c r="G84" s="98">
        <v>42585</v>
      </c>
      <c r="H84" s="99">
        <v>418</v>
      </c>
      <c r="I84" s="99">
        <f t="shared" si="28"/>
        <v>91.2</v>
      </c>
      <c r="J84" s="99">
        <v>0</v>
      </c>
      <c r="K84" s="100">
        <f t="shared" si="22"/>
        <v>509.2</v>
      </c>
      <c r="L84" s="101">
        <v>0</v>
      </c>
      <c r="M84" s="102">
        <f t="shared" si="23"/>
        <v>0</v>
      </c>
      <c r="N84" s="102">
        <v>0</v>
      </c>
      <c r="O84" s="103">
        <f t="shared" ref="O84" si="45">K84-SUM(M84:N84)</f>
        <v>509.2</v>
      </c>
    </row>
    <row r="85" spans="1:15" x14ac:dyDescent="0.25">
      <c r="A85" s="70">
        <v>79</v>
      </c>
      <c r="B85" s="116" t="s">
        <v>152</v>
      </c>
      <c r="C85" s="116" t="s">
        <v>134</v>
      </c>
      <c r="D85" s="96" t="s">
        <v>1</v>
      </c>
      <c r="E85" s="97">
        <v>1</v>
      </c>
      <c r="F85" s="98">
        <v>42248</v>
      </c>
      <c r="G85" s="98">
        <v>42614</v>
      </c>
      <c r="H85" s="99">
        <v>630</v>
      </c>
      <c r="I85" s="99">
        <f t="shared" si="28"/>
        <v>91.2</v>
      </c>
      <c r="J85" s="99">
        <v>0</v>
      </c>
      <c r="K85" s="100">
        <f t="shared" si="22"/>
        <v>721.2</v>
      </c>
      <c r="L85" s="101">
        <v>0</v>
      </c>
      <c r="M85" s="102">
        <f t="shared" si="23"/>
        <v>0</v>
      </c>
      <c r="N85" s="102">
        <v>0</v>
      </c>
      <c r="O85" s="103">
        <f t="shared" si="24"/>
        <v>721.2</v>
      </c>
    </row>
    <row r="86" spans="1:15" x14ac:dyDescent="0.25">
      <c r="A86" s="70">
        <v>80</v>
      </c>
      <c r="B86" s="104" t="s">
        <v>123</v>
      </c>
      <c r="C86" s="73" t="s">
        <v>124</v>
      </c>
      <c r="D86" s="117" t="s">
        <v>8</v>
      </c>
      <c r="E86" s="97">
        <v>1</v>
      </c>
      <c r="F86" s="98">
        <v>42191</v>
      </c>
      <c r="G86" s="98">
        <v>42557</v>
      </c>
      <c r="H86" s="106">
        <v>630</v>
      </c>
      <c r="I86" s="99">
        <f t="shared" si="28"/>
        <v>91.2</v>
      </c>
      <c r="J86" s="99">
        <v>0</v>
      </c>
      <c r="K86" s="100">
        <f t="shared" si="22"/>
        <v>721.2</v>
      </c>
      <c r="L86" s="101">
        <v>0</v>
      </c>
      <c r="M86" s="102">
        <f t="shared" si="23"/>
        <v>0</v>
      </c>
      <c r="N86" s="102">
        <v>0</v>
      </c>
      <c r="O86" s="103">
        <f t="shared" si="24"/>
        <v>721.2</v>
      </c>
    </row>
    <row r="87" spans="1:15" x14ac:dyDescent="0.25">
      <c r="A87" s="70">
        <v>81</v>
      </c>
      <c r="B87" s="104" t="s">
        <v>172</v>
      </c>
      <c r="C87" s="73" t="s">
        <v>64</v>
      </c>
      <c r="D87" s="117" t="s">
        <v>1</v>
      </c>
      <c r="E87" s="97">
        <v>1</v>
      </c>
      <c r="F87" s="98">
        <v>42311</v>
      </c>
      <c r="G87" s="98">
        <v>42677</v>
      </c>
      <c r="H87" s="106">
        <v>630</v>
      </c>
      <c r="I87" s="99">
        <f t="shared" ref="I87" si="46">H$3*I$3</f>
        <v>91.2</v>
      </c>
      <c r="J87" s="99">
        <v>0</v>
      </c>
      <c r="K87" s="100">
        <f t="shared" ref="K87" si="47">SUM(H87:J87)</f>
        <v>721.2</v>
      </c>
      <c r="L87" s="101">
        <v>0</v>
      </c>
      <c r="M87" s="102">
        <f t="shared" si="23"/>
        <v>0</v>
      </c>
      <c r="N87" s="102">
        <v>0</v>
      </c>
      <c r="O87" s="103">
        <f t="shared" ref="O87" si="48">K87-SUM(M87:N87)</f>
        <v>721.2</v>
      </c>
    </row>
    <row r="88" spans="1:15" x14ac:dyDescent="0.25">
      <c r="A88" s="70">
        <v>82</v>
      </c>
      <c r="B88" s="73" t="s">
        <v>52</v>
      </c>
      <c r="C88" s="73" t="s">
        <v>70</v>
      </c>
      <c r="D88" s="117" t="s">
        <v>7</v>
      </c>
      <c r="E88" s="97">
        <v>1</v>
      </c>
      <c r="F88" s="98">
        <v>42207</v>
      </c>
      <c r="G88" s="98">
        <v>42583</v>
      </c>
      <c r="H88" s="106">
        <v>630</v>
      </c>
      <c r="I88" s="99">
        <f t="shared" si="28"/>
        <v>91.2</v>
      </c>
      <c r="J88" s="99">
        <v>0</v>
      </c>
      <c r="K88" s="100">
        <f t="shared" si="22"/>
        <v>721.2</v>
      </c>
      <c r="L88" s="101">
        <v>0</v>
      </c>
      <c r="M88" s="102">
        <f t="shared" si="23"/>
        <v>0</v>
      </c>
      <c r="N88" s="102">
        <v>0</v>
      </c>
      <c r="O88" s="103">
        <f t="shared" si="24"/>
        <v>721.2</v>
      </c>
    </row>
    <row r="89" spans="1:15" x14ac:dyDescent="0.25">
      <c r="A89" s="70">
        <v>83</v>
      </c>
      <c r="B89" s="73" t="s">
        <v>44</v>
      </c>
      <c r="C89" s="96" t="s">
        <v>62</v>
      </c>
      <c r="D89" s="96" t="s">
        <v>2</v>
      </c>
      <c r="E89" s="97" t="s">
        <v>93</v>
      </c>
      <c r="F89" s="98">
        <v>42220</v>
      </c>
      <c r="G89" s="98">
        <v>42551</v>
      </c>
      <c r="H89" s="106">
        <v>630</v>
      </c>
      <c r="I89" s="99">
        <f t="shared" si="28"/>
        <v>91.2</v>
      </c>
      <c r="J89" s="99">
        <v>0</v>
      </c>
      <c r="K89" s="100">
        <f t="shared" si="22"/>
        <v>721.2</v>
      </c>
      <c r="L89" s="101">
        <v>0</v>
      </c>
      <c r="M89" s="102">
        <f t="shared" si="23"/>
        <v>0</v>
      </c>
      <c r="N89" s="102">
        <v>0</v>
      </c>
      <c r="O89" s="103">
        <f t="shared" si="24"/>
        <v>721.2</v>
      </c>
    </row>
    <row r="90" spans="1:15" x14ac:dyDescent="0.25">
      <c r="A90" s="70">
        <v>84</v>
      </c>
      <c r="B90" s="73" t="s">
        <v>144</v>
      </c>
      <c r="C90" s="96" t="s">
        <v>145</v>
      </c>
      <c r="D90" s="96" t="s">
        <v>7</v>
      </c>
      <c r="E90" s="97">
        <v>1</v>
      </c>
      <c r="F90" s="98">
        <v>42219</v>
      </c>
      <c r="G90" s="98">
        <v>42585</v>
      </c>
      <c r="H90" s="106">
        <v>630</v>
      </c>
      <c r="I90" s="99">
        <f t="shared" si="28"/>
        <v>91.2</v>
      </c>
      <c r="J90" s="99">
        <v>0</v>
      </c>
      <c r="K90" s="100">
        <f t="shared" si="22"/>
        <v>721.2</v>
      </c>
      <c r="L90" s="101">
        <v>0</v>
      </c>
      <c r="M90" s="102">
        <f t="shared" si="23"/>
        <v>0</v>
      </c>
      <c r="N90" s="102">
        <v>0</v>
      </c>
      <c r="O90" s="103">
        <f t="shared" si="24"/>
        <v>721.2</v>
      </c>
    </row>
    <row r="91" spans="1:15" x14ac:dyDescent="0.25">
      <c r="A91" s="70">
        <v>85</v>
      </c>
      <c r="B91" s="73" t="s">
        <v>146</v>
      </c>
      <c r="C91" s="96" t="s">
        <v>60</v>
      </c>
      <c r="D91" s="96" t="s">
        <v>1</v>
      </c>
      <c r="E91" s="97">
        <v>1</v>
      </c>
      <c r="F91" s="98">
        <v>42219</v>
      </c>
      <c r="G91" s="98">
        <v>42585</v>
      </c>
      <c r="H91" s="106">
        <v>630</v>
      </c>
      <c r="I91" s="99">
        <f t="shared" si="28"/>
        <v>91.2</v>
      </c>
      <c r="J91" s="99">
        <v>0</v>
      </c>
      <c r="K91" s="100">
        <f t="shared" si="22"/>
        <v>721.2</v>
      </c>
      <c r="L91" s="101">
        <v>0</v>
      </c>
      <c r="M91" s="102">
        <f t="shared" si="23"/>
        <v>0</v>
      </c>
      <c r="N91" s="102">
        <v>0</v>
      </c>
      <c r="O91" s="103">
        <f t="shared" si="24"/>
        <v>721.2</v>
      </c>
    </row>
    <row r="92" spans="1:15" x14ac:dyDescent="0.25">
      <c r="A92" s="70">
        <v>86</v>
      </c>
      <c r="B92" s="109" t="s">
        <v>147</v>
      </c>
      <c r="C92" s="109" t="s">
        <v>114</v>
      </c>
      <c r="D92" s="117" t="s">
        <v>148</v>
      </c>
      <c r="E92" s="97">
        <v>1</v>
      </c>
      <c r="F92" s="98">
        <v>42219</v>
      </c>
      <c r="G92" s="98">
        <v>42585</v>
      </c>
      <c r="H92" s="99">
        <v>630</v>
      </c>
      <c r="I92" s="99">
        <f t="shared" si="28"/>
        <v>91.2</v>
      </c>
      <c r="J92" s="99">
        <v>0</v>
      </c>
      <c r="K92" s="100">
        <f t="shared" si="22"/>
        <v>721.2</v>
      </c>
      <c r="L92" s="101">
        <v>0</v>
      </c>
      <c r="M92" s="102">
        <f t="shared" si="23"/>
        <v>0</v>
      </c>
      <c r="N92" s="102">
        <v>0</v>
      </c>
      <c r="O92" s="103">
        <f t="shared" si="24"/>
        <v>721.2</v>
      </c>
    </row>
    <row r="93" spans="1:15" x14ac:dyDescent="0.25">
      <c r="A93" s="70">
        <v>87</v>
      </c>
      <c r="B93" s="104" t="s">
        <v>71</v>
      </c>
      <c r="C93" s="109" t="s">
        <v>67</v>
      </c>
      <c r="D93" s="117" t="s">
        <v>7</v>
      </c>
      <c r="E93" s="97">
        <v>1</v>
      </c>
      <c r="F93" s="98">
        <v>42249</v>
      </c>
      <c r="G93" s="98">
        <v>42613</v>
      </c>
      <c r="H93" s="99">
        <v>630</v>
      </c>
      <c r="I93" s="99">
        <f t="shared" si="28"/>
        <v>91.2</v>
      </c>
      <c r="J93" s="99">
        <v>0</v>
      </c>
      <c r="K93" s="100">
        <f t="shared" si="22"/>
        <v>721.2</v>
      </c>
      <c r="L93" s="101">
        <v>0</v>
      </c>
      <c r="M93" s="102">
        <f t="shared" si="23"/>
        <v>0</v>
      </c>
      <c r="N93" s="102">
        <v>0</v>
      </c>
      <c r="O93" s="103">
        <f t="shared" si="24"/>
        <v>721.2</v>
      </c>
    </row>
    <row r="94" spans="1:15" x14ac:dyDescent="0.25">
      <c r="A94" s="70">
        <v>88</v>
      </c>
      <c r="B94" s="104" t="s">
        <v>122</v>
      </c>
      <c r="C94" s="109" t="s">
        <v>59</v>
      </c>
      <c r="D94" s="117" t="s">
        <v>8</v>
      </c>
      <c r="E94" s="97">
        <v>1</v>
      </c>
      <c r="F94" s="98">
        <v>42191</v>
      </c>
      <c r="G94" s="98">
        <v>42557</v>
      </c>
      <c r="H94" s="106">
        <v>630</v>
      </c>
      <c r="I94" s="99">
        <f t="shared" si="28"/>
        <v>91.2</v>
      </c>
      <c r="J94" s="99">
        <v>0</v>
      </c>
      <c r="K94" s="100">
        <f t="shared" si="22"/>
        <v>721.2</v>
      </c>
      <c r="L94" s="101">
        <v>0</v>
      </c>
      <c r="M94" s="102">
        <f t="shared" si="23"/>
        <v>0</v>
      </c>
      <c r="N94" s="102">
        <v>0</v>
      </c>
      <c r="O94" s="103">
        <f t="shared" si="24"/>
        <v>721.2</v>
      </c>
    </row>
    <row r="95" spans="1:15" x14ac:dyDescent="0.25">
      <c r="A95" s="70">
        <v>89</v>
      </c>
      <c r="B95" s="104" t="s">
        <v>130</v>
      </c>
      <c r="C95" s="109" t="s">
        <v>128</v>
      </c>
      <c r="D95" s="117" t="s">
        <v>7</v>
      </c>
      <c r="E95" s="97">
        <v>1</v>
      </c>
      <c r="F95" s="98">
        <v>42163</v>
      </c>
      <c r="G95" s="98">
        <v>42529</v>
      </c>
      <c r="H95" s="106">
        <v>630</v>
      </c>
      <c r="I95" s="99">
        <f t="shared" si="28"/>
        <v>91.2</v>
      </c>
      <c r="J95" s="99">
        <v>0</v>
      </c>
      <c r="K95" s="100">
        <f t="shared" si="22"/>
        <v>721.2</v>
      </c>
      <c r="L95" s="101">
        <v>0</v>
      </c>
      <c r="M95" s="102">
        <f t="shared" si="23"/>
        <v>0</v>
      </c>
      <c r="N95" s="102">
        <v>0</v>
      </c>
      <c r="O95" s="103">
        <f t="shared" si="24"/>
        <v>721.2</v>
      </c>
    </row>
    <row r="96" spans="1:15" x14ac:dyDescent="0.25">
      <c r="A96" s="70">
        <v>90</v>
      </c>
      <c r="B96" s="104" t="s">
        <v>173</v>
      </c>
      <c r="C96" s="109" t="s">
        <v>95</v>
      </c>
      <c r="D96" s="117" t="s">
        <v>1</v>
      </c>
      <c r="E96" s="97">
        <v>1</v>
      </c>
      <c r="F96" s="98">
        <v>42309</v>
      </c>
      <c r="G96" s="98">
        <v>42675</v>
      </c>
      <c r="H96" s="99">
        <v>418</v>
      </c>
      <c r="I96" s="99">
        <f t="shared" ref="I96" si="49">H$3*I$3</f>
        <v>91.2</v>
      </c>
      <c r="J96" s="99">
        <v>0</v>
      </c>
      <c r="K96" s="100">
        <f t="shared" ref="K96" si="50">SUM(H96:J96)</f>
        <v>509.2</v>
      </c>
      <c r="L96" s="101">
        <v>0</v>
      </c>
      <c r="M96" s="102">
        <f t="shared" si="23"/>
        <v>0</v>
      </c>
      <c r="N96" s="102">
        <v>0</v>
      </c>
      <c r="O96" s="103">
        <f t="shared" ref="O96" si="51">K96-SUM(M96:N96)</f>
        <v>509.2</v>
      </c>
    </row>
    <row r="97" spans="1:15" x14ac:dyDescent="0.25">
      <c r="A97" s="70">
        <v>91</v>
      </c>
      <c r="B97" s="96" t="s">
        <v>102</v>
      </c>
      <c r="C97" s="96" t="s">
        <v>66</v>
      </c>
      <c r="D97" s="96" t="s">
        <v>7</v>
      </c>
      <c r="E97" s="97">
        <v>1</v>
      </c>
      <c r="F97" s="98">
        <v>42128</v>
      </c>
      <c r="G97" s="98">
        <v>42494</v>
      </c>
      <c r="H97" s="106">
        <v>630</v>
      </c>
      <c r="I97" s="99">
        <f t="shared" si="28"/>
        <v>91.2</v>
      </c>
      <c r="J97" s="99">
        <v>0</v>
      </c>
      <c r="K97" s="100">
        <f t="shared" si="22"/>
        <v>721.2</v>
      </c>
      <c r="L97" s="101">
        <v>0</v>
      </c>
      <c r="M97" s="102">
        <f t="shared" si="23"/>
        <v>0</v>
      </c>
      <c r="N97" s="102">
        <v>0</v>
      </c>
      <c r="O97" s="103">
        <f t="shared" si="24"/>
        <v>721.2</v>
      </c>
    </row>
    <row r="98" spans="1:15" x14ac:dyDescent="0.25">
      <c r="A98" s="70">
        <v>92</v>
      </c>
      <c r="B98" s="96" t="s">
        <v>48</v>
      </c>
      <c r="C98" s="96" t="s">
        <v>59</v>
      </c>
      <c r="D98" s="96" t="s">
        <v>8</v>
      </c>
      <c r="E98" s="97" t="s">
        <v>93</v>
      </c>
      <c r="F98" s="98">
        <v>42221</v>
      </c>
      <c r="G98" s="98">
        <v>42587</v>
      </c>
      <c r="H98" s="99">
        <v>630</v>
      </c>
      <c r="I98" s="99">
        <f t="shared" si="28"/>
        <v>91.2</v>
      </c>
      <c r="J98" s="99">
        <v>0</v>
      </c>
      <c r="K98" s="100">
        <f t="shared" si="22"/>
        <v>721.2</v>
      </c>
      <c r="L98" s="101">
        <v>0</v>
      </c>
      <c r="M98" s="102">
        <f t="shared" si="23"/>
        <v>0</v>
      </c>
      <c r="N98" s="102">
        <v>0</v>
      </c>
      <c r="O98" s="103">
        <f t="shared" si="24"/>
        <v>721.2</v>
      </c>
    </row>
    <row r="99" spans="1:15" x14ac:dyDescent="0.25">
      <c r="A99" s="70">
        <v>93</v>
      </c>
      <c r="B99" s="96" t="s">
        <v>45</v>
      </c>
      <c r="C99" s="96" t="s">
        <v>59</v>
      </c>
      <c r="D99" s="96" t="s">
        <v>8</v>
      </c>
      <c r="E99" s="97" t="s">
        <v>93</v>
      </c>
      <c r="F99" s="98">
        <v>42221</v>
      </c>
      <c r="G99" s="98">
        <v>42587</v>
      </c>
      <c r="H99" s="99">
        <v>630</v>
      </c>
      <c r="I99" s="99">
        <f t="shared" si="28"/>
        <v>91.2</v>
      </c>
      <c r="J99" s="99">
        <v>0</v>
      </c>
      <c r="K99" s="100">
        <f t="shared" si="22"/>
        <v>721.2</v>
      </c>
      <c r="L99" s="101">
        <v>0</v>
      </c>
      <c r="M99" s="102">
        <f t="shared" si="23"/>
        <v>0</v>
      </c>
      <c r="N99" s="102">
        <v>0</v>
      </c>
      <c r="O99" s="103">
        <f t="shared" si="24"/>
        <v>721.2</v>
      </c>
    </row>
    <row r="100" spans="1:15" x14ac:dyDescent="0.25">
      <c r="A100" s="70">
        <v>94</v>
      </c>
      <c r="B100" s="96" t="s">
        <v>46</v>
      </c>
      <c r="C100" s="96" t="s">
        <v>61</v>
      </c>
      <c r="D100" s="96" t="s">
        <v>8</v>
      </c>
      <c r="E100" s="97" t="s">
        <v>93</v>
      </c>
      <c r="F100" s="98">
        <v>42221</v>
      </c>
      <c r="G100" s="98">
        <v>42715</v>
      </c>
      <c r="H100" s="99">
        <v>630</v>
      </c>
      <c r="I100" s="99">
        <f t="shared" si="28"/>
        <v>91.2</v>
      </c>
      <c r="J100" s="99">
        <v>0</v>
      </c>
      <c r="K100" s="100">
        <f t="shared" si="22"/>
        <v>721.2</v>
      </c>
      <c r="L100" s="101">
        <v>0</v>
      </c>
      <c r="M100" s="102">
        <f t="shared" si="23"/>
        <v>0</v>
      </c>
      <c r="N100" s="102">
        <v>0</v>
      </c>
      <c r="O100" s="103">
        <f t="shared" si="24"/>
        <v>721.2</v>
      </c>
    </row>
    <row r="101" spans="1:15" x14ac:dyDescent="0.25">
      <c r="A101" s="70">
        <v>95</v>
      </c>
      <c r="B101" s="108" t="s">
        <v>10</v>
      </c>
      <c r="C101" s="108" t="s">
        <v>58</v>
      </c>
      <c r="D101" s="108" t="s">
        <v>9</v>
      </c>
      <c r="E101" s="97" t="s">
        <v>93</v>
      </c>
      <c r="F101" s="98">
        <v>41829</v>
      </c>
      <c r="G101" s="98">
        <v>42369</v>
      </c>
      <c r="H101" s="99">
        <v>630</v>
      </c>
      <c r="I101" s="99">
        <f t="shared" si="28"/>
        <v>91.2</v>
      </c>
      <c r="J101" s="99">
        <v>0</v>
      </c>
      <c r="K101" s="100">
        <f t="shared" si="22"/>
        <v>721.2</v>
      </c>
      <c r="L101" s="101">
        <v>0</v>
      </c>
      <c r="M101" s="102">
        <f t="shared" si="23"/>
        <v>0</v>
      </c>
      <c r="N101" s="102">
        <v>0</v>
      </c>
      <c r="O101" s="103">
        <f t="shared" si="24"/>
        <v>721.2</v>
      </c>
    </row>
    <row r="102" spans="1:15" x14ac:dyDescent="0.25">
      <c r="A102" s="70">
        <v>96</v>
      </c>
      <c r="B102" s="108" t="s">
        <v>179</v>
      </c>
      <c r="C102" s="108" t="s">
        <v>180</v>
      </c>
      <c r="D102" s="108" t="s">
        <v>1</v>
      </c>
      <c r="E102" s="97">
        <v>1</v>
      </c>
      <c r="F102" s="98">
        <v>42278</v>
      </c>
      <c r="G102" s="98">
        <v>42644</v>
      </c>
      <c r="H102" s="99">
        <v>630</v>
      </c>
      <c r="I102" s="99">
        <f t="shared" ref="I102" si="52">H$3*I$3</f>
        <v>91.2</v>
      </c>
      <c r="J102" s="99">
        <v>0</v>
      </c>
      <c r="K102" s="100">
        <f t="shared" ref="K102" si="53">SUM(H102:J102)</f>
        <v>721.2</v>
      </c>
      <c r="L102" s="101">
        <v>0</v>
      </c>
      <c r="M102" s="102">
        <f t="shared" ref="M102" si="54">(H102/30)*L102</f>
        <v>0</v>
      </c>
      <c r="N102" s="102">
        <v>0</v>
      </c>
      <c r="O102" s="103">
        <f t="shared" ref="O102" si="55">K102-SUM(M102:N102)</f>
        <v>721.2</v>
      </c>
    </row>
    <row r="103" spans="1:15" x14ac:dyDescent="0.25">
      <c r="A103" s="70">
        <v>97</v>
      </c>
      <c r="B103" s="108" t="s">
        <v>160</v>
      </c>
      <c r="C103" s="108" t="s">
        <v>161</v>
      </c>
      <c r="D103" s="108" t="s">
        <v>1</v>
      </c>
      <c r="E103" s="97">
        <v>1</v>
      </c>
      <c r="F103" s="98">
        <v>42278</v>
      </c>
      <c r="G103" s="98">
        <v>42644</v>
      </c>
      <c r="H103" s="99">
        <v>630</v>
      </c>
      <c r="I103" s="99">
        <f t="shared" ref="I103" si="56">H$3*I$3</f>
        <v>91.2</v>
      </c>
      <c r="J103" s="99">
        <v>0</v>
      </c>
      <c r="K103" s="100">
        <f t="shared" ref="K103" si="57">SUM(H103:J103)</f>
        <v>721.2</v>
      </c>
      <c r="L103" s="101">
        <v>0</v>
      </c>
      <c r="M103" s="102">
        <f t="shared" si="23"/>
        <v>0</v>
      </c>
      <c r="N103" s="102">
        <v>0</v>
      </c>
      <c r="O103" s="103">
        <f t="shared" ref="O103" si="58">K103-SUM(M103:N103)</f>
        <v>721.2</v>
      </c>
    </row>
    <row r="104" spans="1:15" x14ac:dyDescent="0.25">
      <c r="A104" s="70">
        <v>98</v>
      </c>
      <c r="B104" s="104" t="s">
        <v>153</v>
      </c>
      <c r="C104" s="96" t="s">
        <v>75</v>
      </c>
      <c r="D104" s="96" t="s">
        <v>8</v>
      </c>
      <c r="E104" s="97">
        <v>1</v>
      </c>
      <c r="F104" s="105">
        <v>42248</v>
      </c>
      <c r="G104" s="98">
        <v>42614</v>
      </c>
      <c r="H104" s="99">
        <v>630</v>
      </c>
      <c r="I104" s="99">
        <f t="shared" si="28"/>
        <v>91.2</v>
      </c>
      <c r="J104" s="99">
        <v>0</v>
      </c>
      <c r="K104" s="100">
        <f t="shared" si="22"/>
        <v>721.2</v>
      </c>
      <c r="L104" s="101">
        <v>0</v>
      </c>
      <c r="M104" s="102">
        <f t="shared" si="23"/>
        <v>0</v>
      </c>
      <c r="N104" s="102">
        <v>0</v>
      </c>
      <c r="O104" s="103">
        <f t="shared" si="24"/>
        <v>721.2</v>
      </c>
    </row>
    <row r="105" spans="1:15" x14ac:dyDescent="0.25">
      <c r="A105" s="70">
        <v>99</v>
      </c>
      <c r="B105" s="104" t="s">
        <v>99</v>
      </c>
      <c r="C105" s="96" t="s">
        <v>62</v>
      </c>
      <c r="D105" s="96" t="s">
        <v>100</v>
      </c>
      <c r="E105" s="97">
        <v>1</v>
      </c>
      <c r="F105" s="105">
        <v>42095</v>
      </c>
      <c r="G105" s="98">
        <v>42461</v>
      </c>
      <c r="H105" s="99">
        <v>630</v>
      </c>
      <c r="I105" s="99">
        <f t="shared" si="28"/>
        <v>91.2</v>
      </c>
      <c r="J105" s="99">
        <v>0</v>
      </c>
      <c r="K105" s="100">
        <f t="shared" si="22"/>
        <v>721.2</v>
      </c>
      <c r="L105" s="101">
        <v>0</v>
      </c>
      <c r="M105" s="102">
        <f t="shared" si="23"/>
        <v>0</v>
      </c>
      <c r="N105" s="102">
        <v>0</v>
      </c>
      <c r="O105" s="103">
        <f t="shared" si="24"/>
        <v>721.2</v>
      </c>
    </row>
    <row r="106" spans="1:15" x14ac:dyDescent="0.25">
      <c r="A106" s="75"/>
      <c r="B106" s="41" t="s">
        <v>83</v>
      </c>
      <c r="C106" s="41"/>
      <c r="D106" s="41"/>
      <c r="E106" s="41"/>
      <c r="F106" s="41"/>
      <c r="G106" s="42"/>
      <c r="H106" s="25">
        <f>SUM(H7:H105)</f>
        <v>58154</v>
      </c>
      <c r="I106" s="25">
        <f>SUM(I7:I105)</f>
        <v>8663.9999999999927</v>
      </c>
      <c r="J106" s="25">
        <f>SUM(J7:J105)</f>
        <v>3360</v>
      </c>
      <c r="K106" s="43">
        <f>SUM(K7:K105)</f>
        <v>70177.999999999869</v>
      </c>
      <c r="L106" s="44"/>
      <c r="M106" s="43">
        <f>SUM(M7:M105)</f>
        <v>76.933333333333337</v>
      </c>
      <c r="N106" s="43">
        <f>SUM(N7:N105)</f>
        <v>19.2</v>
      </c>
      <c r="O106" s="45">
        <f>SUM(O7:O105)</f>
        <v>70081.866666666552</v>
      </c>
    </row>
    <row r="107" spans="1:15" ht="14.25" customHeight="1" x14ac:dyDescent="0.25">
      <c r="A107" s="76">
        <v>103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8"/>
    </row>
    <row r="108" spans="1:15" ht="43.5" customHeight="1" x14ac:dyDescent="0.25">
      <c r="A108" s="46" t="s">
        <v>24</v>
      </c>
      <c r="B108" s="15" t="s">
        <v>0</v>
      </c>
      <c r="C108" s="15" t="s">
        <v>36</v>
      </c>
      <c r="D108" s="118" t="s">
        <v>87</v>
      </c>
      <c r="E108" s="14" t="s">
        <v>92</v>
      </c>
      <c r="F108" s="16" t="s">
        <v>82</v>
      </c>
      <c r="G108" s="16" t="s">
        <v>81</v>
      </c>
      <c r="H108" s="15" t="s">
        <v>27</v>
      </c>
      <c r="I108" s="15" t="s">
        <v>23</v>
      </c>
      <c r="J108" s="15" t="s">
        <v>32</v>
      </c>
      <c r="K108" s="15" t="s">
        <v>26</v>
      </c>
      <c r="L108" s="47" t="s">
        <v>22</v>
      </c>
      <c r="M108" s="15" t="s">
        <v>31</v>
      </c>
      <c r="N108" s="15" t="s">
        <v>30</v>
      </c>
      <c r="O108" s="14" t="s">
        <v>34</v>
      </c>
    </row>
    <row r="109" spans="1:15" x14ac:dyDescent="0.25">
      <c r="A109" s="48">
        <v>1</v>
      </c>
      <c r="B109" s="104" t="s">
        <v>192</v>
      </c>
      <c r="C109" s="73" t="s">
        <v>114</v>
      </c>
      <c r="D109" s="117" t="s">
        <v>7</v>
      </c>
      <c r="E109" s="97">
        <v>2</v>
      </c>
      <c r="F109" s="105">
        <v>42457</v>
      </c>
      <c r="G109" s="98" t="s">
        <v>188</v>
      </c>
      <c r="H109" s="99">
        <v>630</v>
      </c>
      <c r="I109" s="99">
        <v>105.6</v>
      </c>
      <c r="J109" s="99"/>
      <c r="K109" s="100">
        <f>H109+I109+J109</f>
        <v>735.6</v>
      </c>
      <c r="L109" s="101">
        <v>26</v>
      </c>
      <c r="M109" s="102">
        <f t="shared" ref="M109" si="59">(H109/30)*L109</f>
        <v>546</v>
      </c>
      <c r="N109" s="102">
        <v>86.4</v>
      </c>
      <c r="O109" s="103">
        <f t="shared" ref="O109" si="60">K109-SUM(M109:N109)</f>
        <v>103.20000000000005</v>
      </c>
    </row>
    <row r="110" spans="1:15" x14ac:dyDescent="0.25">
      <c r="A110" s="48"/>
      <c r="B110" s="22"/>
      <c r="C110" s="22"/>
      <c r="D110" s="22"/>
      <c r="E110" s="71"/>
      <c r="F110" s="72"/>
      <c r="G110" s="72"/>
      <c r="H110" s="17"/>
      <c r="I110" s="17"/>
      <c r="J110" s="17"/>
      <c r="K110" s="18"/>
      <c r="L110" s="19"/>
      <c r="M110" s="20"/>
      <c r="N110" s="20"/>
      <c r="O110" s="21"/>
    </row>
    <row r="111" spans="1:15" x14ac:dyDescent="0.25">
      <c r="A111" s="48"/>
      <c r="B111" s="22"/>
      <c r="C111" s="22"/>
      <c r="D111" s="22"/>
      <c r="E111" s="71"/>
      <c r="F111" s="72"/>
      <c r="G111" s="72"/>
      <c r="H111" s="17"/>
      <c r="I111" s="17"/>
      <c r="J111" s="17"/>
      <c r="K111" s="18"/>
      <c r="L111" s="19"/>
      <c r="M111" s="20"/>
      <c r="N111" s="20"/>
      <c r="O111" s="21"/>
    </row>
    <row r="112" spans="1:15" x14ac:dyDescent="0.25">
      <c r="A112" s="48"/>
      <c r="B112" s="22"/>
      <c r="C112" s="22"/>
      <c r="D112" s="22"/>
      <c r="E112" s="71"/>
      <c r="F112" s="72"/>
      <c r="G112" s="72"/>
      <c r="H112" s="17"/>
      <c r="I112" s="17"/>
      <c r="J112" s="17"/>
      <c r="K112" s="18"/>
      <c r="L112" s="19"/>
      <c r="M112" s="20"/>
      <c r="N112" s="20"/>
      <c r="O112" s="21"/>
    </row>
    <row r="113" spans="1:15" ht="15" customHeight="1" x14ac:dyDescent="0.25">
      <c r="A113" s="75" t="s">
        <v>17</v>
      </c>
      <c r="B113" s="23"/>
      <c r="C113" s="23"/>
      <c r="D113" s="23"/>
      <c r="E113" s="23"/>
      <c r="F113" s="23"/>
      <c r="G113" s="24"/>
      <c r="H113" s="17"/>
      <c r="I113" s="17"/>
      <c r="J113" s="25"/>
      <c r="K113" s="26">
        <f>SUM(K109:K112)</f>
        <v>735.6</v>
      </c>
      <c r="L113" s="27"/>
      <c r="M113" s="49">
        <f>SUM(M109:M112)</f>
        <v>546</v>
      </c>
      <c r="N113" s="49">
        <f>SUM(N109:N112)</f>
        <v>86.4</v>
      </c>
      <c r="O113" s="28">
        <f>SUM(O109:O112)</f>
        <v>103.20000000000005</v>
      </c>
    </row>
    <row r="114" spans="1:15" ht="12.75" customHeight="1" x14ac:dyDescent="0.25">
      <c r="A114" s="63"/>
      <c r="B114" s="79"/>
      <c r="C114" s="79"/>
      <c r="D114" s="11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80"/>
    </row>
    <row r="115" spans="1:15" ht="14.25" customHeight="1" x14ac:dyDescent="0.25">
      <c r="A115" s="81" t="s">
        <v>17</v>
      </c>
      <c r="B115" s="41" t="s">
        <v>25</v>
      </c>
      <c r="C115" s="41"/>
      <c r="D115" s="120"/>
      <c r="E115" s="29"/>
      <c r="F115" s="29"/>
      <c r="G115" s="30"/>
      <c r="H115" s="25">
        <f>H113+H106</f>
        <v>58154</v>
      </c>
      <c r="I115" s="25">
        <f>I113+I106</f>
        <v>8663.9999999999927</v>
      </c>
      <c r="J115" s="25">
        <f>J106</f>
        <v>3360</v>
      </c>
      <c r="K115" s="26">
        <f>K113+K106</f>
        <v>70913.599999999875</v>
      </c>
      <c r="L115" s="27"/>
      <c r="M115" s="49">
        <f>M106</f>
        <v>76.933333333333337</v>
      </c>
      <c r="N115" s="49">
        <f>N106</f>
        <v>19.2</v>
      </c>
      <c r="O115" s="31">
        <f>O106+O113</f>
        <v>70185.066666666549</v>
      </c>
    </row>
    <row r="116" spans="1:15" ht="14.25" customHeight="1" x14ac:dyDescent="0.25">
      <c r="A116" s="82" t="s">
        <v>194</v>
      </c>
      <c r="B116" s="82"/>
      <c r="C116" s="83"/>
      <c r="D116" s="11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80"/>
    </row>
    <row r="117" spans="1:15" x14ac:dyDescent="0.25">
      <c r="A117" s="63"/>
      <c r="B117" s="79"/>
      <c r="C117" s="79"/>
      <c r="D117" s="119"/>
      <c r="E117" s="79"/>
      <c r="F117" s="79"/>
      <c r="G117" s="79"/>
      <c r="H117" s="79"/>
      <c r="I117" s="84" t="s">
        <v>86</v>
      </c>
      <c r="J117" s="85"/>
      <c r="K117" s="85"/>
      <c r="L117" s="85"/>
      <c r="M117" s="85"/>
      <c r="N117" s="85"/>
      <c r="O117" s="86">
        <v>20</v>
      </c>
    </row>
    <row r="118" spans="1:15" x14ac:dyDescent="0.25">
      <c r="A118" s="63"/>
      <c r="B118" s="79"/>
      <c r="C118" s="79"/>
      <c r="D118" s="119"/>
      <c r="E118" s="79"/>
      <c r="F118" s="79"/>
      <c r="G118" s="79"/>
      <c r="H118" s="79"/>
      <c r="I118" s="87" t="s">
        <v>85</v>
      </c>
      <c r="J118" s="88"/>
      <c r="K118" s="88"/>
      <c r="L118" s="88"/>
      <c r="M118" s="88"/>
      <c r="N118" s="88"/>
      <c r="O118" s="32">
        <f>O117*A105</f>
        <v>1980</v>
      </c>
    </row>
    <row r="119" spans="1:15" x14ac:dyDescent="0.25">
      <c r="A119" s="89"/>
      <c r="B119" s="90"/>
      <c r="C119" s="90"/>
      <c r="D119" s="121"/>
      <c r="E119" s="90"/>
      <c r="F119" s="90"/>
      <c r="G119" s="90"/>
      <c r="H119" s="90"/>
      <c r="I119" s="91" t="s">
        <v>84</v>
      </c>
      <c r="J119" s="92"/>
      <c r="K119" s="92"/>
      <c r="L119" s="92"/>
      <c r="M119" s="92"/>
      <c r="N119" s="93"/>
      <c r="O119" s="94">
        <f>O115+O118</f>
        <v>72165.066666666549</v>
      </c>
    </row>
    <row r="127" spans="1:15" x14ac:dyDescent="0.25">
      <c r="G127" s="95"/>
      <c r="O127" s="95"/>
    </row>
    <row r="128" spans="1:15" x14ac:dyDescent="0.25">
      <c r="G128" s="95"/>
      <c r="O128" s="95"/>
    </row>
    <row r="129" spans="7:15" x14ac:dyDescent="0.25">
      <c r="G129" s="95"/>
      <c r="O129" s="95"/>
    </row>
    <row r="130" spans="7:15" x14ac:dyDescent="0.25">
      <c r="G130" s="95"/>
      <c r="O130" s="95"/>
    </row>
    <row r="131" spans="7:15" x14ac:dyDescent="0.25">
      <c r="G131" s="95"/>
      <c r="O131" s="95"/>
    </row>
    <row r="132" spans="7:15" x14ac:dyDescent="0.25">
      <c r="G132" s="95"/>
    </row>
    <row r="157" ht="15" customHeight="1" x14ac:dyDescent="0.25"/>
    <row r="158" ht="15" customHeight="1" x14ac:dyDescent="0.25"/>
    <row r="159" ht="15" customHeight="1" x14ac:dyDescent="0.25"/>
    <row r="160" ht="15" customHeight="1" x14ac:dyDescent="0.25"/>
  </sheetData>
  <sheetProtection selectLockedCells="1"/>
  <sortState ref="A7:Q119">
    <sortCondition ref="B7:B119"/>
  </sortState>
  <mergeCells count="21">
    <mergeCell ref="B115:C115"/>
    <mergeCell ref="I119:N119"/>
    <mergeCell ref="A107:O107"/>
    <mergeCell ref="B113:G113"/>
    <mergeCell ref="I117:N117"/>
    <mergeCell ref="B1:O1"/>
    <mergeCell ref="B4:O4"/>
    <mergeCell ref="B5:B6"/>
    <mergeCell ref="O5:O6"/>
    <mergeCell ref="J2:O2"/>
    <mergeCell ref="J3:O3"/>
    <mergeCell ref="L5:N5"/>
    <mergeCell ref="H5:K5"/>
    <mergeCell ref="C5:G5"/>
    <mergeCell ref="D2:E2"/>
    <mergeCell ref="I118:N118"/>
    <mergeCell ref="B106:G106"/>
    <mergeCell ref="A2:C2"/>
    <mergeCell ref="A3:C3"/>
    <mergeCell ref="A5:A6"/>
    <mergeCell ref="D3:E3"/>
  </mergeCells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</dc:creator>
  <cp:lastModifiedBy>ANDREATO</cp:lastModifiedBy>
  <cp:lastPrinted>2016-05-05T11:08:37Z</cp:lastPrinted>
  <dcterms:created xsi:type="dcterms:W3CDTF">2014-04-24T23:56:39Z</dcterms:created>
  <dcterms:modified xsi:type="dcterms:W3CDTF">2018-07-03T20:52:08Z</dcterms:modified>
</cp:coreProperties>
</file>