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AAB" lockStructure="1"/>
  <bookViews>
    <workbookView xWindow="0" yWindow="0" windowWidth="24000" windowHeight="9600"/>
  </bookViews>
  <sheets>
    <sheet name="FOLHA IEL" sheetId="1" r:id="rId1"/>
  </sheets>
  <definedNames>
    <definedName name="_xlnm._FilterDatabase" localSheetId="0" hidden="1">'FOLHA IEL'!$B$1:$B$137</definedName>
    <definedName name="_xlnm.Print_Area" localSheetId="0">'FOLHA IEL'!$A$1:$O$102</definedName>
  </definedNames>
  <calcPr calcId="145621"/>
</workbook>
</file>

<file path=xl/calcChain.xml><?xml version="1.0" encoding="utf-8"?>
<calcChain xmlns="http://schemas.openxmlformats.org/spreadsheetml/2006/main">
  <c r="K56" i="1" l="1"/>
  <c r="M56" i="1"/>
  <c r="M53" i="1"/>
  <c r="K53" i="1"/>
  <c r="K38" i="1"/>
  <c r="M38" i="1"/>
  <c r="K34" i="1"/>
  <c r="M34" i="1"/>
  <c r="K30" i="1"/>
  <c r="M30" i="1"/>
  <c r="K25" i="1"/>
  <c r="O25" i="1" s="1"/>
  <c r="K12" i="1"/>
  <c r="O12" i="1" s="1"/>
  <c r="O53" i="1" l="1"/>
  <c r="O38" i="1"/>
  <c r="O34" i="1"/>
  <c r="O30" i="1"/>
  <c r="M39" i="1"/>
  <c r="K39" i="1"/>
  <c r="M28" i="1"/>
  <c r="K28" i="1"/>
  <c r="M86" i="1"/>
  <c r="K86" i="1"/>
  <c r="K80" i="1"/>
  <c r="M80" i="1"/>
  <c r="K40" i="1"/>
  <c r="O40" i="1" s="1"/>
  <c r="K15" i="1"/>
  <c r="M15" i="1"/>
  <c r="O28" i="1" l="1"/>
  <c r="O80" i="1"/>
  <c r="O86" i="1"/>
  <c r="O39" i="1"/>
  <c r="O15" i="1"/>
  <c r="K35" i="1"/>
  <c r="K17" i="1"/>
  <c r="M90" i="1"/>
  <c r="K90" i="1"/>
  <c r="K61" i="1"/>
  <c r="M35" i="1"/>
  <c r="O61" i="1" l="1"/>
  <c r="O56" i="1"/>
  <c r="O90" i="1"/>
  <c r="O35" i="1"/>
  <c r="I91" i="1"/>
  <c r="M17" i="1"/>
  <c r="O17" i="1" s="1"/>
  <c r="K75" i="1" l="1"/>
  <c r="O75" i="1" s="1"/>
  <c r="M11" i="1" l="1"/>
  <c r="K11" i="1"/>
  <c r="O11" i="1" l="1"/>
  <c r="M81" i="1" l="1"/>
  <c r="K81" i="1"/>
  <c r="M79" i="1"/>
  <c r="K79" i="1"/>
  <c r="M87" i="1"/>
  <c r="K87" i="1"/>
  <c r="M72" i="1"/>
  <c r="K72" i="1"/>
  <c r="M66" i="1"/>
  <c r="K66" i="1"/>
  <c r="M62" i="1"/>
  <c r="K62" i="1"/>
  <c r="O81" i="1" l="1"/>
  <c r="O66" i="1"/>
  <c r="O62" i="1"/>
  <c r="O79" i="1"/>
  <c r="O87" i="1"/>
  <c r="O72" i="1"/>
  <c r="M49" i="1"/>
  <c r="K49" i="1"/>
  <c r="M44" i="1"/>
  <c r="K44" i="1"/>
  <c r="M42" i="1"/>
  <c r="K42" i="1"/>
  <c r="M36" i="1"/>
  <c r="K36" i="1"/>
  <c r="O44" i="1" l="1"/>
  <c r="O49" i="1"/>
  <c r="O42" i="1"/>
  <c r="O36" i="1"/>
  <c r="M29" i="1"/>
  <c r="K29" i="1"/>
  <c r="M16" i="1"/>
  <c r="K16" i="1"/>
  <c r="M10" i="1"/>
  <c r="K10" i="1"/>
  <c r="O16" i="1" l="1"/>
  <c r="O10" i="1"/>
  <c r="O29" i="1"/>
  <c r="M46" i="1"/>
  <c r="K46" i="1"/>
  <c r="M6" i="1"/>
  <c r="K6" i="1"/>
  <c r="O6" i="1" l="1"/>
  <c r="O46" i="1"/>
  <c r="M73" i="1"/>
  <c r="K73" i="1"/>
  <c r="M70" i="1"/>
  <c r="K70" i="1"/>
  <c r="O70" i="1" l="1"/>
  <c r="O73" i="1"/>
  <c r="M14" i="1"/>
  <c r="K14" i="1"/>
  <c r="O14" i="1" l="1"/>
  <c r="M89" i="1" l="1"/>
  <c r="K89" i="1"/>
  <c r="M77" i="1"/>
  <c r="L75" i="1" s="1"/>
  <c r="K77" i="1"/>
  <c r="M74" i="1"/>
  <c r="K74" i="1"/>
  <c r="M59" i="1"/>
  <c r="K59" i="1"/>
  <c r="M52" i="1"/>
  <c r="K52" i="1"/>
  <c r="M32" i="1"/>
  <c r="K32" i="1"/>
  <c r="M31" i="1"/>
  <c r="K31" i="1"/>
  <c r="K24" i="1"/>
  <c r="M13" i="1"/>
  <c r="K13" i="1"/>
  <c r="O89" i="1" l="1"/>
  <c r="O77" i="1"/>
  <c r="O13" i="1"/>
  <c r="O24" i="1"/>
  <c r="O31" i="1"/>
  <c r="O52" i="1"/>
  <c r="O74" i="1"/>
  <c r="O32" i="1"/>
  <c r="O59" i="1"/>
  <c r="M64" i="1"/>
  <c r="K64" i="1"/>
  <c r="M20" i="1"/>
  <c r="K20" i="1"/>
  <c r="M41" i="1"/>
  <c r="K41" i="1"/>
  <c r="O20" i="1" l="1"/>
  <c r="O41" i="1"/>
  <c r="O64" i="1"/>
  <c r="M67" i="1"/>
  <c r="K67" i="1"/>
  <c r="M63" i="1"/>
  <c r="K63" i="1"/>
  <c r="M43" i="1"/>
  <c r="K43" i="1"/>
  <c r="M33" i="1"/>
  <c r="K33" i="1"/>
  <c r="M18" i="1"/>
  <c r="K18" i="1"/>
  <c r="O43" i="1" l="1"/>
  <c r="O33" i="1"/>
  <c r="O63" i="1"/>
  <c r="O67" i="1"/>
  <c r="O18" i="1"/>
  <c r="M76" i="1"/>
  <c r="K76" i="1"/>
  <c r="M78" i="1"/>
  <c r="K78" i="1"/>
  <c r="M71" i="1"/>
  <c r="K71" i="1"/>
  <c r="M88" i="1"/>
  <c r="K88" i="1"/>
  <c r="K57" i="1"/>
  <c r="O57" i="1" s="1"/>
  <c r="M51" i="1"/>
  <c r="K51" i="1"/>
  <c r="M48" i="1"/>
  <c r="K48" i="1"/>
  <c r="M45" i="1"/>
  <c r="K45" i="1"/>
  <c r="M23" i="1"/>
  <c r="K23" i="1"/>
  <c r="O48" i="1" l="1"/>
  <c r="O78" i="1"/>
  <c r="O45" i="1"/>
  <c r="O51" i="1"/>
  <c r="O76" i="1"/>
  <c r="O71" i="1"/>
  <c r="O88" i="1"/>
  <c r="O23" i="1"/>
  <c r="M21" i="1"/>
  <c r="K21" i="1"/>
  <c r="O21" i="1" l="1"/>
  <c r="M82" i="1" l="1"/>
  <c r="K82" i="1"/>
  <c r="M60" i="1"/>
  <c r="K60" i="1"/>
  <c r="M22" i="1"/>
  <c r="K22" i="1"/>
  <c r="O22" i="1" l="1"/>
  <c r="O55" i="1"/>
  <c r="O82" i="1"/>
  <c r="O60" i="1"/>
  <c r="M84" i="1"/>
  <c r="K84" i="1"/>
  <c r="M68" i="1"/>
  <c r="K68" i="1"/>
  <c r="M26" i="1"/>
  <c r="K26" i="1"/>
  <c r="O84" i="1" l="1"/>
  <c r="O26" i="1"/>
  <c r="O68" i="1"/>
  <c r="M83" i="1" l="1"/>
  <c r="K83" i="1"/>
  <c r="O83" i="1" l="1"/>
  <c r="M69" i="1"/>
  <c r="K69" i="1"/>
  <c r="O69" i="1" l="1"/>
  <c r="M85" i="1" l="1"/>
  <c r="M55" i="1" l="1"/>
  <c r="K55" i="1"/>
  <c r="M19" i="1"/>
  <c r="K19" i="1"/>
  <c r="K85" i="1"/>
  <c r="O85" i="1" s="1"/>
  <c r="O19" i="1" l="1"/>
  <c r="M65" i="1"/>
  <c r="K65" i="1"/>
  <c r="O65" i="1" l="1"/>
  <c r="M54" i="1" l="1"/>
  <c r="K54" i="1"/>
  <c r="M58" i="1"/>
  <c r="K58" i="1"/>
  <c r="O58" i="1" l="1"/>
  <c r="O54" i="1"/>
  <c r="M27" i="1"/>
  <c r="K27" i="1"/>
  <c r="O27" i="1" l="1"/>
  <c r="M47" i="1"/>
  <c r="K47" i="1"/>
  <c r="O47" i="1" l="1"/>
  <c r="M7" i="1"/>
  <c r="K7" i="1"/>
  <c r="O7" i="1" l="1"/>
  <c r="M37" i="1" l="1"/>
  <c r="K37" i="1"/>
  <c r="M8" i="1"/>
  <c r="K8" i="1"/>
  <c r="O37" i="1" l="1"/>
  <c r="O8" i="1"/>
  <c r="I97" i="1" l="1"/>
  <c r="H97" i="1"/>
  <c r="K97" i="1" l="1"/>
  <c r="O97" i="1" l="1"/>
  <c r="M50" i="1" l="1"/>
  <c r="K50" i="1"/>
  <c r="O50" i="1" l="1"/>
  <c r="M9" i="1" l="1"/>
  <c r="M91" i="1" s="1"/>
  <c r="K9" i="1"/>
  <c r="O9" i="1" l="1"/>
  <c r="O91" i="1" s="1"/>
  <c r="H91" i="1"/>
  <c r="J91" i="1"/>
  <c r="N91" i="1"/>
  <c r="J97" i="1"/>
  <c r="M97" i="1"/>
  <c r="N97" i="1"/>
  <c r="N99" i="1" l="1"/>
  <c r="J99" i="1"/>
  <c r="H99" i="1"/>
  <c r="I99" i="1" l="1"/>
  <c r="M99" i="1"/>
  <c r="K91" i="1"/>
  <c r="K99" i="1" l="1"/>
  <c r="O99" i="1" l="1"/>
  <c r="O102" i="1" s="1"/>
</calcChain>
</file>

<file path=xl/sharedStrings.xml><?xml version="1.0" encoding="utf-8"?>
<sst xmlns="http://schemas.openxmlformats.org/spreadsheetml/2006/main" count="476" uniqueCount="254">
  <si>
    <t>NOME</t>
  </si>
  <si>
    <t>INÍCIO</t>
  </si>
  <si>
    <t>TÉRMINO</t>
  </si>
  <si>
    <t>Dias úteis</t>
  </si>
  <si>
    <t xml:space="preserve"> </t>
  </si>
  <si>
    <t>FOLHA ANALÍTICA ORDINÁRIA</t>
  </si>
  <si>
    <t>ANO</t>
  </si>
  <si>
    <t>TIPO DE DOCUMENTO</t>
  </si>
  <si>
    <t>FALTAS</t>
  </si>
  <si>
    <t>AUXÍLIO TRANSP</t>
  </si>
  <si>
    <t>SEQ</t>
  </si>
  <si>
    <t>TOTAL   BRUTO</t>
  </si>
  <si>
    <t>VALOR BOLSA</t>
  </si>
  <si>
    <t>DESCONTOS  - R$</t>
  </si>
  <si>
    <t>DO   AUXÍLIO TRANSP</t>
  </si>
  <si>
    <t>DA    BOLSA</t>
  </si>
  <si>
    <t>VALORES MENSAIS DA BOLSA</t>
  </si>
  <si>
    <t>VALOR LÍQUIDO (PAGO)</t>
  </si>
  <si>
    <t>CURSO</t>
  </si>
  <si>
    <t>DIREITO</t>
  </si>
  <si>
    <t>ENSINO MÉDIO</t>
  </si>
  <si>
    <t>ARQUITETURA</t>
  </si>
  <si>
    <t>SERVIÇO SOCIAL</t>
  </si>
  <si>
    <t>ENGENHARIA CIVIL</t>
  </si>
  <si>
    <t>Contrato Nº 041/2014   -   PREFEITURA DE RIO BRANCO</t>
  </si>
  <si>
    <t>V. TRANS</t>
  </si>
  <si>
    <t>TOTAL DA FOLHA DO MÊS................................R$</t>
  </si>
  <si>
    <t>PAGAMENTO DE MESES RETROATIVOS</t>
  </si>
  <si>
    <t>DT-CONTR</t>
  </si>
  <si>
    <t>REFERÊNCIA</t>
  </si>
  <si>
    <t>TAXA DE AGENCIAMENTO  - Valor Unitário....................... R$</t>
  </si>
  <si>
    <t>LOTAÇÃO</t>
  </si>
  <si>
    <t>RBTRANS</t>
  </si>
  <si>
    <t>ST</t>
  </si>
  <si>
    <t>DATA PROCESS</t>
  </si>
  <si>
    <t>MÊS REF</t>
  </si>
  <si>
    <t>FOLHA MENSAL DE PAGAMENTO DE ESTAGIÁRIOS</t>
  </si>
  <si>
    <t>RECESSO REMUNERADO</t>
  </si>
  <si>
    <t>RECESSO REMUN.</t>
  </si>
  <si>
    <t>-</t>
  </si>
  <si>
    <t>ODONTOLOGIA</t>
  </si>
  <si>
    <t>SEMSA</t>
  </si>
  <si>
    <t>BIOMEDICINA</t>
  </si>
  <si>
    <t>PGM</t>
  </si>
  <si>
    <t>SEME</t>
  </si>
  <si>
    <t>NUTRIÇÃO</t>
  </si>
  <si>
    <t>PEDAGOGIA</t>
  </si>
  <si>
    <t>FISIOTERAPIA</t>
  </si>
  <si>
    <t>ANA CLAUDIA DOS SANTOS SOUZA</t>
  </si>
  <si>
    <t>LUCAS VITOR DE OLIVEIRA</t>
  </si>
  <si>
    <t>01/07/2017</t>
  </si>
  <si>
    <t>01/08/2017</t>
  </si>
  <si>
    <t>FILOSOFIA</t>
  </si>
  <si>
    <t>BIOLOGIA</t>
  </si>
  <si>
    <t>EDUCAÇÃO FÍSICA</t>
  </si>
  <si>
    <t>01/09/2017</t>
  </si>
  <si>
    <t>ADMINISTRAÇÃO</t>
  </si>
  <si>
    <t>01/08/2018</t>
  </si>
  <si>
    <t>SEMEIA</t>
  </si>
  <si>
    <t>02/04/2017</t>
  </si>
  <si>
    <t>02/04/2018</t>
  </si>
  <si>
    <t>AMANDA CARNEVALI SIQUEIRA</t>
  </si>
  <si>
    <t>JOÃO PEDRO LUCAS DE LIMA</t>
  </si>
  <si>
    <t>PSICOLOGIA</t>
  </si>
  <si>
    <t>02/05/2018</t>
  </si>
  <si>
    <t>30/06/2018</t>
  </si>
  <si>
    <t>ALUIZIO ARAÚJO DE OLIVEIRA FILHO</t>
  </si>
  <si>
    <t>GESTÃO PÚBLICO</t>
  </si>
  <si>
    <t>LUANA CAROLINE DE LIMA CUNHA</t>
  </si>
  <si>
    <t>31/07/2018</t>
  </si>
  <si>
    <t>IGOR CAFÉ DE ALBUQUERQUE BATISTA</t>
  </si>
  <si>
    <t>31/08/2018</t>
  </si>
  <si>
    <t>ZAID SADIM GANUM</t>
  </si>
  <si>
    <t>LUIZ FELIPE MAGALHAES DA SILVA</t>
  </si>
  <si>
    <t>TEC.EM RH</t>
  </si>
  <si>
    <t>01/12/2017</t>
  </si>
  <si>
    <t>RENAN FARIAS VASCONCELOS</t>
  </si>
  <si>
    <t>30/112019</t>
  </si>
  <si>
    <t>31/12/2018</t>
  </si>
  <si>
    <t>DAVI KENNEDY DE ALMEIDA</t>
  </si>
  <si>
    <t>02/01/2018</t>
  </si>
  <si>
    <t>02/01/2020</t>
  </si>
  <si>
    <t>MATEMÁTICA</t>
  </si>
  <si>
    <t>VITOR OLIVEIRA DE SOUZA</t>
  </si>
  <si>
    <t>02/01/2019</t>
  </si>
  <si>
    <t>31/12/2019</t>
  </si>
  <si>
    <t>05/03/2018</t>
  </si>
  <si>
    <t>SAMUEL HENRIQUE LIMA CARVALHO</t>
  </si>
  <si>
    <t>CASA CIVIL</t>
  </si>
  <si>
    <t>VICTÓRIA DE OLIVEIRA DERZE</t>
  </si>
  <si>
    <t>02/02/2018</t>
  </si>
  <si>
    <t>01/02/2020</t>
  </si>
  <si>
    <t>FGB</t>
  </si>
  <si>
    <t>GABRIEL BARROS DOS SANTOS</t>
  </si>
  <si>
    <t>04/03/2020</t>
  </si>
  <si>
    <t>RIDAN MARCEL DA SILVA PINHEIRO</t>
  </si>
  <si>
    <t>SEFIN</t>
  </si>
  <si>
    <t>VITOR FROTA DA SILVA</t>
  </si>
  <si>
    <t>JORNALISMO</t>
  </si>
  <si>
    <t>04/03/2019</t>
  </si>
  <si>
    <t>02/04/2019</t>
  </si>
  <si>
    <t>EDUARDO ANTÔNIO DE SOUZA</t>
  </si>
  <si>
    <t>MARTA DANIELA ALVES DA SILVA</t>
  </si>
  <si>
    <t>CIÊNCIAS SOCIAIS</t>
  </si>
  <si>
    <t>VANESSA MENDONÇA DOS SANTOS</t>
  </si>
  <si>
    <t>16/05/2018</t>
  </si>
  <si>
    <t>16/05/2019</t>
  </si>
  <si>
    <t>DEYVERSON FARIAS DA SILVA</t>
  </si>
  <si>
    <t>01/05/2019</t>
  </si>
  <si>
    <t>ERDILA CAMILA NUNES CARDOSO</t>
  </si>
  <si>
    <t>10/05/2018</t>
  </si>
  <si>
    <t>10/05/2019</t>
  </si>
  <si>
    <t>30/04/2018</t>
  </si>
  <si>
    <t>30/04/2019</t>
  </si>
  <si>
    <t>LARISSA CAVALCANTE DA SILVA</t>
  </si>
  <si>
    <t>LUANNE MONTEFUSCO DE SOUZA</t>
  </si>
  <si>
    <t>LUCILENE VIEIRA DE LIMA</t>
  </si>
  <si>
    <t>02/05/2019</t>
  </si>
  <si>
    <t>07/05/2018</t>
  </si>
  <si>
    <t>06/05/2019</t>
  </si>
  <si>
    <t>WALDIRENE PASSOS DA CUNHA</t>
  </si>
  <si>
    <t>FONOAUDIOLOGIA</t>
  </si>
  <si>
    <t>09/05/2019</t>
  </si>
  <si>
    <t>SARAH NASCIMENTO DA SILVA</t>
  </si>
  <si>
    <t>ENFERMAGEM</t>
  </si>
  <si>
    <t>THAYLANNE SUAMA DE MOURA MARINO</t>
  </si>
  <si>
    <t>THAIS ESTEFANY FERREIRA BARBARY</t>
  </si>
  <si>
    <t>15/05/2019</t>
  </si>
  <si>
    <t>14/06/2018</t>
  </si>
  <si>
    <t>01/06/2018</t>
  </si>
  <si>
    <t>31/05/2019</t>
  </si>
  <si>
    <t>DAIANA SAMPAIO DOS SANTOS</t>
  </si>
  <si>
    <t>13/06/2018</t>
  </si>
  <si>
    <t>12/06/2019</t>
  </si>
  <si>
    <t>JHONNATAN ANTONIO G.DOS SANTOS</t>
  </si>
  <si>
    <t>KARINE DE QUEIROZ SILVA</t>
  </si>
  <si>
    <t>PAULO LOPES DA SILVA JÚNIOR</t>
  </si>
  <si>
    <t>RICHAELLY RAYHANNE C. BARROZO</t>
  </si>
  <si>
    <t>13/06/2019</t>
  </si>
  <si>
    <t>ASSCOM</t>
  </si>
  <si>
    <t>01/07/2018</t>
  </si>
  <si>
    <t>DENER LUCAS DE LIMA MELO</t>
  </si>
  <si>
    <t>RAYSSA NOGUEIRA DE ARAÚJO</t>
  </si>
  <si>
    <t>30/06/2019</t>
  </si>
  <si>
    <t>TEC. GESTÃO DE RH</t>
  </si>
  <si>
    <t>31/07/2019</t>
  </si>
  <si>
    <t>ARIANNA DE MENDONÇA MOTA</t>
  </si>
  <si>
    <t>24/09/2018</t>
  </si>
  <si>
    <t>23/09/2019</t>
  </si>
  <si>
    <t>ÉRICA DE CASTRO GOMES</t>
  </si>
  <si>
    <t>17/09/2018</t>
  </si>
  <si>
    <t>16/09/2019</t>
  </si>
  <si>
    <t>JANA LETÍCIA HOLANDA DOS SANTOS</t>
  </si>
  <si>
    <t>JÉSSICA ROCHA SILVA</t>
  </si>
  <si>
    <t>LUENDA MARGARIDA M.DO NASCIMENTO</t>
  </si>
  <si>
    <t>01/09/2018</t>
  </si>
  <si>
    <t>31/08/2019</t>
  </si>
  <si>
    <t>TAINARA LUANA DE SOUZA</t>
  </si>
  <si>
    <t>13/09/2018</t>
  </si>
  <si>
    <t>12/09/2019</t>
  </si>
  <si>
    <t>THALLYSON SOARES GOMES</t>
  </si>
  <si>
    <t>WELLANY DE ALMEIDA GUEDES</t>
  </si>
  <si>
    <t>21/09/2018</t>
  </si>
  <si>
    <t>20/09/2019</t>
  </si>
  <si>
    <t>MEDICINA VETERINÁRIA</t>
  </si>
  <si>
    <t>BÁRBARA RODRIGUES SILVA</t>
  </si>
  <si>
    <t>08/10/2018</t>
  </si>
  <si>
    <t>07/10/2019</t>
  </si>
  <si>
    <t>SARA SILVA MIRANDA</t>
  </si>
  <si>
    <t>SIRNEY MELO DE LIMA</t>
  </si>
  <si>
    <t>AGATHA CHRISTIE BRÍGIDO BRILHANTE</t>
  </si>
  <si>
    <t>01/10/2018</t>
  </si>
  <si>
    <t>31/09/2019</t>
  </si>
  <si>
    <t>LEONARDO SILVA DE SOUZA</t>
  </si>
  <si>
    <t>30/09/2019</t>
  </si>
  <si>
    <t>ANDRÉ FERREIRA DE SOUZA</t>
  </si>
  <si>
    <t>05/11/2018</t>
  </si>
  <si>
    <t>04/11/2019</t>
  </si>
  <si>
    <t>ANA TERESA OLIVEIRA DE SOUZA</t>
  </si>
  <si>
    <t>BRUNO FREITAS LIMA</t>
  </si>
  <si>
    <t>04/11/2018</t>
  </si>
  <si>
    <t>IZABELLE FLORES SOUZA</t>
  </si>
  <si>
    <t>JOÃO PAULO MOREIRA NASCIMENTO</t>
  </si>
  <si>
    <t>JULIA SILVA SANTOS</t>
  </si>
  <si>
    <t>12/11/2018</t>
  </si>
  <si>
    <t>11/11/2019</t>
  </si>
  <si>
    <t>KAROLAYNE RIBEIRO DA SILVA</t>
  </si>
  <si>
    <t>LUANNE NATÁLIA HALUEN MAIA LIMA</t>
  </si>
  <si>
    <t>PAULA MELISSA MENDES FERREIRA</t>
  </si>
  <si>
    <t>04/112019</t>
  </si>
  <si>
    <t>RICARDO JOSÉ DE CAMARGO BISPO</t>
  </si>
  <si>
    <t>SHELLY REGINA MENDONÇA LOUREIRO</t>
  </si>
  <si>
    <t>VANESSA DE SOUZA FERNANDES</t>
  </si>
  <si>
    <t>VITÓRIA DE OLIVEIRA FERREIRA</t>
  </si>
  <si>
    <t>13/11/2018</t>
  </si>
  <si>
    <t>12/11/2019</t>
  </si>
  <si>
    <t>THAYNA VIDON ROCHA PEREIRA</t>
  </si>
  <si>
    <t>QUÍMICA</t>
  </si>
  <si>
    <t>TAYLLANY ROCHA DA CRUZ</t>
  </si>
  <si>
    <t>CARSON VICTOR BRITO DE OLIVEIRA</t>
  </si>
  <si>
    <t>JOÃO BRILHANTE E SILVA</t>
  </si>
  <si>
    <t>OLÍVIA LOPES CRUZ</t>
  </si>
  <si>
    <t>2019</t>
  </si>
  <si>
    <r>
      <rPr>
        <b/>
        <sz val="9"/>
        <rFont val="Arial"/>
        <family val="2"/>
      </rPr>
      <t>ST</t>
    </r>
    <r>
      <rPr>
        <sz val="9"/>
        <rFont val="Arial"/>
        <family val="2"/>
      </rPr>
      <t>=SITUAÇÃO NO MÊS = {</t>
    </r>
    <r>
      <rPr>
        <b/>
        <sz val="9"/>
        <rFont val="Arial"/>
        <family val="2"/>
      </rPr>
      <t xml:space="preserve"> 1</t>
    </r>
    <r>
      <rPr>
        <sz val="9"/>
        <rFont val="Arial"/>
        <family val="2"/>
      </rPr>
      <t xml:space="preserve">- Ativo regular  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-Contrato novo  </t>
    </r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-Recesso remunerado  </t>
    </r>
    <r>
      <rPr>
        <b/>
        <sz val="9"/>
        <rFont val="Arial"/>
        <family val="2"/>
      </rPr>
      <t>4</t>
    </r>
    <r>
      <rPr>
        <sz val="9"/>
        <rFont val="Arial"/>
        <family val="2"/>
      </rPr>
      <t>-Contrato encerrado}</t>
    </r>
  </si>
  <si>
    <t>TÉC. EM RADIOLOGIA</t>
  </si>
  <si>
    <t>ENG. FLORESTAL</t>
  </si>
  <si>
    <t>ENG. ELÉTRICA</t>
  </si>
  <si>
    <t>JÚLIA LETÍCIA MARTINS CARNEIRO</t>
  </si>
  <si>
    <t>25/03/2019</t>
  </si>
  <si>
    <t>BRUNA LETÍCIA DA SILVA MATNY</t>
  </si>
  <si>
    <t>ÍTALO BRUNO SILVA DA ROCHA</t>
  </si>
  <si>
    <t>JOSÉ MAURÍLIO DE OLIVEIRA NETO</t>
  </si>
  <si>
    <t>JOSUÉ DA SILVA CAVALCANTE</t>
  </si>
  <si>
    <t>MAICO CHARLES LOPES PINHEIRO</t>
  </si>
  <si>
    <t>TUFI RACHID AMIM JÚNIOR</t>
  </si>
  <si>
    <t>VITÓRIA CAROLINE MELO DA LUZ</t>
  </si>
  <si>
    <t>SEGATI</t>
  </si>
  <si>
    <t>20/03/2019</t>
  </si>
  <si>
    <t>19/03/2020</t>
  </si>
  <si>
    <t>SASDH</t>
  </si>
  <si>
    <t xml:space="preserve">SIST. </t>
  </si>
  <si>
    <t>24/03/2020</t>
  </si>
  <si>
    <t>01/03/2019</t>
  </si>
  <si>
    <t>28/02/2020</t>
  </si>
  <si>
    <t>ENG. CIVIL</t>
  </si>
  <si>
    <t>ZELADORIA</t>
  </si>
  <si>
    <t>SEINFRA</t>
  </si>
  <si>
    <t>SAFRA</t>
  </si>
  <si>
    <t>TOTAL DOS SERVIÇOS MENSAIS A FATURAR..................R$</t>
  </si>
  <si>
    <t>MARIA EDUARDA V. CIPRIANO</t>
  </si>
  <si>
    <t>MARCOS MATHEUS B. F. DOS SANTOS</t>
  </si>
  <si>
    <t>ANDRESSA RAMALHO DO SACRAMENTO</t>
  </si>
  <si>
    <t>EZEQUIEL DA SILVA OLIVEIRA</t>
  </si>
  <si>
    <t>JAINE GOMES DE OLIVEIRA</t>
  </si>
  <si>
    <t>JOANE LOPES DE LIMA</t>
  </si>
  <si>
    <t>JOÃO WILKER RODRIGUES DE SOUSA</t>
  </si>
  <si>
    <t>LUIZ EDUARDO RODRIGUES E SILVA</t>
  </si>
  <si>
    <t>MARCELA ARAÚJO DA VITÓRIA</t>
  </si>
  <si>
    <t>01/04/2019</t>
  </si>
  <si>
    <t>31/03/2021</t>
  </si>
  <si>
    <t>15/04/2019</t>
  </si>
  <si>
    <t>14/04/2021</t>
  </si>
  <si>
    <t>TEC. EM SIST. INTERNET</t>
  </si>
  <si>
    <t>TEC.SEG. DO TRAB</t>
  </si>
  <si>
    <t>24/04/2019</t>
  </si>
  <si>
    <t>ABRIL</t>
  </si>
  <si>
    <t>25/04/2019</t>
  </si>
  <si>
    <t>TEC. EM SIST. NET</t>
  </si>
  <si>
    <t>GESTÃO SEG.  TRAB</t>
  </si>
  <si>
    <t>TEC.SEG. TRAB.</t>
  </si>
  <si>
    <t>TÉC. ENFERMAGEM</t>
  </si>
  <si>
    <t>TEC. ENFERMAGEM</t>
  </si>
  <si>
    <t>MARCELY CRISTINY B. DO AMOR DIVINO</t>
  </si>
  <si>
    <t>TOTAL DA DESPESA - PROGRAMA BOLSA-ESTÁGIO....R$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</si>
</sst>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;&quot;(R$ &quot;#,##0.00\)"/>
    <numFmt numFmtId="168" formatCode="[$R$-416]\ #,##0.00;[Red]\-[$R$-416]\ 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9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3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41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 applyProtection="1">
      <alignment vertical="center"/>
      <protection hidden="1"/>
    </xf>
    <xf numFmtId="44" fontId="5" fillId="0" borderId="0" xfId="0" applyNumberFormat="1" applyFont="1" applyFill="1" applyBorder="1" applyAlignment="1" applyProtection="1">
      <alignment vertical="center"/>
      <protection hidden="1"/>
    </xf>
    <xf numFmtId="164" fontId="2" fillId="0" borderId="0" xfId="6" applyNumberFormat="1" applyFont="1" applyFill="1" applyBorder="1" applyAlignment="1" applyProtection="1">
      <alignment horizontal="center" vertical="center"/>
      <protection hidden="1"/>
    </xf>
    <xf numFmtId="168" fontId="5" fillId="0" borderId="0" xfId="0" applyNumberFormat="1" applyFont="1" applyFill="1" applyBorder="1" applyAlignment="1" applyProtection="1">
      <alignment vertical="center"/>
      <protection hidden="1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/>
    </xf>
    <xf numFmtId="166" fontId="4" fillId="0" borderId="1" xfId="5" applyNumberFormat="1" applyFont="1" applyFill="1" applyBorder="1" applyAlignment="1" applyProtection="1">
      <alignment horizontal="center" vertical="center"/>
      <protection hidden="1"/>
    </xf>
    <xf numFmtId="44" fontId="4" fillId="0" borderId="1" xfId="7" applyFont="1" applyFill="1" applyBorder="1" applyAlignment="1">
      <alignment horizontal="center" vertical="center" wrapText="1"/>
    </xf>
    <xf numFmtId="167" fontId="2" fillId="0" borderId="1" xfId="5" applyNumberFormat="1" applyFont="1" applyFill="1" applyBorder="1" applyAlignment="1" applyProtection="1">
      <alignment horizontal="right" vertical="center"/>
      <protection hidden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168" fontId="2" fillId="0" borderId="1" xfId="4" applyNumberFormat="1" applyFont="1" applyFill="1" applyBorder="1" applyAlignment="1" applyProtection="1">
      <alignment horizontal="right" vertical="center"/>
      <protection hidden="1"/>
    </xf>
    <xf numFmtId="14" fontId="4" fillId="0" borderId="1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164" fontId="2" fillId="0" borderId="1" xfId="6" applyNumberFormat="1" applyFont="1" applyFill="1" applyBorder="1" applyAlignment="1" applyProtection="1">
      <alignment horizontal="center" vertical="center"/>
      <protection hidden="1"/>
    </xf>
    <xf numFmtId="43" fontId="13" fillId="0" borderId="14" xfId="6" applyFont="1" applyFill="1" applyBorder="1" applyAlignment="1">
      <alignment horizontal="right" vertical="center"/>
    </xf>
    <xf numFmtId="43" fontId="13" fillId="4" borderId="17" xfId="6" applyFont="1" applyFill="1" applyBorder="1" applyAlignment="1">
      <alignment horizontal="right" vertical="center" wrapText="1"/>
    </xf>
    <xf numFmtId="0" fontId="10" fillId="5" borderId="1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44" fontId="2" fillId="5" borderId="3" xfId="5" applyNumberFormat="1" applyFont="1" applyFill="1" applyBorder="1" applyAlignment="1" applyProtection="1">
      <alignment horizontal="right" vertical="center"/>
      <protection hidden="1"/>
    </xf>
    <xf numFmtId="44" fontId="1" fillId="5" borderId="3" xfId="0" applyNumberFormat="1" applyFont="1" applyFill="1" applyBorder="1" applyAlignment="1" applyProtection="1">
      <alignment vertical="center"/>
      <protection hidden="1"/>
    </xf>
    <xf numFmtId="44" fontId="5" fillId="5" borderId="3" xfId="0" applyNumberFormat="1" applyFont="1" applyFill="1" applyBorder="1" applyAlignment="1" applyProtection="1">
      <alignment vertical="center"/>
      <protection hidden="1"/>
    </xf>
    <xf numFmtId="168" fontId="2" fillId="5" borderId="3" xfId="4" applyNumberFormat="1" applyFont="1" applyFill="1" applyBorder="1" applyAlignment="1" applyProtection="1">
      <alignment vertical="center"/>
      <protection hidden="1"/>
    </xf>
    <xf numFmtId="1" fontId="9" fillId="0" borderId="1" xfId="0" applyNumberFormat="1" applyFont="1" applyFill="1" applyBorder="1" applyAlignment="1">
      <alignment horizontal="center" vertical="center"/>
    </xf>
    <xf numFmtId="43" fontId="13" fillId="0" borderId="5" xfId="6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2" fillId="0" borderId="1" xfId="5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vertical="center"/>
    </xf>
    <xf numFmtId="0" fontId="9" fillId="5" borderId="1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4" fontId="9" fillId="0" borderId="0" xfId="0" applyNumberFormat="1" applyFont="1" applyFill="1" applyAlignment="1">
      <alignment vertical="center"/>
    </xf>
    <xf numFmtId="2" fontId="9" fillId="0" borderId="0" xfId="0" applyNumberFormat="1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3" fillId="6" borderId="9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49" fontId="8" fillId="6" borderId="13" xfId="0" applyNumberFormat="1" applyFont="1" applyFill="1" applyBorder="1" applyAlignment="1">
      <alignment horizontal="center" vertical="center" wrapText="1"/>
    </xf>
    <xf numFmtId="49" fontId="8" fillId="6" borderId="10" xfId="0" applyNumberFormat="1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37" fontId="8" fillId="3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5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1" xfId="5" applyNumberFormat="1" applyFont="1" applyFill="1" applyBorder="1" applyAlignment="1">
      <alignment horizontal="left" vertical="center"/>
    </xf>
    <xf numFmtId="0" fontId="5" fillId="0" borderId="1" xfId="5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6" fontId="1" fillId="0" borderId="1" xfId="5" applyNumberFormat="1" applyFont="1" applyFill="1" applyBorder="1" applyAlignment="1" applyProtection="1">
      <alignment horizontal="right" vertical="center"/>
      <protection hidden="1"/>
    </xf>
    <xf numFmtId="166" fontId="1" fillId="0" borderId="1" xfId="6" applyNumberFormat="1" applyFont="1" applyFill="1" applyBorder="1" applyAlignment="1" applyProtection="1">
      <alignment horizontal="right" vertical="center"/>
      <protection hidden="1"/>
    </xf>
    <xf numFmtId="167" fontId="5" fillId="0" borderId="1" xfId="5" applyNumberFormat="1" applyFont="1" applyFill="1" applyBorder="1" applyAlignment="1" applyProtection="1">
      <alignment horizontal="right" vertical="center"/>
      <protection hidden="1"/>
    </xf>
    <xf numFmtId="164" fontId="5" fillId="0" borderId="1" xfId="6" applyNumberFormat="1" applyFont="1" applyFill="1" applyBorder="1" applyAlignment="1" applyProtection="1">
      <alignment horizontal="center" vertical="center"/>
      <protection hidden="1"/>
    </xf>
    <xf numFmtId="166" fontId="1" fillId="0" borderId="1" xfId="5" applyNumberFormat="1" applyFont="1" applyFill="1" applyBorder="1" applyAlignment="1" applyProtection="1">
      <alignment horizontal="center" vertical="center"/>
      <protection hidden="1"/>
    </xf>
    <xf numFmtId="168" fontId="5" fillId="0" borderId="1" xfId="4" applyNumberFormat="1" applyFont="1" applyFill="1" applyBorder="1" applyAlignment="1" applyProtection="1">
      <alignment vertical="center"/>
      <protection hidden="1"/>
    </xf>
    <xf numFmtId="0" fontId="1" fillId="0" borderId="1" xfId="2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167" fontId="5" fillId="0" borderId="1" xfId="5" applyNumberFormat="1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44" fontId="10" fillId="5" borderId="1" xfId="0" applyNumberFormat="1" applyFont="1" applyFill="1" applyBorder="1" applyAlignment="1" applyProtection="1">
      <alignment vertical="center"/>
      <protection hidden="1"/>
    </xf>
    <xf numFmtId="166" fontId="10" fillId="5" borderId="1" xfId="5" applyNumberFormat="1" applyFont="1" applyFill="1" applyBorder="1" applyAlignment="1" applyProtection="1">
      <alignment horizontal="center" vertical="center"/>
      <protection hidden="1"/>
    </xf>
    <xf numFmtId="44" fontId="10" fillId="5" borderId="1" xfId="0" applyNumberFormat="1" applyFont="1" applyFill="1" applyBorder="1" applyAlignment="1" applyProtection="1">
      <alignment horizontal="center" vertical="center"/>
      <protection hidden="1"/>
    </xf>
    <xf numFmtId="164" fontId="10" fillId="5" borderId="1" xfId="6" applyNumberFormat="1" applyFont="1" applyFill="1" applyBorder="1" applyAlignment="1" applyProtection="1">
      <alignment horizontal="center" vertical="center"/>
      <protection hidden="1"/>
    </xf>
    <xf numFmtId="44" fontId="16" fillId="5" borderId="1" xfId="0" applyNumberFormat="1" applyFont="1" applyFill="1" applyBorder="1" applyAlignment="1" applyProtection="1">
      <alignment vertical="center"/>
      <protection hidden="1"/>
    </xf>
    <xf numFmtId="168" fontId="10" fillId="5" borderId="1" xfId="0" applyNumberFormat="1" applyFont="1" applyFill="1" applyBorder="1" applyAlignment="1" applyProtection="1">
      <alignment vertical="center"/>
      <protection hidden="1"/>
    </xf>
    <xf numFmtId="0" fontId="10" fillId="5" borderId="13" xfId="0" applyFont="1" applyFill="1" applyBorder="1" applyAlignment="1">
      <alignment horizontal="left" vertical="center"/>
    </xf>
    <xf numFmtId="44" fontId="10" fillId="5" borderId="1" xfId="7" applyNumberFormat="1" applyFont="1" applyFill="1" applyBorder="1" applyAlignment="1">
      <alignment vertical="center"/>
    </xf>
    <xf numFmtId="44" fontId="10" fillId="5" borderId="1" xfId="7" applyNumberFormat="1" applyFont="1" applyFill="1" applyBorder="1" applyAlignment="1">
      <alignment horizontal="center" vertical="center"/>
    </xf>
    <xf numFmtId="44" fontId="10" fillId="5" borderId="1" xfId="0" applyNumberFormat="1" applyFont="1" applyFill="1" applyBorder="1" applyAlignment="1">
      <alignment vertical="center"/>
    </xf>
    <xf numFmtId="44" fontId="16" fillId="5" borderId="1" xfId="7" applyNumberFormat="1" applyFont="1" applyFill="1" applyBorder="1" applyAlignment="1">
      <alignment vertical="center"/>
    </xf>
    <xf numFmtId="168" fontId="10" fillId="5" borderId="1" xfId="7" applyNumberFormat="1" applyFont="1" applyFill="1" applyBorder="1" applyAlignment="1">
      <alignment vertical="center"/>
    </xf>
  </cellXfs>
  <cellStyles count="8">
    <cellStyle name="Moeda" xfId="7" builtinId="4"/>
    <cellStyle name="Normal" xfId="0" builtinId="0"/>
    <cellStyle name="Normal 2" xfId="1"/>
    <cellStyle name="Normal 2 2 2" xfId="2"/>
    <cellStyle name="Normal 4" xfId="3"/>
    <cellStyle name="Normal_Plan1" xfId="4"/>
    <cellStyle name="Normal_Plan3" xfId="5"/>
    <cellStyle name="Vírgula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1624354</xdr:colOff>
      <xdr:row>0</xdr:row>
      <xdr:rowOff>533400</xdr:rowOff>
    </xdr:to>
    <xdr:pic>
      <xdr:nvPicPr>
        <xdr:cNvPr id="3" name="Imagem 2" descr="C:\Users\hellen_santos\AppData\Local\Microsoft\Windows\Temporary Internet Files\Content.Word\Logotipo-CIEE-320px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9" y="66675"/>
          <a:ext cx="1638301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tabSelected="1" zoomScaleNormal="100" workbookViewId="0">
      <selection activeCell="C82" sqref="C82"/>
    </sheetView>
  </sheetViews>
  <sheetFormatPr defaultRowHeight="14.25" x14ac:dyDescent="0.25"/>
  <cols>
    <col min="1" max="1" width="6.28515625" style="51" customWidth="1"/>
    <col min="2" max="2" width="45.42578125" style="51" bestFit="1" customWidth="1"/>
    <col min="3" max="3" width="26" style="107" customWidth="1"/>
    <col min="4" max="4" width="13.28515625" style="107" customWidth="1"/>
    <col min="5" max="5" width="5" style="72" customWidth="1"/>
    <col min="6" max="6" width="12.7109375" style="51" bestFit="1" customWidth="1"/>
    <col min="7" max="7" width="14.28515625" style="51" customWidth="1"/>
    <col min="8" max="8" width="16.140625" style="51" customWidth="1"/>
    <col min="9" max="9" width="15.42578125" style="51" customWidth="1"/>
    <col min="10" max="10" width="15" style="51" customWidth="1"/>
    <col min="11" max="11" width="16.28515625" style="51" customWidth="1"/>
    <col min="12" max="12" width="4.42578125" style="51" customWidth="1"/>
    <col min="13" max="13" width="15.28515625" style="51" customWidth="1"/>
    <col min="14" max="14" width="10.28515625" style="51" customWidth="1"/>
    <col min="15" max="15" width="15" style="51" customWidth="1"/>
    <col min="16" max="16384" width="9.140625" style="51"/>
  </cols>
  <sheetData>
    <row r="1" spans="1:16" ht="45.75" customHeight="1" x14ac:dyDescent="0.25">
      <c r="A1" s="50"/>
      <c r="B1" s="41"/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6" s="74" customFormat="1" ht="28.5" customHeight="1" x14ac:dyDescent="0.25">
      <c r="A2" s="75" t="s">
        <v>36</v>
      </c>
      <c r="B2" s="76"/>
      <c r="C2" s="77"/>
      <c r="D2" s="78" t="s">
        <v>34</v>
      </c>
      <c r="E2" s="79"/>
      <c r="F2" s="80" t="s">
        <v>6</v>
      </c>
      <c r="G2" s="81" t="s">
        <v>35</v>
      </c>
      <c r="H2" s="82" t="s">
        <v>3</v>
      </c>
      <c r="I2" s="82" t="s">
        <v>25</v>
      </c>
      <c r="J2" s="83" t="s">
        <v>7</v>
      </c>
      <c r="K2" s="83"/>
      <c r="L2" s="83"/>
      <c r="M2" s="83"/>
      <c r="N2" s="83"/>
      <c r="O2" s="83"/>
      <c r="P2" s="73"/>
    </row>
    <row r="3" spans="1:16" s="74" customFormat="1" ht="18" x14ac:dyDescent="0.25">
      <c r="A3" s="84" t="s">
        <v>24</v>
      </c>
      <c r="B3" s="85"/>
      <c r="C3" s="86"/>
      <c r="D3" s="87" t="s">
        <v>246</v>
      </c>
      <c r="E3" s="88"/>
      <c r="F3" s="89" t="s">
        <v>202</v>
      </c>
      <c r="G3" s="90" t="s">
        <v>245</v>
      </c>
      <c r="H3" s="91">
        <v>20</v>
      </c>
      <c r="I3" s="92">
        <v>4.8</v>
      </c>
      <c r="J3" s="93" t="s">
        <v>5</v>
      </c>
      <c r="K3" s="93"/>
      <c r="L3" s="93"/>
      <c r="M3" s="93"/>
      <c r="N3" s="93"/>
      <c r="O3" s="93"/>
      <c r="P3" s="73"/>
    </row>
    <row r="4" spans="1:16" ht="14.25" customHeight="1" x14ac:dyDescent="0.25">
      <c r="A4" s="46" t="s">
        <v>10</v>
      </c>
      <c r="B4" s="44" t="s">
        <v>0</v>
      </c>
      <c r="C4" s="31" t="s">
        <v>18</v>
      </c>
      <c r="D4" s="31" t="s">
        <v>31</v>
      </c>
      <c r="E4" s="31" t="s">
        <v>33</v>
      </c>
      <c r="F4" s="31" t="s">
        <v>1</v>
      </c>
      <c r="G4" s="31" t="s">
        <v>2</v>
      </c>
      <c r="H4" s="94" t="s">
        <v>16</v>
      </c>
      <c r="I4" s="95"/>
      <c r="J4" s="95"/>
      <c r="K4" s="96"/>
      <c r="L4" s="97" t="s">
        <v>13</v>
      </c>
      <c r="M4" s="97"/>
      <c r="N4" s="97"/>
      <c r="O4" s="31" t="s">
        <v>17</v>
      </c>
      <c r="P4" s="52"/>
    </row>
    <row r="5" spans="1:16" ht="37.5" x14ac:dyDescent="0.25">
      <c r="A5" s="47"/>
      <c r="B5" s="45"/>
      <c r="C5" s="31"/>
      <c r="D5" s="31"/>
      <c r="E5" s="31"/>
      <c r="F5" s="31"/>
      <c r="G5" s="31"/>
      <c r="H5" s="30" t="s">
        <v>12</v>
      </c>
      <c r="I5" s="30" t="s">
        <v>9</v>
      </c>
      <c r="J5" s="30" t="s">
        <v>38</v>
      </c>
      <c r="K5" s="98" t="s">
        <v>11</v>
      </c>
      <c r="L5" s="99" t="s">
        <v>8</v>
      </c>
      <c r="M5" s="30" t="s">
        <v>15</v>
      </c>
      <c r="N5" s="30" t="s">
        <v>9</v>
      </c>
      <c r="O5" s="31"/>
      <c r="P5" s="52"/>
    </row>
    <row r="6" spans="1:16" s="49" customFormat="1" x14ac:dyDescent="0.25">
      <c r="A6" s="108">
        <v>1</v>
      </c>
      <c r="B6" s="109" t="s">
        <v>170</v>
      </c>
      <c r="C6" s="109" t="s">
        <v>56</v>
      </c>
      <c r="D6" s="109" t="s">
        <v>216</v>
      </c>
      <c r="E6" s="110">
        <v>1</v>
      </c>
      <c r="F6" s="111" t="s">
        <v>171</v>
      </c>
      <c r="G6" s="111" t="s">
        <v>172</v>
      </c>
      <c r="H6" s="112">
        <v>630</v>
      </c>
      <c r="I6" s="112">
        <v>96</v>
      </c>
      <c r="J6" s="113">
        <v>0</v>
      </c>
      <c r="K6" s="114">
        <f t="shared" ref="K6:K29" si="0">SUM(H6:J6)</f>
        <v>726</v>
      </c>
      <c r="L6" s="115"/>
      <c r="M6" s="116">
        <f t="shared" ref="M6:M29" si="1">(H6/H$3)*L6</f>
        <v>0</v>
      </c>
      <c r="N6" s="116">
        <v>0</v>
      </c>
      <c r="O6" s="117">
        <f t="shared" ref="O6:O29" si="2">K6-SUM(M6:N6)</f>
        <v>726</v>
      </c>
      <c r="P6" s="48"/>
    </row>
    <row r="7" spans="1:16" s="49" customFormat="1" x14ac:dyDescent="0.25">
      <c r="A7" s="108">
        <v>2</v>
      </c>
      <c r="B7" s="109" t="s">
        <v>66</v>
      </c>
      <c r="C7" s="109" t="s">
        <v>144</v>
      </c>
      <c r="D7" s="109" t="s">
        <v>216</v>
      </c>
      <c r="E7" s="110">
        <v>1</v>
      </c>
      <c r="F7" s="111" t="s">
        <v>57</v>
      </c>
      <c r="G7" s="111" t="s">
        <v>145</v>
      </c>
      <c r="H7" s="112">
        <v>630</v>
      </c>
      <c r="I7" s="112">
        <v>96</v>
      </c>
      <c r="J7" s="113">
        <v>0</v>
      </c>
      <c r="K7" s="114">
        <f t="shared" si="0"/>
        <v>726</v>
      </c>
      <c r="L7" s="115">
        <v>0</v>
      </c>
      <c r="M7" s="116">
        <f t="shared" si="1"/>
        <v>0</v>
      </c>
      <c r="N7" s="116">
        <v>0</v>
      </c>
      <c r="O7" s="117">
        <f t="shared" si="2"/>
        <v>726</v>
      </c>
      <c r="P7" s="48"/>
    </row>
    <row r="8" spans="1:16" s="49" customFormat="1" x14ac:dyDescent="0.25">
      <c r="A8" s="108">
        <v>3</v>
      </c>
      <c r="B8" s="118" t="s">
        <v>61</v>
      </c>
      <c r="C8" s="119" t="s">
        <v>19</v>
      </c>
      <c r="D8" s="120" t="s">
        <v>43</v>
      </c>
      <c r="E8" s="110">
        <v>4</v>
      </c>
      <c r="F8" s="111" t="s">
        <v>59</v>
      </c>
      <c r="G8" s="111" t="s">
        <v>60</v>
      </c>
      <c r="H8" s="112">
        <v>630</v>
      </c>
      <c r="I8" s="112">
        <v>4.8</v>
      </c>
      <c r="J8" s="113">
        <v>0</v>
      </c>
      <c r="K8" s="114">
        <f t="shared" si="0"/>
        <v>634.79999999999995</v>
      </c>
      <c r="L8" s="115">
        <v>19</v>
      </c>
      <c r="M8" s="116">
        <f t="shared" si="1"/>
        <v>598.5</v>
      </c>
      <c r="N8" s="116">
        <v>0</v>
      </c>
      <c r="O8" s="117">
        <f t="shared" si="2"/>
        <v>36.299999999999955</v>
      </c>
      <c r="P8" s="48"/>
    </row>
    <row r="9" spans="1:16" s="49" customFormat="1" x14ac:dyDescent="0.25">
      <c r="A9" s="108">
        <v>4</v>
      </c>
      <c r="B9" s="118" t="s">
        <v>48</v>
      </c>
      <c r="C9" s="119" t="s">
        <v>251</v>
      </c>
      <c r="D9" s="120" t="s">
        <v>41</v>
      </c>
      <c r="E9" s="110">
        <v>1</v>
      </c>
      <c r="F9" s="111" t="s">
        <v>60</v>
      </c>
      <c r="G9" s="111" t="s">
        <v>100</v>
      </c>
      <c r="H9" s="112">
        <v>630</v>
      </c>
      <c r="I9" s="112">
        <v>96</v>
      </c>
      <c r="J9" s="113">
        <v>0</v>
      </c>
      <c r="K9" s="114">
        <f t="shared" si="0"/>
        <v>726</v>
      </c>
      <c r="L9" s="115"/>
      <c r="M9" s="116">
        <f t="shared" si="1"/>
        <v>0</v>
      </c>
      <c r="N9" s="116">
        <v>0</v>
      </c>
      <c r="O9" s="117">
        <f t="shared" si="2"/>
        <v>726</v>
      </c>
      <c r="P9" s="48"/>
    </row>
    <row r="10" spans="1:16" s="49" customFormat="1" x14ac:dyDescent="0.25">
      <c r="A10" s="108">
        <v>5</v>
      </c>
      <c r="B10" s="118" t="s">
        <v>178</v>
      </c>
      <c r="C10" s="119" t="s">
        <v>19</v>
      </c>
      <c r="D10" s="120" t="s">
        <v>43</v>
      </c>
      <c r="E10" s="110">
        <v>1</v>
      </c>
      <c r="F10" s="111" t="s">
        <v>176</v>
      </c>
      <c r="G10" s="111" t="s">
        <v>177</v>
      </c>
      <c r="H10" s="112">
        <v>630</v>
      </c>
      <c r="I10" s="112">
        <v>96</v>
      </c>
      <c r="J10" s="113">
        <v>0</v>
      </c>
      <c r="K10" s="114">
        <f t="shared" si="0"/>
        <v>726</v>
      </c>
      <c r="L10" s="115"/>
      <c r="M10" s="116">
        <f t="shared" si="1"/>
        <v>0</v>
      </c>
      <c r="N10" s="116">
        <v>0</v>
      </c>
      <c r="O10" s="117">
        <f t="shared" si="2"/>
        <v>726</v>
      </c>
      <c r="P10" s="48"/>
    </row>
    <row r="11" spans="1:16" s="49" customFormat="1" x14ac:dyDescent="0.25">
      <c r="A11" s="108">
        <v>6</v>
      </c>
      <c r="B11" s="118" t="s">
        <v>175</v>
      </c>
      <c r="C11" s="119" t="s">
        <v>19</v>
      </c>
      <c r="D11" s="120" t="s">
        <v>43</v>
      </c>
      <c r="E11" s="110">
        <v>1</v>
      </c>
      <c r="F11" s="111" t="s">
        <v>176</v>
      </c>
      <c r="G11" s="111" t="s">
        <v>177</v>
      </c>
      <c r="H11" s="112">
        <v>630</v>
      </c>
      <c r="I11" s="112">
        <v>96</v>
      </c>
      <c r="J11" s="113">
        <v>0</v>
      </c>
      <c r="K11" s="114">
        <f t="shared" si="0"/>
        <v>726</v>
      </c>
      <c r="L11" s="115">
        <v>0</v>
      </c>
      <c r="M11" s="116">
        <f t="shared" si="1"/>
        <v>0</v>
      </c>
      <c r="N11" s="116">
        <v>0</v>
      </c>
      <c r="O11" s="117">
        <f t="shared" si="2"/>
        <v>726</v>
      </c>
      <c r="P11" s="48"/>
    </row>
    <row r="12" spans="1:16" s="49" customFormat="1" x14ac:dyDescent="0.25">
      <c r="A12" s="108">
        <v>7</v>
      </c>
      <c r="B12" s="109" t="s">
        <v>231</v>
      </c>
      <c r="C12" s="121" t="s">
        <v>247</v>
      </c>
      <c r="D12" s="109" t="s">
        <v>216</v>
      </c>
      <c r="E12" s="110">
        <v>2</v>
      </c>
      <c r="F12" s="111" t="s">
        <v>238</v>
      </c>
      <c r="G12" s="111" t="s">
        <v>239</v>
      </c>
      <c r="H12" s="112">
        <v>630</v>
      </c>
      <c r="I12" s="112">
        <v>96</v>
      </c>
      <c r="J12" s="113"/>
      <c r="K12" s="114">
        <f>H12+I12+J12</f>
        <v>726</v>
      </c>
      <c r="L12" s="115"/>
      <c r="M12" s="116"/>
      <c r="N12" s="116">
        <v>0</v>
      </c>
      <c r="O12" s="117">
        <f t="shared" ref="O12" si="3">K12-SUM(M12:N12)</f>
        <v>726</v>
      </c>
      <c r="P12" s="48"/>
    </row>
    <row r="13" spans="1:16" s="49" customFormat="1" x14ac:dyDescent="0.25">
      <c r="A13" s="108">
        <v>8</v>
      </c>
      <c r="B13" s="118" t="s">
        <v>146</v>
      </c>
      <c r="C13" s="121" t="s">
        <v>164</v>
      </c>
      <c r="D13" s="121" t="s">
        <v>41</v>
      </c>
      <c r="E13" s="110">
        <v>1</v>
      </c>
      <c r="F13" s="111" t="s">
        <v>147</v>
      </c>
      <c r="G13" s="111" t="s">
        <v>148</v>
      </c>
      <c r="H13" s="112">
        <v>630</v>
      </c>
      <c r="I13" s="112">
        <v>96</v>
      </c>
      <c r="J13" s="113">
        <v>0</v>
      </c>
      <c r="K13" s="114">
        <f t="shared" si="0"/>
        <v>726</v>
      </c>
      <c r="L13" s="115"/>
      <c r="M13" s="116">
        <f t="shared" si="1"/>
        <v>0</v>
      </c>
      <c r="N13" s="116">
        <v>0</v>
      </c>
      <c r="O13" s="117">
        <f t="shared" si="2"/>
        <v>726</v>
      </c>
      <c r="P13" s="48"/>
    </row>
    <row r="14" spans="1:16" s="49" customFormat="1" x14ac:dyDescent="0.25">
      <c r="A14" s="108">
        <v>9</v>
      </c>
      <c r="B14" s="118" t="s">
        <v>165</v>
      </c>
      <c r="C14" s="121" t="s">
        <v>40</v>
      </c>
      <c r="D14" s="121" t="s">
        <v>41</v>
      </c>
      <c r="E14" s="110">
        <v>1</v>
      </c>
      <c r="F14" s="111" t="s">
        <v>166</v>
      </c>
      <c r="G14" s="111" t="s">
        <v>167</v>
      </c>
      <c r="H14" s="112">
        <v>630</v>
      </c>
      <c r="I14" s="112">
        <v>96</v>
      </c>
      <c r="J14" s="113">
        <v>0</v>
      </c>
      <c r="K14" s="114">
        <f t="shared" si="0"/>
        <v>726</v>
      </c>
      <c r="L14" s="115"/>
      <c r="M14" s="116">
        <f t="shared" si="1"/>
        <v>0</v>
      </c>
      <c r="N14" s="116">
        <v>0</v>
      </c>
      <c r="O14" s="117">
        <f t="shared" si="2"/>
        <v>726</v>
      </c>
      <c r="P14" s="48"/>
    </row>
    <row r="15" spans="1:16" s="49" customFormat="1" x14ac:dyDescent="0.25">
      <c r="A15" s="108">
        <v>10</v>
      </c>
      <c r="B15" s="122" t="s">
        <v>209</v>
      </c>
      <c r="C15" s="121" t="s">
        <v>224</v>
      </c>
      <c r="D15" s="121" t="s">
        <v>44</v>
      </c>
      <c r="E15" s="110">
        <v>2</v>
      </c>
      <c r="F15" s="111" t="s">
        <v>217</v>
      </c>
      <c r="G15" s="111" t="s">
        <v>218</v>
      </c>
      <c r="H15" s="112">
        <v>630</v>
      </c>
      <c r="I15" s="112">
        <v>96</v>
      </c>
      <c r="J15" s="113">
        <v>0</v>
      </c>
      <c r="K15" s="114">
        <f>H15+I15</f>
        <v>726</v>
      </c>
      <c r="L15" s="115">
        <v>0</v>
      </c>
      <c r="M15" s="116">
        <f t="shared" si="1"/>
        <v>0</v>
      </c>
      <c r="N15" s="116"/>
      <c r="O15" s="117">
        <f>K15-M15</f>
        <v>726</v>
      </c>
      <c r="P15" s="48"/>
    </row>
    <row r="16" spans="1:16" s="49" customFormat="1" x14ac:dyDescent="0.25">
      <c r="A16" s="108">
        <v>11</v>
      </c>
      <c r="B16" s="118" t="s">
        <v>179</v>
      </c>
      <c r="C16" s="121" t="s">
        <v>247</v>
      </c>
      <c r="D16" s="121" t="s">
        <v>43</v>
      </c>
      <c r="E16" s="110">
        <v>1</v>
      </c>
      <c r="F16" s="111" t="s">
        <v>176</v>
      </c>
      <c r="G16" s="111" t="s">
        <v>180</v>
      </c>
      <c r="H16" s="112">
        <v>630</v>
      </c>
      <c r="I16" s="112">
        <v>96</v>
      </c>
      <c r="J16" s="113">
        <v>0</v>
      </c>
      <c r="K16" s="114">
        <f t="shared" si="0"/>
        <v>726</v>
      </c>
      <c r="L16" s="115"/>
      <c r="M16" s="116">
        <f t="shared" si="1"/>
        <v>0</v>
      </c>
      <c r="N16" s="116">
        <v>0</v>
      </c>
      <c r="O16" s="117">
        <f t="shared" si="2"/>
        <v>726</v>
      </c>
      <c r="P16" s="48"/>
    </row>
    <row r="17" spans="1:16" s="49" customFormat="1" x14ac:dyDescent="0.25">
      <c r="A17" s="108">
        <v>12</v>
      </c>
      <c r="B17" s="118" t="s">
        <v>199</v>
      </c>
      <c r="C17" s="121" t="s">
        <v>40</v>
      </c>
      <c r="D17" s="121" t="s">
        <v>41</v>
      </c>
      <c r="E17" s="110">
        <v>1</v>
      </c>
      <c r="F17" s="111" t="s">
        <v>84</v>
      </c>
      <c r="G17" s="111" t="s">
        <v>85</v>
      </c>
      <c r="H17" s="112">
        <v>630</v>
      </c>
      <c r="I17" s="112">
        <v>96</v>
      </c>
      <c r="J17" s="113">
        <v>0</v>
      </c>
      <c r="K17" s="114">
        <f t="shared" si="0"/>
        <v>726</v>
      </c>
      <c r="L17" s="115"/>
      <c r="M17" s="116">
        <f t="shared" si="1"/>
        <v>0</v>
      </c>
      <c r="N17" s="116"/>
      <c r="O17" s="117">
        <f t="shared" si="2"/>
        <v>726</v>
      </c>
      <c r="P17" s="48"/>
    </row>
    <row r="18" spans="1:16" s="49" customFormat="1" x14ac:dyDescent="0.25">
      <c r="A18" s="108">
        <v>13</v>
      </c>
      <c r="B18" s="118" t="s">
        <v>131</v>
      </c>
      <c r="C18" s="121" t="s">
        <v>53</v>
      </c>
      <c r="D18" s="121" t="s">
        <v>58</v>
      </c>
      <c r="E18" s="110">
        <v>1</v>
      </c>
      <c r="F18" s="111" t="s">
        <v>132</v>
      </c>
      <c r="G18" s="111" t="s">
        <v>133</v>
      </c>
      <c r="H18" s="112">
        <v>630</v>
      </c>
      <c r="I18" s="112">
        <v>96</v>
      </c>
      <c r="J18" s="113">
        <v>0</v>
      </c>
      <c r="K18" s="114">
        <f t="shared" si="0"/>
        <v>726</v>
      </c>
      <c r="L18" s="115"/>
      <c r="M18" s="116">
        <f t="shared" si="1"/>
        <v>0</v>
      </c>
      <c r="N18" s="116">
        <v>0</v>
      </c>
      <c r="O18" s="117">
        <f t="shared" si="2"/>
        <v>726</v>
      </c>
      <c r="P18" s="48"/>
    </row>
    <row r="19" spans="1:16" s="49" customFormat="1" x14ac:dyDescent="0.25">
      <c r="A19" s="108">
        <v>14</v>
      </c>
      <c r="B19" s="118" t="s">
        <v>79</v>
      </c>
      <c r="C19" s="118" t="s">
        <v>47</v>
      </c>
      <c r="D19" s="121" t="s">
        <v>41</v>
      </c>
      <c r="E19" s="110">
        <v>1</v>
      </c>
      <c r="F19" s="111" t="s">
        <v>80</v>
      </c>
      <c r="G19" s="111" t="s">
        <v>81</v>
      </c>
      <c r="H19" s="112">
        <v>630</v>
      </c>
      <c r="I19" s="112">
        <v>96</v>
      </c>
      <c r="J19" s="113">
        <v>0</v>
      </c>
      <c r="K19" s="114">
        <f t="shared" si="0"/>
        <v>726</v>
      </c>
      <c r="L19" s="115"/>
      <c r="M19" s="116">
        <f t="shared" si="1"/>
        <v>0</v>
      </c>
      <c r="N19" s="116">
        <v>0</v>
      </c>
      <c r="O19" s="117">
        <f t="shared" si="2"/>
        <v>726</v>
      </c>
      <c r="P19" s="48"/>
    </row>
    <row r="20" spans="1:16" s="49" customFormat="1" x14ac:dyDescent="0.25">
      <c r="A20" s="108">
        <v>15</v>
      </c>
      <c r="B20" s="118" t="s">
        <v>141</v>
      </c>
      <c r="C20" s="118" t="s">
        <v>52</v>
      </c>
      <c r="D20" s="121" t="s">
        <v>219</v>
      </c>
      <c r="E20" s="110">
        <v>1</v>
      </c>
      <c r="F20" s="111" t="s">
        <v>140</v>
      </c>
      <c r="G20" s="111" t="s">
        <v>143</v>
      </c>
      <c r="H20" s="112">
        <v>630</v>
      </c>
      <c r="I20" s="112">
        <v>96</v>
      </c>
      <c r="J20" s="113">
        <v>0</v>
      </c>
      <c r="K20" s="114">
        <f t="shared" si="0"/>
        <v>726</v>
      </c>
      <c r="L20" s="115"/>
      <c r="M20" s="116">
        <f t="shared" si="1"/>
        <v>0</v>
      </c>
      <c r="N20" s="116">
        <v>0</v>
      </c>
      <c r="O20" s="117">
        <f t="shared" si="2"/>
        <v>726</v>
      </c>
      <c r="P20" s="48"/>
    </row>
    <row r="21" spans="1:16" s="49" customFormat="1" x14ac:dyDescent="0.25">
      <c r="A21" s="108">
        <v>16</v>
      </c>
      <c r="B21" s="118" t="s">
        <v>107</v>
      </c>
      <c r="C21" s="118" t="s">
        <v>67</v>
      </c>
      <c r="D21" s="121" t="s">
        <v>219</v>
      </c>
      <c r="E21" s="110">
        <v>1</v>
      </c>
      <c r="F21" s="111" t="s">
        <v>64</v>
      </c>
      <c r="G21" s="111" t="s">
        <v>108</v>
      </c>
      <c r="H21" s="112">
        <v>630</v>
      </c>
      <c r="I21" s="112">
        <v>96</v>
      </c>
      <c r="J21" s="113">
        <v>0</v>
      </c>
      <c r="K21" s="114">
        <f t="shared" si="0"/>
        <v>726</v>
      </c>
      <c r="L21" s="115"/>
      <c r="M21" s="116">
        <f t="shared" si="1"/>
        <v>0</v>
      </c>
      <c r="N21" s="116">
        <v>0</v>
      </c>
      <c r="O21" s="117">
        <f t="shared" si="2"/>
        <v>726</v>
      </c>
      <c r="P21" s="48"/>
    </row>
    <row r="22" spans="1:16" s="49" customFormat="1" x14ac:dyDescent="0.25">
      <c r="A22" s="108">
        <v>17</v>
      </c>
      <c r="B22" s="118" t="s">
        <v>101</v>
      </c>
      <c r="C22" s="118" t="s">
        <v>46</v>
      </c>
      <c r="D22" s="118" t="s">
        <v>92</v>
      </c>
      <c r="E22" s="110">
        <v>4</v>
      </c>
      <c r="F22" s="111" t="s">
        <v>60</v>
      </c>
      <c r="G22" s="111" t="s">
        <v>100</v>
      </c>
      <c r="H22" s="112">
        <v>630</v>
      </c>
      <c r="I22" s="112">
        <v>4.8</v>
      </c>
      <c r="J22" s="113">
        <v>0</v>
      </c>
      <c r="K22" s="114">
        <f t="shared" si="0"/>
        <v>634.79999999999995</v>
      </c>
      <c r="L22" s="115">
        <v>19</v>
      </c>
      <c r="M22" s="116">
        <f t="shared" si="1"/>
        <v>598.5</v>
      </c>
      <c r="N22" s="116"/>
      <c r="O22" s="117">
        <f>K22-M22</f>
        <v>36.299999999999955</v>
      </c>
      <c r="P22" s="48"/>
    </row>
    <row r="23" spans="1:16" s="49" customFormat="1" x14ac:dyDescent="0.25">
      <c r="A23" s="108">
        <v>18</v>
      </c>
      <c r="B23" s="118" t="s">
        <v>109</v>
      </c>
      <c r="C23" s="121" t="s">
        <v>250</v>
      </c>
      <c r="D23" s="121" t="s">
        <v>41</v>
      </c>
      <c r="E23" s="110">
        <v>1</v>
      </c>
      <c r="F23" s="111" t="s">
        <v>110</v>
      </c>
      <c r="G23" s="111" t="s">
        <v>111</v>
      </c>
      <c r="H23" s="112">
        <v>630</v>
      </c>
      <c r="I23" s="112">
        <v>96</v>
      </c>
      <c r="J23" s="113">
        <v>0</v>
      </c>
      <c r="K23" s="114">
        <f t="shared" si="0"/>
        <v>726</v>
      </c>
      <c r="L23" s="115"/>
      <c r="M23" s="116">
        <f t="shared" si="1"/>
        <v>0</v>
      </c>
      <c r="N23" s="116">
        <v>0</v>
      </c>
      <c r="O23" s="117">
        <f t="shared" si="2"/>
        <v>726</v>
      </c>
      <c r="P23" s="48"/>
    </row>
    <row r="24" spans="1:16" s="49" customFormat="1" x14ac:dyDescent="0.25">
      <c r="A24" s="108">
        <v>19</v>
      </c>
      <c r="B24" s="118" t="s">
        <v>149</v>
      </c>
      <c r="C24" s="121" t="s">
        <v>204</v>
      </c>
      <c r="D24" s="121" t="s">
        <v>41</v>
      </c>
      <c r="E24" s="110">
        <v>1</v>
      </c>
      <c r="F24" s="111" t="s">
        <v>150</v>
      </c>
      <c r="G24" s="111" t="s">
        <v>151</v>
      </c>
      <c r="H24" s="112">
        <v>630</v>
      </c>
      <c r="I24" s="112">
        <v>96</v>
      </c>
      <c r="J24" s="113">
        <v>0</v>
      </c>
      <c r="K24" s="114">
        <f t="shared" si="0"/>
        <v>726</v>
      </c>
      <c r="L24" s="115"/>
      <c r="M24" s="116">
        <v>0</v>
      </c>
      <c r="N24" s="116">
        <v>0</v>
      </c>
      <c r="O24" s="117">
        <f t="shared" si="2"/>
        <v>726</v>
      </c>
      <c r="P24" s="48"/>
    </row>
    <row r="25" spans="1:16" s="49" customFormat="1" ht="18.75" customHeight="1" x14ac:dyDescent="0.25">
      <c r="A25" s="108">
        <v>20</v>
      </c>
      <c r="B25" s="119" t="s">
        <v>232</v>
      </c>
      <c r="C25" s="121" t="s">
        <v>242</v>
      </c>
      <c r="D25" s="109" t="s">
        <v>216</v>
      </c>
      <c r="E25" s="110">
        <v>2</v>
      </c>
      <c r="F25" s="111" t="s">
        <v>238</v>
      </c>
      <c r="G25" s="111" t="s">
        <v>85</v>
      </c>
      <c r="H25" s="112">
        <v>630</v>
      </c>
      <c r="I25" s="112">
        <v>96</v>
      </c>
      <c r="J25" s="113">
        <v>0</v>
      </c>
      <c r="K25" s="114">
        <f t="shared" ref="K25" si="4">SUM(H25:J25)</f>
        <v>726</v>
      </c>
      <c r="L25" s="115"/>
      <c r="M25" s="116">
        <v>0</v>
      </c>
      <c r="N25" s="116">
        <v>0</v>
      </c>
      <c r="O25" s="117">
        <f t="shared" ref="O25" si="5">K25-SUM(M25:N25)</f>
        <v>726</v>
      </c>
      <c r="P25" s="48"/>
    </row>
    <row r="26" spans="1:16" s="49" customFormat="1" x14ac:dyDescent="0.25">
      <c r="A26" s="108">
        <v>21</v>
      </c>
      <c r="B26" s="118" t="s">
        <v>93</v>
      </c>
      <c r="C26" s="118" t="s">
        <v>249</v>
      </c>
      <c r="D26" s="118" t="s">
        <v>225</v>
      </c>
      <c r="E26" s="110">
        <v>1</v>
      </c>
      <c r="F26" s="111" t="s">
        <v>86</v>
      </c>
      <c r="G26" s="111" t="s">
        <v>94</v>
      </c>
      <c r="H26" s="112">
        <v>630</v>
      </c>
      <c r="I26" s="112">
        <v>96</v>
      </c>
      <c r="J26" s="113">
        <v>0</v>
      </c>
      <c r="K26" s="114">
        <f t="shared" si="0"/>
        <v>726</v>
      </c>
      <c r="L26" s="115"/>
      <c r="M26" s="116">
        <f t="shared" si="1"/>
        <v>0</v>
      </c>
      <c r="N26" s="116">
        <v>0</v>
      </c>
      <c r="O26" s="117">
        <f t="shared" si="2"/>
        <v>726</v>
      </c>
      <c r="P26" s="48"/>
    </row>
    <row r="27" spans="1:16" s="49" customFormat="1" x14ac:dyDescent="0.25">
      <c r="A27" s="108">
        <v>22</v>
      </c>
      <c r="B27" s="118" t="s">
        <v>70</v>
      </c>
      <c r="C27" s="121" t="s">
        <v>247</v>
      </c>
      <c r="D27" s="109" t="s">
        <v>216</v>
      </c>
      <c r="E27" s="110">
        <v>1</v>
      </c>
      <c r="F27" s="111" t="s">
        <v>51</v>
      </c>
      <c r="G27" s="111" t="s">
        <v>69</v>
      </c>
      <c r="H27" s="112">
        <v>630</v>
      </c>
      <c r="I27" s="112">
        <v>96</v>
      </c>
      <c r="J27" s="113">
        <v>0</v>
      </c>
      <c r="K27" s="114">
        <f t="shared" si="0"/>
        <v>726</v>
      </c>
      <c r="L27" s="115"/>
      <c r="M27" s="116">
        <f t="shared" si="1"/>
        <v>0</v>
      </c>
      <c r="N27" s="116">
        <v>0</v>
      </c>
      <c r="O27" s="117">
        <f t="shared" si="2"/>
        <v>726</v>
      </c>
      <c r="P27" s="48"/>
    </row>
    <row r="28" spans="1:16" s="49" customFormat="1" x14ac:dyDescent="0.25">
      <c r="A28" s="108">
        <v>23</v>
      </c>
      <c r="B28" s="122" t="s">
        <v>210</v>
      </c>
      <c r="C28" s="121" t="s">
        <v>103</v>
      </c>
      <c r="D28" s="119" t="s">
        <v>219</v>
      </c>
      <c r="E28" s="110">
        <v>2</v>
      </c>
      <c r="F28" s="111" t="s">
        <v>217</v>
      </c>
      <c r="G28" s="111" t="s">
        <v>218</v>
      </c>
      <c r="H28" s="112">
        <v>630</v>
      </c>
      <c r="I28" s="112">
        <v>96</v>
      </c>
      <c r="J28" s="113">
        <v>0</v>
      </c>
      <c r="K28" s="114">
        <f>H28+I28</f>
        <v>726</v>
      </c>
      <c r="L28" s="115">
        <v>0</v>
      </c>
      <c r="M28" s="116">
        <f t="shared" ref="M28" si="6">(H28/H$3)*L28</f>
        <v>0</v>
      </c>
      <c r="N28" s="116"/>
      <c r="O28" s="117">
        <f>K28-M28</f>
        <v>726</v>
      </c>
      <c r="P28" s="48"/>
    </row>
    <row r="29" spans="1:16" s="49" customFormat="1" x14ac:dyDescent="0.25">
      <c r="A29" s="108">
        <v>24</v>
      </c>
      <c r="B29" s="118" t="s">
        <v>181</v>
      </c>
      <c r="C29" s="121" t="s">
        <v>19</v>
      </c>
      <c r="D29" s="121" t="s">
        <v>43</v>
      </c>
      <c r="E29" s="110">
        <v>1</v>
      </c>
      <c r="F29" s="111" t="s">
        <v>176</v>
      </c>
      <c r="G29" s="111" t="s">
        <v>177</v>
      </c>
      <c r="H29" s="112">
        <v>630</v>
      </c>
      <c r="I29" s="112">
        <v>96</v>
      </c>
      <c r="J29" s="113">
        <v>0</v>
      </c>
      <c r="K29" s="114">
        <f t="shared" si="0"/>
        <v>726</v>
      </c>
      <c r="L29" s="115"/>
      <c r="M29" s="116">
        <f t="shared" si="1"/>
        <v>0</v>
      </c>
      <c r="N29" s="116">
        <v>0</v>
      </c>
      <c r="O29" s="117">
        <f t="shared" si="2"/>
        <v>726</v>
      </c>
      <c r="P29" s="48"/>
    </row>
    <row r="30" spans="1:16" s="49" customFormat="1" x14ac:dyDescent="0.25">
      <c r="A30" s="108">
        <v>25</v>
      </c>
      <c r="B30" s="123" t="s">
        <v>233</v>
      </c>
      <c r="C30" s="121" t="s">
        <v>47</v>
      </c>
      <c r="D30" s="121" t="s">
        <v>41</v>
      </c>
      <c r="E30" s="110">
        <v>2</v>
      </c>
      <c r="F30" s="111" t="s">
        <v>240</v>
      </c>
      <c r="G30" s="111" t="s">
        <v>241</v>
      </c>
      <c r="H30" s="112">
        <v>630</v>
      </c>
      <c r="I30" s="112">
        <v>48</v>
      </c>
      <c r="J30" s="113">
        <v>0</v>
      </c>
      <c r="K30" s="114">
        <f t="shared" ref="K30" si="7">SUM(H30:J30)</f>
        <v>678</v>
      </c>
      <c r="L30" s="115">
        <v>10</v>
      </c>
      <c r="M30" s="116">
        <f t="shared" ref="M30" si="8">(H30/H$3)*L30</f>
        <v>315</v>
      </c>
      <c r="N30" s="116">
        <v>0</v>
      </c>
      <c r="O30" s="117">
        <f t="shared" ref="O30" si="9">K30-SUM(M30:N30)</f>
        <v>363</v>
      </c>
      <c r="P30" s="48"/>
    </row>
    <row r="31" spans="1:16" s="49" customFormat="1" x14ac:dyDescent="0.25">
      <c r="A31" s="108">
        <v>26</v>
      </c>
      <c r="B31" s="119" t="s">
        <v>152</v>
      </c>
      <c r="C31" s="121" t="s">
        <v>46</v>
      </c>
      <c r="D31" s="119" t="s">
        <v>219</v>
      </c>
      <c r="E31" s="110">
        <v>1</v>
      </c>
      <c r="F31" s="111" t="s">
        <v>150</v>
      </c>
      <c r="G31" s="111" t="s">
        <v>151</v>
      </c>
      <c r="H31" s="112">
        <v>630</v>
      </c>
      <c r="I31" s="112">
        <v>96</v>
      </c>
      <c r="J31" s="113">
        <v>0</v>
      </c>
      <c r="K31" s="114">
        <f t="shared" ref="K31:K61" si="10">SUM(H31:J31)</f>
        <v>726</v>
      </c>
      <c r="L31" s="115"/>
      <c r="M31" s="116">
        <f t="shared" ref="M31:M60" si="11">(H31/H$3)*L31</f>
        <v>0</v>
      </c>
      <c r="N31" s="116">
        <v>0</v>
      </c>
      <c r="O31" s="117">
        <f t="shared" ref="O31:O61" si="12">K31-SUM(M31:N31)</f>
        <v>726</v>
      </c>
      <c r="P31" s="48"/>
    </row>
    <row r="32" spans="1:16" s="49" customFormat="1" x14ac:dyDescent="0.25">
      <c r="A32" s="108">
        <v>27</v>
      </c>
      <c r="B32" s="118" t="s">
        <v>153</v>
      </c>
      <c r="C32" s="121" t="s">
        <v>63</v>
      </c>
      <c r="D32" s="121" t="s">
        <v>41</v>
      </c>
      <c r="E32" s="110">
        <v>1</v>
      </c>
      <c r="F32" s="111" t="s">
        <v>150</v>
      </c>
      <c r="G32" s="111" t="s">
        <v>151</v>
      </c>
      <c r="H32" s="112">
        <v>630</v>
      </c>
      <c r="I32" s="112">
        <v>96</v>
      </c>
      <c r="J32" s="113">
        <v>0</v>
      </c>
      <c r="K32" s="114">
        <f t="shared" si="10"/>
        <v>726</v>
      </c>
      <c r="L32" s="115"/>
      <c r="M32" s="116">
        <f t="shared" si="11"/>
        <v>0</v>
      </c>
      <c r="N32" s="116">
        <v>0</v>
      </c>
      <c r="O32" s="117">
        <f t="shared" si="12"/>
        <v>726</v>
      </c>
      <c r="P32" s="48"/>
    </row>
    <row r="33" spans="1:16" s="49" customFormat="1" x14ac:dyDescent="0.25">
      <c r="A33" s="108">
        <v>28</v>
      </c>
      <c r="B33" s="118" t="s">
        <v>134</v>
      </c>
      <c r="C33" s="121" t="s">
        <v>124</v>
      </c>
      <c r="D33" s="121" t="s">
        <v>41</v>
      </c>
      <c r="E33" s="110">
        <v>1</v>
      </c>
      <c r="F33" s="111" t="s">
        <v>129</v>
      </c>
      <c r="G33" s="111" t="s">
        <v>130</v>
      </c>
      <c r="H33" s="112">
        <v>630</v>
      </c>
      <c r="I33" s="112">
        <v>96</v>
      </c>
      <c r="J33" s="113">
        <v>0</v>
      </c>
      <c r="K33" s="114">
        <f t="shared" si="10"/>
        <v>726</v>
      </c>
      <c r="L33" s="115"/>
      <c r="M33" s="116">
        <f t="shared" si="11"/>
        <v>0</v>
      </c>
      <c r="N33" s="116">
        <v>0</v>
      </c>
      <c r="O33" s="117">
        <f t="shared" si="12"/>
        <v>726</v>
      </c>
      <c r="P33" s="48"/>
    </row>
    <row r="34" spans="1:16" s="49" customFormat="1" x14ac:dyDescent="0.25">
      <c r="A34" s="108">
        <v>29</v>
      </c>
      <c r="B34" s="123" t="s">
        <v>234</v>
      </c>
      <c r="C34" s="121" t="s">
        <v>19</v>
      </c>
      <c r="D34" s="121" t="s">
        <v>43</v>
      </c>
      <c r="E34" s="110">
        <v>2</v>
      </c>
      <c r="F34" s="111" t="s">
        <v>238</v>
      </c>
      <c r="G34" s="111" t="s">
        <v>239</v>
      </c>
      <c r="H34" s="112">
        <v>630</v>
      </c>
      <c r="I34" s="112">
        <v>96</v>
      </c>
      <c r="J34" s="113">
        <v>0</v>
      </c>
      <c r="K34" s="114">
        <f t="shared" ref="K34" si="13">SUM(H34:J34)</f>
        <v>726</v>
      </c>
      <c r="L34" s="115">
        <v>5</v>
      </c>
      <c r="M34" s="116">
        <f t="shared" ref="M34" si="14">(H34/H$3)*L34</f>
        <v>157.5</v>
      </c>
      <c r="N34" s="116">
        <v>0</v>
      </c>
      <c r="O34" s="117">
        <f t="shared" ref="O34" si="15">K34-SUM(M34:N34)</f>
        <v>568.5</v>
      </c>
      <c r="P34" s="48"/>
    </row>
    <row r="35" spans="1:16" s="49" customFormat="1" x14ac:dyDescent="0.25">
      <c r="A35" s="108">
        <v>30</v>
      </c>
      <c r="B35" s="118" t="s">
        <v>200</v>
      </c>
      <c r="C35" s="121" t="s">
        <v>56</v>
      </c>
      <c r="D35" s="121" t="s">
        <v>96</v>
      </c>
      <c r="E35" s="110">
        <v>1</v>
      </c>
      <c r="F35" s="111" t="s">
        <v>84</v>
      </c>
      <c r="G35" s="111" t="s">
        <v>85</v>
      </c>
      <c r="H35" s="112">
        <v>630</v>
      </c>
      <c r="I35" s="112">
        <v>96</v>
      </c>
      <c r="J35" s="113">
        <v>0</v>
      </c>
      <c r="K35" s="114">
        <f t="shared" si="10"/>
        <v>726</v>
      </c>
      <c r="L35" s="115"/>
      <c r="M35" s="116">
        <f t="shared" si="11"/>
        <v>0</v>
      </c>
      <c r="N35" s="116">
        <v>0</v>
      </c>
      <c r="O35" s="117">
        <f t="shared" si="12"/>
        <v>726</v>
      </c>
      <c r="P35" s="48"/>
    </row>
    <row r="36" spans="1:16" s="49" customFormat="1" x14ac:dyDescent="0.25">
      <c r="A36" s="108">
        <v>31</v>
      </c>
      <c r="B36" s="118" t="s">
        <v>182</v>
      </c>
      <c r="C36" s="121" t="s">
        <v>19</v>
      </c>
      <c r="D36" s="121" t="s">
        <v>43</v>
      </c>
      <c r="E36" s="110">
        <v>1</v>
      </c>
      <c r="F36" s="111" t="s">
        <v>176</v>
      </c>
      <c r="G36" s="111" t="s">
        <v>177</v>
      </c>
      <c r="H36" s="112">
        <v>630</v>
      </c>
      <c r="I36" s="112">
        <v>96</v>
      </c>
      <c r="J36" s="113">
        <v>0</v>
      </c>
      <c r="K36" s="114">
        <f>SUM(H36:J36)</f>
        <v>726</v>
      </c>
      <c r="L36" s="115"/>
      <c r="M36" s="116">
        <f>(H36/H$3)*L36</f>
        <v>0</v>
      </c>
      <c r="N36" s="116">
        <v>0</v>
      </c>
      <c r="O36" s="117">
        <f>K36-SUM(M36:N36)</f>
        <v>726</v>
      </c>
      <c r="P36" s="48"/>
    </row>
    <row r="37" spans="1:16" s="49" customFormat="1" x14ac:dyDescent="0.25">
      <c r="A37" s="108">
        <v>32</v>
      </c>
      <c r="B37" s="118" t="s">
        <v>62</v>
      </c>
      <c r="C37" s="121" t="s">
        <v>197</v>
      </c>
      <c r="D37" s="119" t="s">
        <v>219</v>
      </c>
      <c r="E37" s="110">
        <v>1</v>
      </c>
      <c r="F37" s="111" t="s">
        <v>112</v>
      </c>
      <c r="G37" s="111" t="s">
        <v>113</v>
      </c>
      <c r="H37" s="113">
        <v>630</v>
      </c>
      <c r="I37" s="112">
        <v>96</v>
      </c>
      <c r="J37" s="113">
        <v>0</v>
      </c>
      <c r="K37" s="114">
        <f>SUM(H37:J37)</f>
        <v>726</v>
      </c>
      <c r="L37" s="115"/>
      <c r="M37" s="116">
        <f>(H37/H$3)*L37</f>
        <v>0</v>
      </c>
      <c r="N37" s="116">
        <v>0</v>
      </c>
      <c r="O37" s="117">
        <f>K37-SUM(M37:N37)</f>
        <v>726</v>
      </c>
      <c r="P37" s="48"/>
    </row>
    <row r="38" spans="1:16" s="49" customFormat="1" x14ac:dyDescent="0.25">
      <c r="A38" s="108">
        <v>33</v>
      </c>
      <c r="B38" s="123" t="s">
        <v>235</v>
      </c>
      <c r="C38" s="121" t="s">
        <v>242</v>
      </c>
      <c r="D38" s="109" t="s">
        <v>216</v>
      </c>
      <c r="E38" s="110">
        <v>2</v>
      </c>
      <c r="F38" s="111" t="s">
        <v>238</v>
      </c>
      <c r="G38" s="111" t="s">
        <v>85</v>
      </c>
      <c r="H38" s="113">
        <v>630</v>
      </c>
      <c r="I38" s="112">
        <v>96</v>
      </c>
      <c r="J38" s="113">
        <v>0</v>
      </c>
      <c r="K38" s="114">
        <f>SUM(H38:J38)</f>
        <v>726</v>
      </c>
      <c r="L38" s="115"/>
      <c r="M38" s="116">
        <f>(H38/H$3)*L38</f>
        <v>0</v>
      </c>
      <c r="N38" s="116">
        <v>0</v>
      </c>
      <c r="O38" s="117">
        <f>K38-SUM(M38:N38)</f>
        <v>726</v>
      </c>
      <c r="P38" s="48"/>
    </row>
    <row r="39" spans="1:16" s="49" customFormat="1" x14ac:dyDescent="0.25">
      <c r="A39" s="108">
        <v>34</v>
      </c>
      <c r="B39" s="122" t="s">
        <v>211</v>
      </c>
      <c r="C39" s="121" t="s">
        <v>47</v>
      </c>
      <c r="D39" s="121" t="s">
        <v>41</v>
      </c>
      <c r="E39" s="110">
        <v>2</v>
      </c>
      <c r="F39" s="111" t="s">
        <v>217</v>
      </c>
      <c r="G39" s="111" t="s">
        <v>218</v>
      </c>
      <c r="H39" s="112">
        <v>630</v>
      </c>
      <c r="I39" s="112">
        <v>96</v>
      </c>
      <c r="J39" s="113">
        <v>0</v>
      </c>
      <c r="K39" s="114">
        <f>H39+I39</f>
        <v>726</v>
      </c>
      <c r="L39" s="115">
        <v>0</v>
      </c>
      <c r="M39" s="116">
        <f t="shared" ref="M39" si="16">(H39/H$3)*L39</f>
        <v>0</v>
      </c>
      <c r="N39" s="116"/>
      <c r="O39" s="117">
        <f>K39-M39</f>
        <v>726</v>
      </c>
      <c r="P39" s="48"/>
    </row>
    <row r="40" spans="1:16" s="49" customFormat="1" x14ac:dyDescent="0.25">
      <c r="A40" s="108">
        <v>35</v>
      </c>
      <c r="B40" s="122" t="s">
        <v>212</v>
      </c>
      <c r="C40" s="121" t="s">
        <v>220</v>
      </c>
      <c r="D40" s="121" t="s">
        <v>219</v>
      </c>
      <c r="E40" s="110">
        <v>2</v>
      </c>
      <c r="F40" s="111" t="s">
        <v>208</v>
      </c>
      <c r="G40" s="111" t="s">
        <v>221</v>
      </c>
      <c r="H40" s="113">
        <v>630</v>
      </c>
      <c r="I40" s="112">
        <v>96</v>
      </c>
      <c r="J40" s="113">
        <v>0</v>
      </c>
      <c r="K40" s="114">
        <f>SUM(H40:J40)</f>
        <v>726</v>
      </c>
      <c r="L40" s="115">
        <v>0</v>
      </c>
      <c r="M40" s="116">
        <v>0</v>
      </c>
      <c r="N40" s="116"/>
      <c r="O40" s="117">
        <f>K40-M40</f>
        <v>726</v>
      </c>
      <c r="P40" s="48"/>
    </row>
    <row r="41" spans="1:16" s="49" customFormat="1" x14ac:dyDescent="0.25">
      <c r="A41" s="108">
        <v>36</v>
      </c>
      <c r="B41" s="109" t="s">
        <v>207</v>
      </c>
      <c r="C41" s="109" t="s">
        <v>22</v>
      </c>
      <c r="D41" s="109" t="s">
        <v>41</v>
      </c>
      <c r="E41" s="110">
        <v>3</v>
      </c>
      <c r="F41" s="111" t="s">
        <v>140</v>
      </c>
      <c r="G41" s="111" t="s">
        <v>143</v>
      </c>
      <c r="H41" s="112">
        <v>630</v>
      </c>
      <c r="I41" s="112">
        <v>67.2</v>
      </c>
      <c r="J41" s="113">
        <v>189</v>
      </c>
      <c r="K41" s="114">
        <f>SUM(H41:J41)</f>
        <v>886.2</v>
      </c>
      <c r="L41" s="115">
        <v>6</v>
      </c>
      <c r="M41" s="116">
        <f>(H41/H$3)*L41</f>
        <v>189</v>
      </c>
      <c r="N41" s="116">
        <v>0</v>
      </c>
      <c r="O41" s="117">
        <f>K41-SUM(M41:N41)</f>
        <v>697.2</v>
      </c>
      <c r="P41" s="48"/>
    </row>
    <row r="42" spans="1:16" s="49" customFormat="1" x14ac:dyDescent="0.25">
      <c r="A42" s="108">
        <v>37</v>
      </c>
      <c r="B42" s="118" t="s">
        <v>183</v>
      </c>
      <c r="C42" s="121" t="s">
        <v>40</v>
      </c>
      <c r="D42" s="121" t="s">
        <v>41</v>
      </c>
      <c r="E42" s="110">
        <v>1</v>
      </c>
      <c r="F42" s="111" t="s">
        <v>184</v>
      </c>
      <c r="G42" s="111" t="s">
        <v>185</v>
      </c>
      <c r="H42" s="112">
        <v>630</v>
      </c>
      <c r="I42" s="112">
        <v>96</v>
      </c>
      <c r="J42" s="113">
        <v>0</v>
      </c>
      <c r="K42" s="114">
        <f t="shared" si="10"/>
        <v>726</v>
      </c>
      <c r="L42" s="115"/>
      <c r="M42" s="116">
        <f t="shared" si="11"/>
        <v>0</v>
      </c>
      <c r="N42" s="116">
        <v>0</v>
      </c>
      <c r="O42" s="117">
        <f t="shared" si="12"/>
        <v>726</v>
      </c>
      <c r="P42" s="48"/>
    </row>
    <row r="43" spans="1:16" s="49" customFormat="1" x14ac:dyDescent="0.25">
      <c r="A43" s="108">
        <v>38</v>
      </c>
      <c r="B43" s="118" t="s">
        <v>135</v>
      </c>
      <c r="C43" s="121" t="s">
        <v>63</v>
      </c>
      <c r="D43" s="121" t="s">
        <v>41</v>
      </c>
      <c r="E43" s="110">
        <v>1</v>
      </c>
      <c r="F43" s="111" t="s">
        <v>129</v>
      </c>
      <c r="G43" s="111" t="s">
        <v>130</v>
      </c>
      <c r="H43" s="112">
        <v>630</v>
      </c>
      <c r="I43" s="112">
        <v>96</v>
      </c>
      <c r="J43" s="113">
        <v>0</v>
      </c>
      <c r="K43" s="114">
        <f t="shared" si="10"/>
        <v>726</v>
      </c>
      <c r="L43" s="115">
        <v>0</v>
      </c>
      <c r="M43" s="116">
        <f t="shared" si="11"/>
        <v>0</v>
      </c>
      <c r="N43" s="116">
        <v>0</v>
      </c>
      <c r="O43" s="117">
        <f t="shared" si="12"/>
        <v>726</v>
      </c>
      <c r="P43" s="48"/>
    </row>
    <row r="44" spans="1:16" s="49" customFormat="1" x14ac:dyDescent="0.25">
      <c r="A44" s="108">
        <v>39</v>
      </c>
      <c r="B44" s="118" t="s">
        <v>186</v>
      </c>
      <c r="C44" s="121" t="s">
        <v>19</v>
      </c>
      <c r="D44" s="121" t="s">
        <v>43</v>
      </c>
      <c r="E44" s="110">
        <v>1</v>
      </c>
      <c r="F44" s="111" t="s">
        <v>176</v>
      </c>
      <c r="G44" s="111" t="s">
        <v>177</v>
      </c>
      <c r="H44" s="112">
        <v>630</v>
      </c>
      <c r="I44" s="112">
        <v>96</v>
      </c>
      <c r="J44" s="113">
        <v>0</v>
      </c>
      <c r="K44" s="114">
        <f>SUM(H44:J44)</f>
        <v>726</v>
      </c>
      <c r="L44" s="115"/>
      <c r="M44" s="116">
        <f t="shared" si="11"/>
        <v>0</v>
      </c>
      <c r="N44" s="116">
        <v>0</v>
      </c>
      <c r="O44" s="117">
        <f>K44-SUM(M44:N44)</f>
        <v>726</v>
      </c>
      <c r="P44" s="48"/>
    </row>
    <row r="45" spans="1:16" s="49" customFormat="1" x14ac:dyDescent="0.25">
      <c r="A45" s="108">
        <v>40</v>
      </c>
      <c r="B45" s="119" t="s">
        <v>114</v>
      </c>
      <c r="C45" s="121" t="s">
        <v>45</v>
      </c>
      <c r="D45" s="121" t="s">
        <v>44</v>
      </c>
      <c r="E45" s="110">
        <v>1</v>
      </c>
      <c r="F45" s="111" t="s">
        <v>64</v>
      </c>
      <c r="G45" s="111" t="s">
        <v>108</v>
      </c>
      <c r="H45" s="112">
        <v>630</v>
      </c>
      <c r="I45" s="112">
        <v>96</v>
      </c>
      <c r="J45" s="113"/>
      <c r="K45" s="114">
        <f t="shared" si="10"/>
        <v>726</v>
      </c>
      <c r="L45" s="115"/>
      <c r="M45" s="116">
        <f t="shared" si="11"/>
        <v>0</v>
      </c>
      <c r="N45" s="116">
        <v>0</v>
      </c>
      <c r="O45" s="117">
        <f t="shared" si="12"/>
        <v>726</v>
      </c>
      <c r="P45" s="48"/>
    </row>
    <row r="46" spans="1:16" s="49" customFormat="1" x14ac:dyDescent="0.25">
      <c r="A46" s="108">
        <v>41</v>
      </c>
      <c r="B46" s="119" t="s">
        <v>173</v>
      </c>
      <c r="C46" s="121" t="s">
        <v>56</v>
      </c>
      <c r="D46" s="121" t="s">
        <v>96</v>
      </c>
      <c r="E46" s="110">
        <v>1</v>
      </c>
      <c r="F46" s="111" t="s">
        <v>171</v>
      </c>
      <c r="G46" s="111" t="s">
        <v>174</v>
      </c>
      <c r="H46" s="112">
        <v>630</v>
      </c>
      <c r="I46" s="112">
        <v>96</v>
      </c>
      <c r="J46" s="113">
        <v>0</v>
      </c>
      <c r="K46" s="114">
        <f t="shared" si="10"/>
        <v>726</v>
      </c>
      <c r="L46" s="115">
        <v>0</v>
      </c>
      <c r="M46" s="116">
        <f t="shared" si="11"/>
        <v>0</v>
      </c>
      <c r="N46" s="116">
        <v>0</v>
      </c>
      <c r="O46" s="117">
        <f t="shared" si="12"/>
        <v>726</v>
      </c>
      <c r="P46" s="48"/>
    </row>
    <row r="47" spans="1:16" s="49" customFormat="1" x14ac:dyDescent="0.25">
      <c r="A47" s="108">
        <v>42</v>
      </c>
      <c r="B47" s="119" t="s">
        <v>68</v>
      </c>
      <c r="C47" s="121" t="s">
        <v>20</v>
      </c>
      <c r="D47" s="119" t="s">
        <v>219</v>
      </c>
      <c r="E47" s="110">
        <v>1</v>
      </c>
      <c r="F47" s="111" t="s">
        <v>50</v>
      </c>
      <c r="G47" s="111" t="s">
        <v>65</v>
      </c>
      <c r="H47" s="112">
        <v>418</v>
      </c>
      <c r="I47" s="112">
        <v>96</v>
      </c>
      <c r="J47" s="113">
        <v>0</v>
      </c>
      <c r="K47" s="114">
        <f t="shared" si="10"/>
        <v>514</v>
      </c>
      <c r="L47" s="115"/>
      <c r="M47" s="116">
        <f t="shared" si="11"/>
        <v>0</v>
      </c>
      <c r="N47" s="116">
        <v>0</v>
      </c>
      <c r="O47" s="117">
        <f t="shared" si="12"/>
        <v>514</v>
      </c>
      <c r="P47" s="48"/>
    </row>
    <row r="48" spans="1:16" s="49" customFormat="1" x14ac:dyDescent="0.25">
      <c r="A48" s="108">
        <v>43</v>
      </c>
      <c r="B48" s="119" t="s">
        <v>115</v>
      </c>
      <c r="C48" s="121" t="s">
        <v>21</v>
      </c>
      <c r="D48" s="121" t="s">
        <v>96</v>
      </c>
      <c r="E48" s="110">
        <v>1</v>
      </c>
      <c r="F48" s="111" t="s">
        <v>105</v>
      </c>
      <c r="G48" s="111" t="s">
        <v>106</v>
      </c>
      <c r="H48" s="112">
        <v>630</v>
      </c>
      <c r="I48" s="112">
        <v>96</v>
      </c>
      <c r="J48" s="113">
        <v>0</v>
      </c>
      <c r="K48" s="114">
        <f t="shared" si="10"/>
        <v>726</v>
      </c>
      <c r="L48" s="115"/>
      <c r="M48" s="116">
        <f t="shared" si="11"/>
        <v>0</v>
      </c>
      <c r="N48" s="116">
        <v>0</v>
      </c>
      <c r="O48" s="117">
        <f t="shared" si="12"/>
        <v>726</v>
      </c>
      <c r="P48" s="48"/>
    </row>
    <row r="49" spans="1:16" s="49" customFormat="1" x14ac:dyDescent="0.25">
      <c r="A49" s="108">
        <v>44</v>
      </c>
      <c r="B49" s="119" t="s">
        <v>187</v>
      </c>
      <c r="C49" s="121" t="s">
        <v>19</v>
      </c>
      <c r="D49" s="121" t="s">
        <v>43</v>
      </c>
      <c r="E49" s="110">
        <v>1</v>
      </c>
      <c r="F49" s="111" t="s">
        <v>176</v>
      </c>
      <c r="G49" s="111" t="s">
        <v>177</v>
      </c>
      <c r="H49" s="112">
        <v>630</v>
      </c>
      <c r="I49" s="112">
        <v>96</v>
      </c>
      <c r="J49" s="113">
        <v>0</v>
      </c>
      <c r="K49" s="114">
        <f t="shared" si="10"/>
        <v>726</v>
      </c>
      <c r="L49" s="115"/>
      <c r="M49" s="116">
        <f t="shared" si="11"/>
        <v>0</v>
      </c>
      <c r="N49" s="116">
        <v>0</v>
      </c>
      <c r="O49" s="117">
        <f t="shared" si="12"/>
        <v>726</v>
      </c>
      <c r="P49" s="48"/>
    </row>
    <row r="50" spans="1:16" s="49" customFormat="1" x14ac:dyDescent="0.25">
      <c r="A50" s="108">
        <v>45</v>
      </c>
      <c r="B50" s="119" t="s">
        <v>49</v>
      </c>
      <c r="C50" s="121" t="s">
        <v>98</v>
      </c>
      <c r="D50" s="119" t="s">
        <v>219</v>
      </c>
      <c r="E50" s="110">
        <v>1</v>
      </c>
      <c r="F50" s="111" t="s">
        <v>64</v>
      </c>
      <c r="G50" s="111" t="s">
        <v>108</v>
      </c>
      <c r="H50" s="112">
        <v>630</v>
      </c>
      <c r="I50" s="112">
        <v>96</v>
      </c>
      <c r="J50" s="113">
        <v>0</v>
      </c>
      <c r="K50" s="114">
        <f>SUM(H50:J50)</f>
        <v>726</v>
      </c>
      <c r="L50" s="115"/>
      <c r="M50" s="116">
        <f>(H50/H$3)*L50</f>
        <v>0</v>
      </c>
      <c r="N50" s="116">
        <v>0</v>
      </c>
      <c r="O50" s="117">
        <f>K50-SUM(M50:N50)</f>
        <v>726</v>
      </c>
      <c r="P50" s="48"/>
    </row>
    <row r="51" spans="1:16" s="49" customFormat="1" x14ac:dyDescent="0.25">
      <c r="A51" s="108">
        <v>46</v>
      </c>
      <c r="B51" s="119" t="s">
        <v>116</v>
      </c>
      <c r="C51" s="121" t="s">
        <v>52</v>
      </c>
      <c r="D51" s="119" t="s">
        <v>219</v>
      </c>
      <c r="E51" s="110">
        <v>1</v>
      </c>
      <c r="F51" s="111" t="s">
        <v>64</v>
      </c>
      <c r="G51" s="111" t="s">
        <v>117</v>
      </c>
      <c r="H51" s="112">
        <v>630</v>
      </c>
      <c r="I51" s="112">
        <v>96</v>
      </c>
      <c r="J51" s="113">
        <v>0</v>
      </c>
      <c r="K51" s="114">
        <f t="shared" si="10"/>
        <v>726</v>
      </c>
      <c r="L51" s="115"/>
      <c r="M51" s="116">
        <f t="shared" si="11"/>
        <v>0</v>
      </c>
      <c r="N51" s="116">
        <v>0</v>
      </c>
      <c r="O51" s="117">
        <f t="shared" si="12"/>
        <v>726</v>
      </c>
      <c r="P51" s="48"/>
    </row>
    <row r="52" spans="1:16" s="49" customFormat="1" x14ac:dyDescent="0.25">
      <c r="A52" s="108">
        <v>47</v>
      </c>
      <c r="B52" s="119" t="s">
        <v>154</v>
      </c>
      <c r="C52" s="121" t="s">
        <v>20</v>
      </c>
      <c r="D52" s="121" t="s">
        <v>41</v>
      </c>
      <c r="E52" s="110">
        <v>1</v>
      </c>
      <c r="F52" s="111" t="s">
        <v>155</v>
      </c>
      <c r="G52" s="111" t="s">
        <v>156</v>
      </c>
      <c r="H52" s="112">
        <v>418</v>
      </c>
      <c r="I52" s="112">
        <v>96</v>
      </c>
      <c r="J52" s="113">
        <v>0</v>
      </c>
      <c r="K52" s="114">
        <f t="shared" si="10"/>
        <v>514</v>
      </c>
      <c r="L52" s="115"/>
      <c r="M52" s="116">
        <f t="shared" si="11"/>
        <v>0</v>
      </c>
      <c r="N52" s="116">
        <v>0</v>
      </c>
      <c r="O52" s="117">
        <f t="shared" si="12"/>
        <v>514</v>
      </c>
      <c r="P52" s="48"/>
    </row>
    <row r="53" spans="1:16" s="49" customFormat="1" x14ac:dyDescent="0.25">
      <c r="A53" s="108">
        <v>48</v>
      </c>
      <c r="B53" s="123" t="s">
        <v>236</v>
      </c>
      <c r="C53" s="121" t="s">
        <v>247</v>
      </c>
      <c r="D53" s="109" t="s">
        <v>216</v>
      </c>
      <c r="E53" s="110">
        <v>2</v>
      </c>
      <c r="F53" s="111" t="s">
        <v>238</v>
      </c>
      <c r="G53" s="111" t="s">
        <v>239</v>
      </c>
      <c r="H53" s="112">
        <v>630</v>
      </c>
      <c r="I53" s="112">
        <v>96</v>
      </c>
      <c r="J53" s="113">
        <v>0</v>
      </c>
      <c r="K53" s="114">
        <f t="shared" ref="K53" si="17">SUM(H53:J53)</f>
        <v>726</v>
      </c>
      <c r="L53" s="115"/>
      <c r="M53" s="116">
        <f t="shared" ref="M53" si="18">(H53/H$3)*L53</f>
        <v>0</v>
      </c>
      <c r="N53" s="116">
        <v>0</v>
      </c>
      <c r="O53" s="117">
        <f t="shared" ref="O53" si="19">K53-SUM(M53:N53)</f>
        <v>726</v>
      </c>
      <c r="P53" s="48"/>
    </row>
    <row r="54" spans="1:16" s="49" customFormat="1" x14ac:dyDescent="0.25">
      <c r="A54" s="108">
        <v>49</v>
      </c>
      <c r="B54" s="119" t="s">
        <v>73</v>
      </c>
      <c r="C54" s="121" t="s">
        <v>74</v>
      </c>
      <c r="D54" s="109" t="s">
        <v>216</v>
      </c>
      <c r="E54" s="110">
        <v>1</v>
      </c>
      <c r="F54" s="111" t="s">
        <v>55</v>
      </c>
      <c r="G54" s="111" t="s">
        <v>71</v>
      </c>
      <c r="H54" s="112">
        <v>630</v>
      </c>
      <c r="I54" s="112">
        <v>96</v>
      </c>
      <c r="J54" s="113">
        <v>0</v>
      </c>
      <c r="K54" s="114">
        <f t="shared" si="10"/>
        <v>726</v>
      </c>
      <c r="L54" s="115"/>
      <c r="M54" s="116">
        <f t="shared" si="11"/>
        <v>0</v>
      </c>
      <c r="N54" s="116">
        <v>0</v>
      </c>
      <c r="O54" s="117">
        <f t="shared" si="12"/>
        <v>726</v>
      </c>
      <c r="P54" s="48"/>
    </row>
    <row r="55" spans="1:16" s="49" customFormat="1" x14ac:dyDescent="0.25">
      <c r="A55" s="108">
        <v>50</v>
      </c>
      <c r="B55" s="119" t="s">
        <v>213</v>
      </c>
      <c r="C55" s="121" t="s">
        <v>63</v>
      </c>
      <c r="D55" s="121" t="s">
        <v>41</v>
      </c>
      <c r="E55" s="110">
        <v>1</v>
      </c>
      <c r="F55" s="111" t="s">
        <v>80</v>
      </c>
      <c r="G55" s="111" t="s">
        <v>85</v>
      </c>
      <c r="H55" s="112">
        <v>630</v>
      </c>
      <c r="I55" s="112">
        <v>96</v>
      </c>
      <c r="J55" s="113">
        <v>0</v>
      </c>
      <c r="K55" s="114">
        <f>SUM(H55:J55)</f>
        <v>726</v>
      </c>
      <c r="L55" s="115">
        <v>0</v>
      </c>
      <c r="M55" s="116">
        <f>(H55/H$3)*L55</f>
        <v>0</v>
      </c>
      <c r="N55" s="116">
        <v>0</v>
      </c>
      <c r="O55" s="117">
        <f>K60-SUM(M60:N60)</f>
        <v>726</v>
      </c>
      <c r="P55" s="48"/>
    </row>
    <row r="56" spans="1:16" s="49" customFormat="1" x14ac:dyDescent="0.25">
      <c r="A56" s="108">
        <v>51</v>
      </c>
      <c r="B56" s="123" t="s">
        <v>237</v>
      </c>
      <c r="C56" s="121" t="s">
        <v>247</v>
      </c>
      <c r="D56" s="121" t="s">
        <v>216</v>
      </c>
      <c r="E56" s="110">
        <v>2</v>
      </c>
      <c r="F56" s="111" t="s">
        <v>238</v>
      </c>
      <c r="G56" s="111"/>
      <c r="H56" s="112">
        <v>630</v>
      </c>
      <c r="I56" s="112">
        <v>96</v>
      </c>
      <c r="J56" s="113">
        <v>0</v>
      </c>
      <c r="K56" s="114">
        <f>SUM(H56:J56)</f>
        <v>726</v>
      </c>
      <c r="L56" s="115">
        <v>0</v>
      </c>
      <c r="M56" s="116">
        <f>(H56/H$3)*L56</f>
        <v>0</v>
      </c>
      <c r="N56" s="116">
        <v>0</v>
      </c>
      <c r="O56" s="117">
        <f>K61-SUM(M61:N61)</f>
        <v>726</v>
      </c>
      <c r="P56" s="48"/>
    </row>
    <row r="57" spans="1:16" s="49" customFormat="1" x14ac:dyDescent="0.25">
      <c r="A57" s="108">
        <v>52</v>
      </c>
      <c r="B57" s="119" t="s">
        <v>252</v>
      </c>
      <c r="C57" s="121" t="s">
        <v>205</v>
      </c>
      <c r="D57" s="121" t="s">
        <v>32</v>
      </c>
      <c r="E57" s="110">
        <v>4</v>
      </c>
      <c r="F57" s="111" t="s">
        <v>118</v>
      </c>
      <c r="G57" s="111" t="s">
        <v>119</v>
      </c>
      <c r="H57" s="112">
        <v>0</v>
      </c>
      <c r="I57" s="112">
        <v>0</v>
      </c>
      <c r="J57" s="113">
        <v>409.5</v>
      </c>
      <c r="K57" s="114">
        <f>SUM(H57:J57)</f>
        <v>409.5</v>
      </c>
      <c r="L57" s="115">
        <v>0</v>
      </c>
      <c r="M57" s="116">
        <v>0</v>
      </c>
      <c r="N57" s="116">
        <v>0</v>
      </c>
      <c r="O57" s="124">
        <f>K57-M57</f>
        <v>409.5</v>
      </c>
      <c r="P57" s="48"/>
    </row>
    <row r="58" spans="1:16" s="49" customFormat="1" x14ac:dyDescent="0.25">
      <c r="A58" s="108">
        <v>53</v>
      </c>
      <c r="B58" s="119" t="s">
        <v>230</v>
      </c>
      <c r="C58" s="121" t="s">
        <v>19</v>
      </c>
      <c r="D58" s="121" t="s">
        <v>43</v>
      </c>
      <c r="E58" s="110">
        <v>1</v>
      </c>
      <c r="F58" s="111" t="s">
        <v>51</v>
      </c>
      <c r="G58" s="111" t="s">
        <v>69</v>
      </c>
      <c r="H58" s="112">
        <v>630</v>
      </c>
      <c r="I58" s="112">
        <v>96</v>
      </c>
      <c r="J58" s="113">
        <v>0</v>
      </c>
      <c r="K58" s="114">
        <f>SUM(H58:J58)</f>
        <v>726</v>
      </c>
      <c r="L58" s="115">
        <v>0</v>
      </c>
      <c r="M58" s="116">
        <f>(H58/H$3)*L58</f>
        <v>0</v>
      </c>
      <c r="N58" s="116">
        <v>0</v>
      </c>
      <c r="O58" s="117">
        <f>K58-SUM(M58:N58)</f>
        <v>726</v>
      </c>
      <c r="P58" s="48"/>
    </row>
    <row r="59" spans="1:16" s="49" customFormat="1" x14ac:dyDescent="0.25">
      <c r="A59" s="108">
        <v>54</v>
      </c>
      <c r="B59" s="119" t="s">
        <v>229</v>
      </c>
      <c r="C59" s="121" t="s">
        <v>20</v>
      </c>
      <c r="D59" s="119" t="s">
        <v>219</v>
      </c>
      <c r="E59" s="110">
        <v>1</v>
      </c>
      <c r="F59" s="111" t="s">
        <v>150</v>
      </c>
      <c r="G59" s="111" t="s">
        <v>244</v>
      </c>
      <c r="H59" s="112">
        <v>418</v>
      </c>
      <c r="I59" s="112">
        <v>76.8</v>
      </c>
      <c r="J59" s="113">
        <v>271.7</v>
      </c>
      <c r="K59" s="114">
        <f t="shared" si="10"/>
        <v>766.5</v>
      </c>
      <c r="L59" s="115">
        <v>4</v>
      </c>
      <c r="M59" s="116">
        <f t="shared" si="11"/>
        <v>83.6</v>
      </c>
      <c r="N59" s="116">
        <v>0</v>
      </c>
      <c r="O59" s="117">
        <f t="shared" si="12"/>
        <v>682.9</v>
      </c>
      <c r="P59" s="48"/>
    </row>
    <row r="60" spans="1:16" s="49" customFormat="1" x14ac:dyDescent="0.25">
      <c r="A60" s="108">
        <v>55</v>
      </c>
      <c r="B60" s="119" t="s">
        <v>102</v>
      </c>
      <c r="C60" s="121" t="s">
        <v>103</v>
      </c>
      <c r="D60" s="119" t="s">
        <v>219</v>
      </c>
      <c r="E60" s="110">
        <v>1</v>
      </c>
      <c r="F60" s="111" t="s">
        <v>60</v>
      </c>
      <c r="G60" s="111" t="s">
        <v>100</v>
      </c>
      <c r="H60" s="112">
        <v>630</v>
      </c>
      <c r="I60" s="112">
        <v>96</v>
      </c>
      <c r="J60" s="113">
        <v>0</v>
      </c>
      <c r="K60" s="114">
        <f t="shared" si="10"/>
        <v>726</v>
      </c>
      <c r="L60" s="115"/>
      <c r="M60" s="116">
        <f t="shared" si="11"/>
        <v>0</v>
      </c>
      <c r="N60" s="116">
        <v>0</v>
      </c>
      <c r="O60" s="117">
        <f t="shared" si="12"/>
        <v>726</v>
      </c>
      <c r="P60" s="48"/>
    </row>
    <row r="61" spans="1:16" s="49" customFormat="1" x14ac:dyDescent="0.25">
      <c r="A61" s="108">
        <v>56</v>
      </c>
      <c r="B61" s="119" t="s">
        <v>201</v>
      </c>
      <c r="C61" s="121" t="s">
        <v>52</v>
      </c>
      <c r="D61" s="119" t="s">
        <v>219</v>
      </c>
      <c r="E61" s="110">
        <v>1</v>
      </c>
      <c r="F61" s="111" t="s">
        <v>84</v>
      </c>
      <c r="G61" s="111" t="s">
        <v>85</v>
      </c>
      <c r="H61" s="112">
        <v>630</v>
      </c>
      <c r="I61" s="112">
        <v>96</v>
      </c>
      <c r="J61" s="113">
        <v>0</v>
      </c>
      <c r="K61" s="114">
        <f t="shared" si="10"/>
        <v>726</v>
      </c>
      <c r="L61" s="115"/>
      <c r="M61" s="116">
        <v>0</v>
      </c>
      <c r="N61" s="116">
        <v>0</v>
      </c>
      <c r="O61" s="117">
        <f t="shared" si="12"/>
        <v>726</v>
      </c>
      <c r="P61" s="48"/>
    </row>
    <row r="62" spans="1:16" s="49" customFormat="1" x14ac:dyDescent="0.25">
      <c r="A62" s="108">
        <v>57</v>
      </c>
      <c r="B62" s="119" t="s">
        <v>188</v>
      </c>
      <c r="C62" s="121" t="s">
        <v>19</v>
      </c>
      <c r="D62" s="121" t="s">
        <v>43</v>
      </c>
      <c r="E62" s="110">
        <v>1</v>
      </c>
      <c r="F62" s="111" t="s">
        <v>176</v>
      </c>
      <c r="G62" s="111" t="s">
        <v>189</v>
      </c>
      <c r="H62" s="112">
        <v>630</v>
      </c>
      <c r="I62" s="112">
        <v>96</v>
      </c>
      <c r="J62" s="113"/>
      <c r="K62" s="114">
        <f t="shared" ref="K62:K63" si="20">SUM(H62:J62)</f>
        <v>726</v>
      </c>
      <c r="L62" s="115"/>
      <c r="M62" s="116">
        <f t="shared" ref="M62:M77" si="21">(H62/H$3)*L62</f>
        <v>0</v>
      </c>
      <c r="N62" s="116">
        <v>0</v>
      </c>
      <c r="O62" s="117">
        <f t="shared" ref="O62:O63" si="22">K62-SUM(M62:N62)</f>
        <v>726</v>
      </c>
      <c r="P62" s="48"/>
    </row>
    <row r="63" spans="1:16" s="49" customFormat="1" x14ac:dyDescent="0.25">
      <c r="A63" s="108">
        <v>58</v>
      </c>
      <c r="B63" s="119" t="s">
        <v>136</v>
      </c>
      <c r="C63" s="121" t="s">
        <v>23</v>
      </c>
      <c r="D63" s="121" t="s">
        <v>226</v>
      </c>
      <c r="E63" s="110">
        <v>1</v>
      </c>
      <c r="F63" s="111" t="s">
        <v>128</v>
      </c>
      <c r="G63" s="111" t="s">
        <v>138</v>
      </c>
      <c r="H63" s="112">
        <v>630</v>
      </c>
      <c r="I63" s="112">
        <v>96</v>
      </c>
      <c r="J63" s="113">
        <v>0</v>
      </c>
      <c r="K63" s="114">
        <f t="shared" si="20"/>
        <v>726</v>
      </c>
      <c r="L63" s="115"/>
      <c r="M63" s="116">
        <f t="shared" si="21"/>
        <v>0</v>
      </c>
      <c r="N63" s="116">
        <v>0</v>
      </c>
      <c r="O63" s="117">
        <f t="shared" si="22"/>
        <v>726</v>
      </c>
      <c r="P63" s="48"/>
    </row>
    <row r="64" spans="1:16" s="54" customFormat="1" x14ac:dyDescent="0.25">
      <c r="A64" s="108">
        <v>59</v>
      </c>
      <c r="B64" s="119" t="s">
        <v>142</v>
      </c>
      <c r="C64" s="119" t="s">
        <v>124</v>
      </c>
      <c r="D64" s="121" t="s">
        <v>41</v>
      </c>
      <c r="E64" s="110">
        <v>1</v>
      </c>
      <c r="F64" s="111" t="s">
        <v>140</v>
      </c>
      <c r="G64" s="111" t="s">
        <v>143</v>
      </c>
      <c r="H64" s="112">
        <v>630</v>
      </c>
      <c r="I64" s="112">
        <v>96</v>
      </c>
      <c r="J64" s="113"/>
      <c r="K64" s="114">
        <f>SUM(H64:J64)</f>
        <v>726</v>
      </c>
      <c r="L64" s="115"/>
      <c r="M64" s="116">
        <f t="shared" si="21"/>
        <v>0</v>
      </c>
      <c r="N64" s="116">
        <v>0</v>
      </c>
      <c r="O64" s="117">
        <f t="shared" ref="O64:O68" si="23">K64-SUM(M64:N64)</f>
        <v>726</v>
      </c>
      <c r="P64" s="53"/>
    </row>
    <row r="65" spans="1:16" s="49" customFormat="1" x14ac:dyDescent="0.25">
      <c r="A65" s="108">
        <v>60</v>
      </c>
      <c r="B65" s="119" t="s">
        <v>76</v>
      </c>
      <c r="C65" s="121" t="s">
        <v>54</v>
      </c>
      <c r="D65" s="119" t="s">
        <v>92</v>
      </c>
      <c r="E65" s="110">
        <v>1</v>
      </c>
      <c r="F65" s="111" t="s">
        <v>75</v>
      </c>
      <c r="G65" s="111" t="s">
        <v>77</v>
      </c>
      <c r="H65" s="112">
        <v>630</v>
      </c>
      <c r="I65" s="112">
        <v>96</v>
      </c>
      <c r="J65" s="113">
        <v>0</v>
      </c>
      <c r="K65" s="114">
        <f t="shared" ref="K65:K68" si="24">SUM(H65:J65)</f>
        <v>726</v>
      </c>
      <c r="L65" s="115"/>
      <c r="M65" s="116">
        <f t="shared" si="21"/>
        <v>0</v>
      </c>
      <c r="N65" s="116">
        <v>0</v>
      </c>
      <c r="O65" s="117">
        <f t="shared" si="23"/>
        <v>726</v>
      </c>
      <c r="P65" s="48"/>
    </row>
    <row r="66" spans="1:16" s="49" customFormat="1" x14ac:dyDescent="0.25">
      <c r="A66" s="108">
        <v>61</v>
      </c>
      <c r="B66" s="119" t="s">
        <v>190</v>
      </c>
      <c r="C66" s="121" t="s">
        <v>19</v>
      </c>
      <c r="D66" s="119" t="s">
        <v>43</v>
      </c>
      <c r="E66" s="110">
        <v>1</v>
      </c>
      <c r="F66" s="111" t="s">
        <v>176</v>
      </c>
      <c r="G66" s="111" t="s">
        <v>177</v>
      </c>
      <c r="H66" s="112">
        <v>630</v>
      </c>
      <c r="I66" s="112">
        <v>96</v>
      </c>
      <c r="J66" s="113"/>
      <c r="K66" s="114">
        <f t="shared" si="24"/>
        <v>726</v>
      </c>
      <c r="L66" s="115"/>
      <c r="M66" s="116">
        <f t="shared" si="21"/>
        <v>0</v>
      </c>
      <c r="N66" s="116">
        <v>0</v>
      </c>
      <c r="O66" s="117">
        <f t="shared" si="23"/>
        <v>726</v>
      </c>
      <c r="P66" s="48"/>
    </row>
    <row r="67" spans="1:16" s="49" customFormat="1" x14ac:dyDescent="0.25">
      <c r="A67" s="108">
        <v>62</v>
      </c>
      <c r="B67" s="119" t="s">
        <v>137</v>
      </c>
      <c r="C67" s="121" t="s">
        <v>205</v>
      </c>
      <c r="D67" s="119" t="s">
        <v>58</v>
      </c>
      <c r="E67" s="110">
        <v>1</v>
      </c>
      <c r="F67" s="111" t="s">
        <v>128</v>
      </c>
      <c r="G67" s="111" t="s">
        <v>78</v>
      </c>
      <c r="H67" s="112">
        <v>630</v>
      </c>
      <c r="I67" s="112">
        <v>96</v>
      </c>
      <c r="J67" s="113"/>
      <c r="K67" s="114">
        <f t="shared" si="24"/>
        <v>726</v>
      </c>
      <c r="L67" s="115"/>
      <c r="M67" s="116">
        <f t="shared" si="21"/>
        <v>0</v>
      </c>
      <c r="N67" s="116">
        <v>0</v>
      </c>
      <c r="O67" s="117">
        <f t="shared" si="23"/>
        <v>726</v>
      </c>
      <c r="P67" s="48"/>
    </row>
    <row r="68" spans="1:16" s="49" customFormat="1" x14ac:dyDescent="0.25">
      <c r="A68" s="108">
        <v>63</v>
      </c>
      <c r="B68" s="119" t="s">
        <v>95</v>
      </c>
      <c r="C68" s="121" t="s">
        <v>206</v>
      </c>
      <c r="D68" s="119" t="s">
        <v>96</v>
      </c>
      <c r="E68" s="110">
        <v>4</v>
      </c>
      <c r="F68" s="111" t="s">
        <v>86</v>
      </c>
      <c r="G68" s="111" t="s">
        <v>113</v>
      </c>
      <c r="H68" s="112">
        <v>630</v>
      </c>
      <c r="I68" s="112">
        <v>72</v>
      </c>
      <c r="J68" s="113">
        <v>630</v>
      </c>
      <c r="K68" s="114">
        <f t="shared" si="24"/>
        <v>1332</v>
      </c>
      <c r="L68" s="115">
        <v>5</v>
      </c>
      <c r="M68" s="116">
        <f t="shared" si="21"/>
        <v>157.5</v>
      </c>
      <c r="N68" s="116">
        <v>0</v>
      </c>
      <c r="O68" s="117">
        <f t="shared" si="23"/>
        <v>1174.5</v>
      </c>
      <c r="P68" s="48"/>
    </row>
    <row r="69" spans="1:16" s="54" customFormat="1" x14ac:dyDescent="0.25">
      <c r="A69" s="108">
        <v>64</v>
      </c>
      <c r="B69" s="119" t="s">
        <v>87</v>
      </c>
      <c r="C69" s="119" t="s">
        <v>20</v>
      </c>
      <c r="D69" s="119" t="s">
        <v>88</v>
      </c>
      <c r="E69" s="110">
        <v>3</v>
      </c>
      <c r="F69" s="111" t="s">
        <v>80</v>
      </c>
      <c r="G69" s="111" t="s">
        <v>85</v>
      </c>
      <c r="H69" s="112">
        <v>0</v>
      </c>
      <c r="I69" s="112">
        <v>0</v>
      </c>
      <c r="J69" s="113">
        <v>418</v>
      </c>
      <c r="K69" s="114">
        <f t="shared" ref="K69:K77" si="25">SUM(H69:J69)</f>
        <v>418</v>
      </c>
      <c r="L69" s="115"/>
      <c r="M69" s="116">
        <f t="shared" si="21"/>
        <v>0</v>
      </c>
      <c r="N69" s="116">
        <v>0</v>
      </c>
      <c r="O69" s="117">
        <f t="shared" ref="O69:O77" si="26">K69-SUM(M69:N69)</f>
        <v>418</v>
      </c>
      <c r="P69" s="53"/>
    </row>
    <row r="70" spans="1:16" s="54" customFormat="1" x14ac:dyDescent="0.25">
      <c r="A70" s="108">
        <v>65</v>
      </c>
      <c r="B70" s="119" t="s">
        <v>168</v>
      </c>
      <c r="C70" s="119" t="s">
        <v>121</v>
      </c>
      <c r="D70" s="119" t="s">
        <v>41</v>
      </c>
      <c r="E70" s="110">
        <v>1</v>
      </c>
      <c r="F70" s="111" t="s">
        <v>166</v>
      </c>
      <c r="G70" s="111" t="s">
        <v>167</v>
      </c>
      <c r="H70" s="112">
        <v>630</v>
      </c>
      <c r="I70" s="112">
        <v>96</v>
      </c>
      <c r="J70" s="113"/>
      <c r="K70" s="114">
        <f>SUM(H70:J70)</f>
        <v>726</v>
      </c>
      <c r="L70" s="115"/>
      <c r="M70" s="116">
        <f>(H70/H$3)*L70</f>
        <v>0</v>
      </c>
      <c r="N70" s="116">
        <v>0</v>
      </c>
      <c r="O70" s="117">
        <f>K70-SUM(M70:N70)</f>
        <v>726</v>
      </c>
      <c r="P70" s="53"/>
    </row>
    <row r="71" spans="1:16" s="54" customFormat="1" x14ac:dyDescent="0.25">
      <c r="A71" s="108">
        <v>66</v>
      </c>
      <c r="B71" s="119" t="s">
        <v>123</v>
      </c>
      <c r="C71" s="119" t="s">
        <v>124</v>
      </c>
      <c r="D71" s="119" t="s">
        <v>41</v>
      </c>
      <c r="E71" s="110">
        <v>1</v>
      </c>
      <c r="F71" s="111" t="s">
        <v>64</v>
      </c>
      <c r="G71" s="111" t="s">
        <v>108</v>
      </c>
      <c r="H71" s="112">
        <v>630</v>
      </c>
      <c r="I71" s="112">
        <v>96</v>
      </c>
      <c r="J71" s="113"/>
      <c r="K71" s="114">
        <f t="shared" si="25"/>
        <v>726</v>
      </c>
      <c r="L71" s="115">
        <v>0</v>
      </c>
      <c r="M71" s="116">
        <f t="shared" si="21"/>
        <v>0</v>
      </c>
      <c r="N71" s="116">
        <v>0</v>
      </c>
      <c r="O71" s="117">
        <f t="shared" si="26"/>
        <v>726</v>
      </c>
      <c r="P71" s="53"/>
    </row>
    <row r="72" spans="1:16" s="54" customFormat="1" x14ac:dyDescent="0.25">
      <c r="A72" s="108">
        <v>67</v>
      </c>
      <c r="B72" s="119" t="s">
        <v>191</v>
      </c>
      <c r="C72" s="119" t="s">
        <v>19</v>
      </c>
      <c r="D72" s="119" t="s">
        <v>43</v>
      </c>
      <c r="E72" s="110">
        <v>1</v>
      </c>
      <c r="F72" s="111" t="s">
        <v>176</v>
      </c>
      <c r="G72" s="111" t="s">
        <v>177</v>
      </c>
      <c r="H72" s="112">
        <v>630</v>
      </c>
      <c r="I72" s="112">
        <v>96</v>
      </c>
      <c r="J72" s="113"/>
      <c r="K72" s="114">
        <f t="shared" si="25"/>
        <v>726</v>
      </c>
      <c r="L72" s="115"/>
      <c r="M72" s="116">
        <f t="shared" si="21"/>
        <v>0</v>
      </c>
      <c r="N72" s="116">
        <v>0</v>
      </c>
      <c r="O72" s="117">
        <f t="shared" si="26"/>
        <v>726</v>
      </c>
      <c r="P72" s="53"/>
    </row>
    <row r="73" spans="1:16" s="54" customFormat="1" x14ac:dyDescent="0.25">
      <c r="A73" s="108">
        <v>68</v>
      </c>
      <c r="B73" s="119" t="s">
        <v>169</v>
      </c>
      <c r="C73" s="119" t="s">
        <v>56</v>
      </c>
      <c r="D73" s="119" t="s">
        <v>226</v>
      </c>
      <c r="E73" s="110">
        <v>3</v>
      </c>
      <c r="F73" s="111" t="s">
        <v>166</v>
      </c>
      <c r="G73" s="111" t="s">
        <v>167</v>
      </c>
      <c r="H73" s="112">
        <v>0</v>
      </c>
      <c r="I73" s="112">
        <v>0</v>
      </c>
      <c r="J73" s="113">
        <v>346.5</v>
      </c>
      <c r="K73" s="114">
        <f t="shared" si="25"/>
        <v>346.5</v>
      </c>
      <c r="L73" s="115"/>
      <c r="M73" s="116">
        <f t="shared" si="21"/>
        <v>0</v>
      </c>
      <c r="N73" s="116">
        <v>0</v>
      </c>
      <c r="O73" s="117">
        <f t="shared" si="26"/>
        <v>346.5</v>
      </c>
      <c r="P73" s="53"/>
    </row>
    <row r="74" spans="1:16" s="54" customFormat="1" x14ac:dyDescent="0.25">
      <c r="A74" s="108">
        <v>69</v>
      </c>
      <c r="B74" s="119" t="s">
        <v>157</v>
      </c>
      <c r="C74" s="119" t="s">
        <v>20</v>
      </c>
      <c r="D74" s="119" t="s">
        <v>219</v>
      </c>
      <c r="E74" s="110">
        <v>1</v>
      </c>
      <c r="F74" s="111" t="s">
        <v>158</v>
      </c>
      <c r="G74" s="111" t="s">
        <v>159</v>
      </c>
      <c r="H74" s="112">
        <v>418</v>
      </c>
      <c r="I74" s="112">
        <v>96</v>
      </c>
      <c r="J74" s="113"/>
      <c r="K74" s="114">
        <f t="shared" si="25"/>
        <v>514</v>
      </c>
      <c r="L74" s="115"/>
      <c r="M74" s="116">
        <f t="shared" si="21"/>
        <v>0</v>
      </c>
      <c r="N74" s="116">
        <v>0</v>
      </c>
      <c r="O74" s="117">
        <f t="shared" si="26"/>
        <v>514</v>
      </c>
      <c r="P74" s="53"/>
    </row>
    <row r="75" spans="1:16" s="49" customFormat="1" x14ac:dyDescent="0.25">
      <c r="A75" s="108">
        <v>70</v>
      </c>
      <c r="B75" s="119" t="s">
        <v>198</v>
      </c>
      <c r="C75" s="119" t="s">
        <v>19</v>
      </c>
      <c r="D75" s="119" t="s">
        <v>43</v>
      </c>
      <c r="E75" s="110">
        <v>3</v>
      </c>
      <c r="F75" s="111" t="s">
        <v>128</v>
      </c>
      <c r="G75" s="111" t="s">
        <v>138</v>
      </c>
      <c r="H75" s="112">
        <v>0</v>
      </c>
      <c r="I75" s="112">
        <v>0</v>
      </c>
      <c r="J75" s="113">
        <v>630</v>
      </c>
      <c r="K75" s="114">
        <f t="shared" si="25"/>
        <v>630</v>
      </c>
      <c r="L75" s="115">
        <f>-M75-M77</f>
        <v>0</v>
      </c>
      <c r="M75" s="116"/>
      <c r="N75" s="116"/>
      <c r="O75" s="117">
        <f t="shared" ref="O75" si="27">K75-SUM(M75:N75)</f>
        <v>630</v>
      </c>
      <c r="P75" s="48"/>
    </row>
    <row r="76" spans="1:16" s="49" customFormat="1" x14ac:dyDescent="0.25">
      <c r="A76" s="108">
        <v>71</v>
      </c>
      <c r="B76" s="119" t="s">
        <v>126</v>
      </c>
      <c r="C76" s="119" t="s">
        <v>40</v>
      </c>
      <c r="D76" s="119" t="s">
        <v>41</v>
      </c>
      <c r="E76" s="110">
        <v>1</v>
      </c>
      <c r="F76" s="111" t="s">
        <v>105</v>
      </c>
      <c r="G76" s="111" t="s">
        <v>127</v>
      </c>
      <c r="H76" s="112">
        <v>630</v>
      </c>
      <c r="I76" s="112">
        <v>96</v>
      </c>
      <c r="J76" s="113">
        <v>0</v>
      </c>
      <c r="K76" s="114">
        <f t="shared" si="25"/>
        <v>726</v>
      </c>
      <c r="L76" s="115"/>
      <c r="M76" s="116">
        <f t="shared" si="21"/>
        <v>0</v>
      </c>
      <c r="N76" s="116">
        <v>0</v>
      </c>
      <c r="O76" s="117">
        <f t="shared" si="26"/>
        <v>726</v>
      </c>
      <c r="P76" s="48"/>
    </row>
    <row r="77" spans="1:16" s="49" customFormat="1" x14ac:dyDescent="0.25">
      <c r="A77" s="108">
        <v>72</v>
      </c>
      <c r="B77" s="119" t="s">
        <v>160</v>
      </c>
      <c r="C77" s="119" t="s">
        <v>42</v>
      </c>
      <c r="D77" s="119" t="s">
        <v>41</v>
      </c>
      <c r="E77" s="110">
        <v>1</v>
      </c>
      <c r="F77" s="111" t="s">
        <v>150</v>
      </c>
      <c r="G77" s="111" t="s">
        <v>151</v>
      </c>
      <c r="H77" s="112">
        <v>630</v>
      </c>
      <c r="I77" s="112">
        <v>96</v>
      </c>
      <c r="J77" s="113">
        <v>0</v>
      </c>
      <c r="K77" s="114">
        <f t="shared" si="25"/>
        <v>726</v>
      </c>
      <c r="L77" s="115"/>
      <c r="M77" s="116">
        <f t="shared" si="21"/>
        <v>0</v>
      </c>
      <c r="N77" s="116">
        <v>0</v>
      </c>
      <c r="O77" s="117">
        <f t="shared" si="26"/>
        <v>726</v>
      </c>
      <c r="P77" s="48"/>
    </row>
    <row r="78" spans="1:16" s="49" customFormat="1" x14ac:dyDescent="0.25">
      <c r="A78" s="108">
        <v>73</v>
      </c>
      <c r="B78" s="119" t="s">
        <v>125</v>
      </c>
      <c r="C78" s="119" t="s">
        <v>23</v>
      </c>
      <c r="D78" s="119" t="s">
        <v>96</v>
      </c>
      <c r="E78" s="110">
        <v>1</v>
      </c>
      <c r="F78" s="111" t="s">
        <v>64</v>
      </c>
      <c r="G78" s="111" t="s">
        <v>108</v>
      </c>
      <c r="H78" s="112">
        <v>630</v>
      </c>
      <c r="I78" s="112">
        <v>96</v>
      </c>
      <c r="J78" s="113">
        <v>0</v>
      </c>
      <c r="K78" s="114">
        <f t="shared" ref="K78:K87" si="28">SUM(H78:J78)</f>
        <v>726</v>
      </c>
      <c r="L78" s="115">
        <v>0</v>
      </c>
      <c r="M78" s="116">
        <f t="shared" ref="M78:M87" si="29">(H78/H$3)*L78</f>
        <v>0</v>
      </c>
      <c r="N78" s="116">
        <v>0</v>
      </c>
      <c r="O78" s="117">
        <f t="shared" ref="O78:O87" si="30">K78-SUM(M78:N78)</f>
        <v>726</v>
      </c>
      <c r="P78" s="48"/>
    </row>
    <row r="79" spans="1:16" s="49" customFormat="1" x14ac:dyDescent="0.25">
      <c r="A79" s="108">
        <v>74</v>
      </c>
      <c r="B79" s="119" t="s">
        <v>196</v>
      </c>
      <c r="C79" s="119" t="s">
        <v>19</v>
      </c>
      <c r="D79" s="119" t="s">
        <v>43</v>
      </c>
      <c r="E79" s="110">
        <v>1</v>
      </c>
      <c r="F79" s="111" t="s">
        <v>176</v>
      </c>
      <c r="G79" s="111" t="s">
        <v>177</v>
      </c>
      <c r="H79" s="112">
        <v>630</v>
      </c>
      <c r="I79" s="112">
        <v>96</v>
      </c>
      <c r="J79" s="113">
        <v>0</v>
      </c>
      <c r="K79" s="114">
        <f t="shared" si="28"/>
        <v>726</v>
      </c>
      <c r="L79" s="115"/>
      <c r="M79" s="116">
        <f t="shared" si="29"/>
        <v>0</v>
      </c>
      <c r="N79" s="116">
        <v>0</v>
      </c>
      <c r="O79" s="117">
        <f t="shared" si="30"/>
        <v>726</v>
      </c>
      <c r="P79" s="48"/>
    </row>
    <row r="80" spans="1:16" s="49" customFormat="1" x14ac:dyDescent="0.25">
      <c r="A80" s="108">
        <v>75</v>
      </c>
      <c r="B80" s="122" t="s">
        <v>214</v>
      </c>
      <c r="C80" s="119" t="s">
        <v>19</v>
      </c>
      <c r="D80" s="119" t="s">
        <v>92</v>
      </c>
      <c r="E80" s="110">
        <v>2</v>
      </c>
      <c r="F80" s="111" t="s">
        <v>222</v>
      </c>
      <c r="G80" s="111" t="s">
        <v>223</v>
      </c>
      <c r="H80" s="112">
        <v>630</v>
      </c>
      <c r="I80" s="112">
        <v>96</v>
      </c>
      <c r="J80" s="113"/>
      <c r="K80" s="114">
        <f>H80+I80+J80</f>
        <v>726</v>
      </c>
      <c r="L80" s="115"/>
      <c r="M80" s="116">
        <f t="shared" si="29"/>
        <v>0</v>
      </c>
      <c r="N80" s="116"/>
      <c r="O80" s="117">
        <f>K80-M80-N80</f>
        <v>726</v>
      </c>
      <c r="P80" s="48"/>
    </row>
    <row r="81" spans="1:16" s="49" customFormat="1" x14ac:dyDescent="0.25">
      <c r="A81" s="108">
        <v>76</v>
      </c>
      <c r="B81" s="119" t="s">
        <v>192</v>
      </c>
      <c r="C81" s="119" t="s">
        <v>19</v>
      </c>
      <c r="D81" s="119" t="s">
        <v>43</v>
      </c>
      <c r="E81" s="110">
        <v>1</v>
      </c>
      <c r="F81" s="111" t="s">
        <v>176</v>
      </c>
      <c r="G81" s="111" t="s">
        <v>177</v>
      </c>
      <c r="H81" s="112">
        <v>630</v>
      </c>
      <c r="I81" s="112">
        <v>96</v>
      </c>
      <c r="J81" s="113">
        <v>0</v>
      </c>
      <c r="K81" s="114">
        <f t="shared" si="28"/>
        <v>726</v>
      </c>
      <c r="L81" s="115"/>
      <c r="M81" s="116">
        <f t="shared" si="29"/>
        <v>0</v>
      </c>
      <c r="N81" s="116">
        <v>0</v>
      </c>
      <c r="O81" s="117">
        <f t="shared" si="30"/>
        <v>726</v>
      </c>
      <c r="P81" s="48"/>
    </row>
    <row r="82" spans="1:16" s="49" customFormat="1" x14ac:dyDescent="0.25">
      <c r="A82" s="108">
        <v>77</v>
      </c>
      <c r="B82" s="119" t="s">
        <v>104</v>
      </c>
      <c r="C82" s="119" t="s">
        <v>243</v>
      </c>
      <c r="D82" s="119" t="s">
        <v>219</v>
      </c>
      <c r="E82" s="110">
        <v>1</v>
      </c>
      <c r="F82" s="111" t="s">
        <v>60</v>
      </c>
      <c r="G82" s="111" t="s">
        <v>100</v>
      </c>
      <c r="H82" s="112">
        <v>630</v>
      </c>
      <c r="I82" s="112">
        <v>96</v>
      </c>
      <c r="J82" s="113">
        <v>0</v>
      </c>
      <c r="K82" s="114">
        <f t="shared" si="28"/>
        <v>726</v>
      </c>
      <c r="L82" s="115">
        <v>0</v>
      </c>
      <c r="M82" s="116">
        <f t="shared" si="29"/>
        <v>0</v>
      </c>
      <c r="N82" s="116">
        <v>0</v>
      </c>
      <c r="O82" s="117">
        <f t="shared" si="30"/>
        <v>726</v>
      </c>
      <c r="P82" s="48"/>
    </row>
    <row r="83" spans="1:16" s="49" customFormat="1" x14ac:dyDescent="0.25">
      <c r="A83" s="108">
        <v>78</v>
      </c>
      <c r="B83" s="119" t="s">
        <v>89</v>
      </c>
      <c r="C83" s="119" t="s">
        <v>82</v>
      </c>
      <c r="D83" s="119" t="s">
        <v>227</v>
      </c>
      <c r="E83" s="110">
        <v>1</v>
      </c>
      <c r="F83" s="111" t="s">
        <v>90</v>
      </c>
      <c r="G83" s="111" t="s">
        <v>91</v>
      </c>
      <c r="H83" s="113">
        <v>630</v>
      </c>
      <c r="I83" s="112">
        <v>96</v>
      </c>
      <c r="J83" s="113">
        <v>0</v>
      </c>
      <c r="K83" s="114">
        <f>SUM(H83:J83)</f>
        <v>726</v>
      </c>
      <c r="L83" s="115"/>
      <c r="M83" s="116">
        <f>(H83/H$3)*L83</f>
        <v>0</v>
      </c>
      <c r="N83" s="116">
        <v>0</v>
      </c>
      <c r="O83" s="117">
        <f>K83-SUM(M83:N83)</f>
        <v>726</v>
      </c>
      <c r="P83" s="48"/>
    </row>
    <row r="84" spans="1:16" s="49" customFormat="1" x14ac:dyDescent="0.25">
      <c r="A84" s="108">
        <v>79</v>
      </c>
      <c r="B84" s="119" t="s">
        <v>97</v>
      </c>
      <c r="C84" s="119" t="s">
        <v>98</v>
      </c>
      <c r="D84" s="119" t="s">
        <v>139</v>
      </c>
      <c r="E84" s="110">
        <v>1</v>
      </c>
      <c r="F84" s="111" t="s">
        <v>86</v>
      </c>
      <c r="G84" s="111" t="s">
        <v>99</v>
      </c>
      <c r="H84" s="112">
        <v>630</v>
      </c>
      <c r="I84" s="112">
        <v>96</v>
      </c>
      <c r="J84" s="113">
        <v>0</v>
      </c>
      <c r="K84" s="114">
        <f>SUM(H84:J84)</f>
        <v>726</v>
      </c>
      <c r="L84" s="115"/>
      <c r="M84" s="116">
        <f>(H84/H$3)*L84</f>
        <v>0</v>
      </c>
      <c r="N84" s="116">
        <v>0</v>
      </c>
      <c r="O84" s="117">
        <f>K84-SUM(M84:N84)</f>
        <v>726</v>
      </c>
      <c r="P84" s="48"/>
    </row>
    <row r="85" spans="1:16" s="49" customFormat="1" x14ac:dyDescent="0.25">
      <c r="A85" s="108">
        <v>80</v>
      </c>
      <c r="B85" s="119" t="s">
        <v>83</v>
      </c>
      <c r="C85" s="119" t="s">
        <v>248</v>
      </c>
      <c r="D85" s="119" t="s">
        <v>219</v>
      </c>
      <c r="E85" s="110">
        <v>1</v>
      </c>
      <c r="F85" s="111" t="s">
        <v>80</v>
      </c>
      <c r="G85" s="111" t="s">
        <v>84</v>
      </c>
      <c r="H85" s="112">
        <v>630</v>
      </c>
      <c r="I85" s="112">
        <v>96</v>
      </c>
      <c r="J85" s="113">
        <v>0</v>
      </c>
      <c r="K85" s="114">
        <f t="shared" si="28"/>
        <v>726</v>
      </c>
      <c r="L85" s="115"/>
      <c r="M85" s="116">
        <f t="shared" si="29"/>
        <v>0</v>
      </c>
      <c r="N85" s="116">
        <v>0</v>
      </c>
      <c r="O85" s="117">
        <f t="shared" si="30"/>
        <v>726</v>
      </c>
      <c r="P85" s="48"/>
    </row>
    <row r="86" spans="1:16" s="49" customFormat="1" x14ac:dyDescent="0.25">
      <c r="A86" s="108">
        <v>81</v>
      </c>
      <c r="B86" s="122" t="s">
        <v>215</v>
      </c>
      <c r="C86" s="119" t="s">
        <v>46</v>
      </c>
      <c r="D86" s="119" t="s">
        <v>219</v>
      </c>
      <c r="E86" s="125">
        <v>2</v>
      </c>
      <c r="F86" s="111" t="s">
        <v>222</v>
      </c>
      <c r="G86" s="111" t="s">
        <v>223</v>
      </c>
      <c r="H86" s="112">
        <v>630</v>
      </c>
      <c r="I86" s="112">
        <v>96</v>
      </c>
      <c r="J86" s="113"/>
      <c r="K86" s="114">
        <f>H86+I86+J86</f>
        <v>726</v>
      </c>
      <c r="L86" s="115"/>
      <c r="M86" s="116">
        <f t="shared" ref="M86" si="31">(H86/H$3)*L86</f>
        <v>0</v>
      </c>
      <c r="N86" s="116"/>
      <c r="O86" s="117">
        <f>K86-M86-N86</f>
        <v>726</v>
      </c>
      <c r="P86" s="48"/>
    </row>
    <row r="87" spans="1:16" s="49" customFormat="1" x14ac:dyDescent="0.25">
      <c r="A87" s="108">
        <v>82</v>
      </c>
      <c r="B87" s="119" t="s">
        <v>193</v>
      </c>
      <c r="C87" s="119" t="s">
        <v>19</v>
      </c>
      <c r="D87" s="119" t="s">
        <v>43</v>
      </c>
      <c r="E87" s="110">
        <v>1</v>
      </c>
      <c r="F87" s="111" t="s">
        <v>194</v>
      </c>
      <c r="G87" s="111" t="s">
        <v>195</v>
      </c>
      <c r="H87" s="112">
        <v>630</v>
      </c>
      <c r="I87" s="112">
        <v>96</v>
      </c>
      <c r="J87" s="113">
        <v>0</v>
      </c>
      <c r="K87" s="114">
        <f t="shared" si="28"/>
        <v>726</v>
      </c>
      <c r="L87" s="115"/>
      <c r="M87" s="116">
        <f t="shared" si="29"/>
        <v>0</v>
      </c>
      <c r="N87" s="116">
        <v>0</v>
      </c>
      <c r="O87" s="117">
        <f t="shared" si="30"/>
        <v>726</v>
      </c>
      <c r="P87" s="48"/>
    </row>
    <row r="88" spans="1:16" s="49" customFormat="1" x14ac:dyDescent="0.25">
      <c r="A88" s="108">
        <v>83</v>
      </c>
      <c r="B88" s="119" t="s">
        <v>120</v>
      </c>
      <c r="C88" s="119" t="s">
        <v>121</v>
      </c>
      <c r="D88" s="119" t="s">
        <v>41</v>
      </c>
      <c r="E88" s="110">
        <v>1</v>
      </c>
      <c r="F88" s="111" t="s">
        <v>110</v>
      </c>
      <c r="G88" s="111" t="s">
        <v>122</v>
      </c>
      <c r="H88" s="112">
        <v>630</v>
      </c>
      <c r="I88" s="112">
        <v>96</v>
      </c>
      <c r="J88" s="113">
        <v>0</v>
      </c>
      <c r="K88" s="114">
        <f>SUM(H88:J88)</f>
        <v>726</v>
      </c>
      <c r="L88" s="115"/>
      <c r="M88" s="116">
        <f>(H88/H$3)*L88</f>
        <v>0</v>
      </c>
      <c r="N88" s="116">
        <v>0</v>
      </c>
      <c r="O88" s="117">
        <f>K88-SUM(M88:N88)</f>
        <v>726</v>
      </c>
      <c r="P88" s="48"/>
    </row>
    <row r="89" spans="1:16" s="49" customFormat="1" x14ac:dyDescent="0.25">
      <c r="A89" s="108">
        <v>84</v>
      </c>
      <c r="B89" s="119" t="s">
        <v>161</v>
      </c>
      <c r="C89" s="119" t="s">
        <v>21</v>
      </c>
      <c r="D89" s="119" t="s">
        <v>227</v>
      </c>
      <c r="E89" s="110">
        <v>1</v>
      </c>
      <c r="F89" s="111" t="s">
        <v>162</v>
      </c>
      <c r="G89" s="111" t="s">
        <v>163</v>
      </c>
      <c r="H89" s="112">
        <v>630</v>
      </c>
      <c r="I89" s="112">
        <v>96</v>
      </c>
      <c r="J89" s="113">
        <v>0</v>
      </c>
      <c r="K89" s="114">
        <f>SUM(H89:J89)</f>
        <v>726</v>
      </c>
      <c r="L89" s="115"/>
      <c r="M89" s="116">
        <f>(H89/H$3)*L89</f>
        <v>0</v>
      </c>
      <c r="N89" s="116"/>
      <c r="O89" s="117">
        <f>K89-SUM(M89:N89)</f>
        <v>726</v>
      </c>
      <c r="P89" s="48"/>
    </row>
    <row r="90" spans="1:16" s="49" customFormat="1" x14ac:dyDescent="0.25">
      <c r="A90" s="108">
        <v>85</v>
      </c>
      <c r="B90" s="119" t="s">
        <v>72</v>
      </c>
      <c r="C90" s="119" t="s">
        <v>19</v>
      </c>
      <c r="D90" s="119" t="s">
        <v>43</v>
      </c>
      <c r="E90" s="110">
        <v>3</v>
      </c>
      <c r="F90" s="111" t="s">
        <v>51</v>
      </c>
      <c r="G90" s="111" t="s">
        <v>69</v>
      </c>
      <c r="H90" s="112">
        <v>630</v>
      </c>
      <c r="I90" s="112">
        <v>43.2</v>
      </c>
      <c r="J90" s="113">
        <v>346.5</v>
      </c>
      <c r="K90" s="114">
        <f>SUM(H90:J90)</f>
        <v>1019.7</v>
      </c>
      <c r="L90" s="126">
        <v>11</v>
      </c>
      <c r="M90" s="116">
        <f>(H90/H$3)*L90</f>
        <v>346.5</v>
      </c>
      <c r="N90" s="116">
        <v>0</v>
      </c>
      <c r="O90" s="117">
        <f>K90-M90</f>
        <v>673.2</v>
      </c>
      <c r="P90" s="48"/>
    </row>
    <row r="91" spans="1:16" s="127" customFormat="1" ht="15" x14ac:dyDescent="0.25">
      <c r="A91" s="128" t="s">
        <v>26</v>
      </c>
      <c r="B91" s="128"/>
      <c r="C91" s="128"/>
      <c r="D91" s="128"/>
      <c r="E91" s="128"/>
      <c r="F91" s="128"/>
      <c r="G91" s="128"/>
      <c r="H91" s="129">
        <f>SUM(H7:H89)</f>
        <v>48922</v>
      </c>
      <c r="I91" s="130">
        <f>SUM(I6:I89)</f>
        <v>7377.5999999999995</v>
      </c>
      <c r="J91" s="129">
        <f>SUM(J7:J89)</f>
        <v>2894.7</v>
      </c>
      <c r="K91" s="131">
        <f>SUM(K7:K89)</f>
        <v>59098.3</v>
      </c>
      <c r="L91" s="132">
        <v>0</v>
      </c>
      <c r="M91" s="133">
        <f>SUM(M6:M90)</f>
        <v>2446.1</v>
      </c>
      <c r="N91" s="129">
        <f>SUM(N7:N90)</f>
        <v>0</v>
      </c>
      <c r="O91" s="134">
        <f>SUM(O6:O90)</f>
        <v>58397.9</v>
      </c>
    </row>
    <row r="92" spans="1:16" s="49" customFormat="1" x14ac:dyDescent="0.25">
      <c r="A92" s="55"/>
      <c r="B92" s="1"/>
      <c r="C92" s="100"/>
      <c r="D92" s="100"/>
      <c r="E92" s="55"/>
      <c r="F92" s="48"/>
      <c r="G92" s="48"/>
      <c r="H92" s="2"/>
      <c r="I92" s="2"/>
      <c r="J92" s="2"/>
      <c r="K92" s="3"/>
      <c r="L92" s="4"/>
      <c r="M92" s="3"/>
      <c r="N92" s="3"/>
      <c r="O92" s="5"/>
    </row>
    <row r="93" spans="1:16" s="49" customFormat="1" ht="15.75" x14ac:dyDescent="0.25">
      <c r="A93" s="32" t="s">
        <v>27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4"/>
    </row>
    <row r="94" spans="1:16" s="49" customFormat="1" ht="37.5" x14ac:dyDescent="0.25">
      <c r="A94" s="6" t="s">
        <v>10</v>
      </c>
      <c r="B94" s="7" t="s">
        <v>0</v>
      </c>
      <c r="C94" s="101" t="s">
        <v>18</v>
      </c>
      <c r="D94" s="101"/>
      <c r="E94" s="7" t="s">
        <v>33</v>
      </c>
      <c r="F94" s="7" t="s">
        <v>28</v>
      </c>
      <c r="G94" s="8" t="s">
        <v>29</v>
      </c>
      <c r="H94" s="7" t="s">
        <v>12</v>
      </c>
      <c r="I94" s="7" t="s">
        <v>9</v>
      </c>
      <c r="J94" s="7" t="s">
        <v>37</v>
      </c>
      <c r="K94" s="7" t="s">
        <v>11</v>
      </c>
      <c r="L94" s="9" t="s">
        <v>8</v>
      </c>
      <c r="M94" s="7" t="s">
        <v>15</v>
      </c>
      <c r="N94" s="7" t="s">
        <v>14</v>
      </c>
      <c r="O94" s="7" t="s">
        <v>17</v>
      </c>
    </row>
    <row r="95" spans="1:16" s="49" customFormat="1" x14ac:dyDescent="0.25">
      <c r="A95" s="10"/>
      <c r="B95" s="56"/>
      <c r="C95" s="102"/>
      <c r="D95" s="102"/>
      <c r="E95" s="57"/>
      <c r="F95" s="58"/>
      <c r="G95" s="58"/>
      <c r="H95" s="11"/>
      <c r="I95" s="11"/>
      <c r="J95" s="12"/>
      <c r="K95" s="13"/>
      <c r="L95" s="14"/>
      <c r="M95" s="15"/>
      <c r="N95" s="15"/>
      <c r="O95" s="16"/>
    </row>
    <row r="96" spans="1:16" s="49" customFormat="1" x14ac:dyDescent="0.25">
      <c r="A96" s="28"/>
      <c r="B96" s="56"/>
      <c r="C96" s="102"/>
      <c r="D96" s="102"/>
      <c r="E96" s="57"/>
      <c r="F96" s="17"/>
      <c r="G96" s="18"/>
      <c r="H96" s="11"/>
      <c r="I96" s="11"/>
      <c r="J96" s="59"/>
      <c r="K96" s="13"/>
      <c r="L96" s="19"/>
      <c r="M96" s="11"/>
      <c r="N96" s="11"/>
      <c r="O96" s="16"/>
    </row>
    <row r="97" spans="1:15" s="49" customFormat="1" x14ac:dyDescent="0.25">
      <c r="A97" s="60" t="s">
        <v>4</v>
      </c>
      <c r="B97" s="23"/>
      <c r="C97" s="103"/>
      <c r="D97" s="103"/>
      <c r="E97" s="61"/>
      <c r="F97" s="62"/>
      <c r="G97" s="63"/>
      <c r="H97" s="24">
        <f>SUM(H95:H96)</f>
        <v>0</v>
      </c>
      <c r="I97" s="24">
        <f>SUM(I95:I96)</f>
        <v>0</v>
      </c>
      <c r="J97" s="25">
        <f>SUM(J96:J96)</f>
        <v>0</v>
      </c>
      <c r="K97" s="24">
        <f>SUM(K95:K96)</f>
        <v>0</v>
      </c>
      <c r="L97" s="25" t="s">
        <v>39</v>
      </c>
      <c r="M97" s="26">
        <f>SUM(M96:M96)</f>
        <v>0</v>
      </c>
      <c r="N97" s="26">
        <f>SUM(N96:N96)</f>
        <v>0</v>
      </c>
      <c r="O97" s="27">
        <f>SUM(O95:O96)</f>
        <v>0</v>
      </c>
    </row>
    <row r="98" spans="1:15" s="49" customFormat="1" x14ac:dyDescent="0.25">
      <c r="A98" s="64"/>
      <c r="B98" s="48"/>
      <c r="C98" s="104"/>
      <c r="D98" s="104"/>
      <c r="E98" s="65"/>
    </row>
    <row r="99" spans="1:15" s="49" customFormat="1" ht="15" x14ac:dyDescent="0.25">
      <c r="A99" s="61" t="s">
        <v>4</v>
      </c>
      <c r="B99" s="22"/>
      <c r="C99" s="135"/>
      <c r="D99" s="135"/>
      <c r="E99" s="22"/>
      <c r="F99" s="22"/>
      <c r="G99" s="62"/>
      <c r="H99" s="136">
        <f>H97+H91</f>
        <v>48922</v>
      </c>
      <c r="I99" s="137">
        <f>I97+I91</f>
        <v>7377.5999999999995</v>
      </c>
      <c r="J99" s="136">
        <f>J97+J91</f>
        <v>2894.7</v>
      </c>
      <c r="K99" s="136">
        <f>K97+K91</f>
        <v>59098.3</v>
      </c>
      <c r="L99" s="138"/>
      <c r="M99" s="139">
        <f>M97+M91</f>
        <v>2446.1</v>
      </c>
      <c r="N99" s="136">
        <f>N97+N91</f>
        <v>0</v>
      </c>
      <c r="O99" s="140">
        <f>O97+O91</f>
        <v>58397.9</v>
      </c>
    </row>
    <row r="100" spans="1:15" s="49" customFormat="1" ht="18" x14ac:dyDescent="0.25">
      <c r="A100" s="66" t="s">
        <v>203</v>
      </c>
      <c r="B100" s="66"/>
      <c r="C100" s="104"/>
      <c r="D100" s="104"/>
      <c r="E100" s="55"/>
      <c r="F100" s="48"/>
      <c r="G100" s="48"/>
      <c r="H100" s="48"/>
      <c r="I100" s="37" t="s">
        <v>30</v>
      </c>
      <c r="J100" s="38"/>
      <c r="K100" s="38"/>
      <c r="L100" s="38"/>
      <c r="M100" s="38"/>
      <c r="N100" s="38"/>
      <c r="O100" s="29">
        <v>20</v>
      </c>
    </row>
    <row r="101" spans="1:15" s="49" customFormat="1" ht="18.75" thickBot="1" x14ac:dyDescent="0.3">
      <c r="A101" s="48"/>
      <c r="B101" s="48"/>
      <c r="C101" s="104"/>
      <c r="D101" s="104"/>
      <c r="E101" s="55"/>
      <c r="F101" s="48"/>
      <c r="G101" s="48"/>
      <c r="H101" s="48"/>
      <c r="I101" s="39" t="s">
        <v>228</v>
      </c>
      <c r="J101" s="40"/>
      <c r="K101" s="40"/>
      <c r="L101" s="40"/>
      <c r="M101" s="40"/>
      <c r="N101" s="40"/>
      <c r="O101" s="20">
        <v>1700</v>
      </c>
    </row>
    <row r="102" spans="1:15" s="49" customFormat="1" ht="18.75" thickBot="1" x14ac:dyDescent="0.3">
      <c r="A102" s="48"/>
      <c r="B102" s="67"/>
      <c r="C102" s="105"/>
      <c r="D102" s="105"/>
      <c r="E102" s="68"/>
      <c r="F102" s="67"/>
      <c r="G102" s="67"/>
      <c r="H102" s="69"/>
      <c r="I102" s="35" t="s">
        <v>253</v>
      </c>
      <c r="J102" s="36"/>
      <c r="K102" s="36"/>
      <c r="L102" s="36"/>
      <c r="M102" s="36"/>
      <c r="N102" s="36"/>
      <c r="O102" s="21">
        <f>O101+O99</f>
        <v>60097.9</v>
      </c>
    </row>
    <row r="103" spans="1:15" s="49" customFormat="1" x14ac:dyDescent="0.25">
      <c r="C103" s="106"/>
      <c r="D103" s="106"/>
      <c r="E103" s="65"/>
      <c r="O103" s="70"/>
    </row>
    <row r="104" spans="1:15" s="49" customFormat="1" x14ac:dyDescent="0.25">
      <c r="C104" s="106"/>
      <c r="D104" s="106"/>
      <c r="E104" s="65"/>
      <c r="O104" s="70"/>
    </row>
    <row r="105" spans="1:15" s="49" customFormat="1" x14ac:dyDescent="0.25">
      <c r="C105" s="106"/>
      <c r="D105" s="106"/>
      <c r="E105" s="65"/>
      <c r="O105" s="70"/>
    </row>
    <row r="106" spans="1:15" s="49" customFormat="1" x14ac:dyDescent="0.25">
      <c r="C106" s="106"/>
      <c r="D106" s="106"/>
      <c r="E106" s="65"/>
      <c r="M106" s="71"/>
      <c r="O106" s="70"/>
    </row>
    <row r="107" spans="1:15" s="49" customFormat="1" x14ac:dyDescent="0.25">
      <c r="C107" s="106"/>
      <c r="D107" s="106"/>
      <c r="E107" s="65"/>
      <c r="M107" s="71"/>
      <c r="O107" s="70"/>
    </row>
    <row r="108" spans="1:15" s="49" customFormat="1" x14ac:dyDescent="0.25">
      <c r="C108" s="106"/>
      <c r="D108" s="106"/>
      <c r="E108" s="65"/>
      <c r="M108" s="71"/>
      <c r="O108" s="70"/>
    </row>
    <row r="109" spans="1:15" s="49" customFormat="1" x14ac:dyDescent="0.25">
      <c r="C109" s="106"/>
      <c r="D109" s="106"/>
      <c r="E109" s="65"/>
      <c r="M109" s="71"/>
    </row>
    <row r="110" spans="1:15" s="49" customFormat="1" x14ac:dyDescent="0.25">
      <c r="C110" s="106"/>
      <c r="D110" s="106"/>
      <c r="E110" s="65"/>
    </row>
    <row r="111" spans="1:15" s="49" customFormat="1" x14ac:dyDescent="0.25">
      <c r="C111" s="106"/>
      <c r="D111" s="106"/>
      <c r="E111" s="65"/>
    </row>
    <row r="112" spans="1:15" s="49" customFormat="1" x14ac:dyDescent="0.25">
      <c r="C112" s="106"/>
      <c r="D112" s="106"/>
      <c r="E112" s="65"/>
    </row>
    <row r="113" spans="2:5" s="49" customFormat="1" x14ac:dyDescent="0.25">
      <c r="C113" s="106"/>
      <c r="D113" s="106"/>
      <c r="E113" s="65"/>
    </row>
    <row r="114" spans="2:5" s="49" customFormat="1" x14ac:dyDescent="0.25">
      <c r="B114" s="65"/>
      <c r="C114" s="106"/>
      <c r="D114" s="106"/>
      <c r="E114" s="65"/>
    </row>
    <row r="115" spans="2:5" s="49" customFormat="1" x14ac:dyDescent="0.25">
      <c r="B115" s="65"/>
      <c r="C115" s="106"/>
      <c r="D115" s="106"/>
      <c r="E115" s="65"/>
    </row>
    <row r="116" spans="2:5" x14ac:dyDescent="0.25">
      <c r="B116" s="72"/>
    </row>
    <row r="117" spans="2:5" x14ac:dyDescent="0.25">
      <c r="B117" s="72"/>
    </row>
    <row r="118" spans="2:5" x14ac:dyDescent="0.25">
      <c r="B118" s="72"/>
    </row>
    <row r="119" spans="2:5" x14ac:dyDescent="0.25">
      <c r="B119" s="72"/>
    </row>
    <row r="120" spans="2:5" x14ac:dyDescent="0.25">
      <c r="B120" s="72"/>
    </row>
    <row r="121" spans="2:5" x14ac:dyDescent="0.25">
      <c r="B121" s="72"/>
    </row>
    <row r="122" spans="2:5" x14ac:dyDescent="0.25">
      <c r="B122" s="72"/>
    </row>
    <row r="123" spans="2:5" x14ac:dyDescent="0.25">
      <c r="B123" s="72"/>
    </row>
    <row r="124" spans="2:5" x14ac:dyDescent="0.25">
      <c r="B124" s="72"/>
    </row>
    <row r="125" spans="2:5" x14ac:dyDescent="0.25">
      <c r="B125" s="72"/>
    </row>
    <row r="126" spans="2:5" x14ac:dyDescent="0.25">
      <c r="B126" s="72"/>
    </row>
    <row r="127" spans="2:5" x14ac:dyDescent="0.25">
      <c r="B127" s="72"/>
    </row>
    <row r="128" spans="2:5" x14ac:dyDescent="0.25">
      <c r="B128" s="72"/>
    </row>
    <row r="129" spans="2:2" x14ac:dyDescent="0.25">
      <c r="B129" s="72"/>
    </row>
    <row r="130" spans="2:2" x14ac:dyDescent="0.25">
      <c r="B130" s="72"/>
    </row>
    <row r="131" spans="2:2" x14ac:dyDescent="0.25">
      <c r="B131" s="72"/>
    </row>
    <row r="132" spans="2:2" x14ac:dyDescent="0.25">
      <c r="B132" s="72"/>
    </row>
    <row r="133" spans="2:2" x14ac:dyDescent="0.25">
      <c r="B133" s="72"/>
    </row>
    <row r="134" spans="2:2" x14ac:dyDescent="0.25">
      <c r="B134" s="72"/>
    </row>
  </sheetData>
  <sheetProtection selectLockedCells="1"/>
  <mergeCells count="22">
    <mergeCell ref="B1:O1"/>
    <mergeCell ref="B4:B5"/>
    <mergeCell ref="O4:O5"/>
    <mergeCell ref="L4:N4"/>
    <mergeCell ref="H4:K4"/>
    <mergeCell ref="J2:O2"/>
    <mergeCell ref="J3:O3"/>
    <mergeCell ref="D2:E2"/>
    <mergeCell ref="D3:E3"/>
    <mergeCell ref="A2:C2"/>
    <mergeCell ref="A4:A5"/>
    <mergeCell ref="A3:C3"/>
    <mergeCell ref="F4:F5"/>
    <mergeCell ref="G4:G5"/>
    <mergeCell ref="A93:O93"/>
    <mergeCell ref="I102:N102"/>
    <mergeCell ref="I100:N100"/>
    <mergeCell ref="I101:N101"/>
    <mergeCell ref="C4:C5"/>
    <mergeCell ref="D4:D5"/>
    <mergeCell ref="E4:E5"/>
    <mergeCell ref="A91:G91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 IEL</vt:lpstr>
      <vt:lpstr>'FOLHA IEL'!Area_de_impressao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hellen_santos1</dc:creator>
  <cp:lastModifiedBy>ANDREATO</cp:lastModifiedBy>
  <cp:lastPrinted>2019-05-03T21:00:33Z</cp:lastPrinted>
  <dcterms:created xsi:type="dcterms:W3CDTF">2014-09-29T14:03:13Z</dcterms:created>
  <dcterms:modified xsi:type="dcterms:W3CDTF">2019-05-10T16:22:04Z</dcterms:modified>
</cp:coreProperties>
</file>