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gmrb\Downloads\"/>
    </mc:Choice>
  </mc:AlternateContent>
  <bookViews>
    <workbookView xWindow="0" yWindow="0" windowWidth="28800" windowHeight="11910" tabRatio="742"/>
  </bookViews>
  <sheets>
    <sheet name="Filial 12-PRMB " sheetId="96" r:id="rId1"/>
    <sheet name="Filial 14" sheetId="103" r:id="rId2"/>
    <sheet name="Filial 15" sheetId="101" r:id="rId3"/>
    <sheet name="Filial 16" sheetId="10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03" l="1"/>
  <c r="O29" i="101"/>
  <c r="O31" i="102"/>
  <c r="H19" i="101"/>
  <c r="I19" i="101"/>
  <c r="N70" i="96"/>
  <c r="M70" i="96"/>
  <c r="K70" i="96"/>
  <c r="J70" i="96"/>
  <c r="I70" i="96"/>
  <c r="H70" i="96"/>
  <c r="O17" i="103" l="1"/>
  <c r="O43" i="96"/>
  <c r="O39" i="102"/>
  <c r="O35" i="102"/>
  <c r="O24" i="102"/>
  <c r="O18" i="102"/>
  <c r="O6" i="102"/>
  <c r="O61" i="96"/>
  <c r="O15" i="101"/>
  <c r="O23" i="102"/>
  <c r="O22" i="102"/>
  <c r="O19" i="102"/>
  <c r="O20" i="102"/>
  <c r="O21" i="102"/>
  <c r="O8" i="102"/>
  <c r="O9" i="102"/>
  <c r="O10" i="102"/>
  <c r="O11" i="102"/>
  <c r="O12" i="102"/>
  <c r="O13" i="102"/>
  <c r="O15" i="102"/>
  <c r="O16" i="102"/>
  <c r="O25" i="102"/>
  <c r="O26" i="102"/>
  <c r="O27" i="102"/>
  <c r="O28" i="102"/>
  <c r="O29" i="102"/>
  <c r="O32" i="102"/>
  <c r="O33" i="102"/>
  <c r="O34" i="102"/>
  <c r="O37" i="102"/>
  <c r="O7" i="102"/>
  <c r="O6" i="103"/>
  <c r="O7" i="103"/>
  <c r="O8" i="103"/>
  <c r="O9" i="103"/>
  <c r="O10" i="103"/>
  <c r="O11" i="103"/>
  <c r="O12" i="103"/>
  <c r="O13" i="103"/>
  <c r="O14" i="103"/>
  <c r="O15" i="103"/>
  <c r="O16" i="103"/>
  <c r="O6" i="96"/>
  <c r="O10" i="96"/>
  <c r="O13" i="96"/>
  <c r="O14" i="96"/>
  <c r="O25" i="96"/>
  <c r="O69" i="96"/>
  <c r="O68" i="96"/>
  <c r="O67" i="96"/>
  <c r="O66" i="96"/>
  <c r="O65" i="96"/>
  <c r="O64" i="96"/>
  <c r="O62" i="96"/>
  <c r="O63" i="96"/>
  <c r="O60" i="96"/>
  <c r="O35" i="96"/>
  <c r="O33" i="96"/>
  <c r="O59" i="96"/>
  <c r="O58" i="96"/>
  <c r="O54" i="96"/>
  <c r="O53" i="96"/>
  <c r="O52" i="96"/>
  <c r="O41" i="96"/>
  <c r="O55" i="96"/>
  <c r="O47" i="96"/>
  <c r="O45" i="96"/>
  <c r="O44" i="96"/>
  <c r="O48" i="96"/>
  <c r="O50" i="96"/>
  <c r="O42" i="96"/>
  <c r="O46" i="96"/>
  <c r="O39" i="96"/>
  <c r="O36" i="96"/>
  <c r="O40" i="96"/>
  <c r="O27" i="96"/>
  <c r="O22" i="96"/>
  <c r="O21" i="96"/>
  <c r="O18" i="96"/>
  <c r="O31" i="96"/>
  <c r="O40" i="102" l="1"/>
  <c r="O19" i="96"/>
  <c r="O20" i="96"/>
  <c r="O17" i="96"/>
  <c r="O8" i="96"/>
  <c r="O7" i="96"/>
  <c r="O10" i="101"/>
  <c r="K9" i="102"/>
  <c r="K10" i="102"/>
  <c r="K8" i="102"/>
  <c r="O6" i="101"/>
  <c r="K6" i="101"/>
  <c r="K19" i="101" s="1"/>
  <c r="K11" i="102"/>
  <c r="O38" i="96"/>
  <c r="O37" i="96"/>
  <c r="O32" i="96"/>
  <c r="O30" i="96"/>
  <c r="O16" i="96"/>
  <c r="O57" i="96" l="1"/>
  <c r="O49" i="96"/>
  <c r="O9" i="96"/>
  <c r="O18" i="101"/>
  <c r="O14" i="101"/>
  <c r="O8" i="101"/>
  <c r="O9" i="101"/>
  <c r="O13" i="101"/>
  <c r="O11" i="101"/>
  <c r="O12" i="101"/>
  <c r="O7" i="101"/>
  <c r="O56" i="96" l="1"/>
  <c r="O24" i="96"/>
  <c r="O51" i="96" l="1"/>
  <c r="O26" i="96"/>
  <c r="O15" i="96"/>
  <c r="O16" i="101" l="1"/>
  <c r="O23" i="96" l="1"/>
  <c r="O29" i="96"/>
  <c r="O28" i="96"/>
  <c r="O12" i="96"/>
  <c r="O11" i="96"/>
  <c r="O70" i="96" s="1"/>
  <c r="O17" i="101" l="1"/>
  <c r="O19" i="101" s="1"/>
  <c r="N22" i="103" l="1"/>
  <c r="M22" i="103"/>
  <c r="J22" i="103"/>
  <c r="I22" i="103"/>
</calcChain>
</file>

<file path=xl/sharedStrings.xml><?xml version="1.0" encoding="utf-8"?>
<sst xmlns="http://schemas.openxmlformats.org/spreadsheetml/2006/main" count="684" uniqueCount="283">
  <si>
    <t>ENSINO MÉDIO</t>
  </si>
  <si>
    <t>FOLHA MENSAL DE PAGAMENTO DE ESTAGIÁRIOS</t>
  </si>
  <si>
    <t>DATA PROCESS</t>
  </si>
  <si>
    <t>ANO</t>
  </si>
  <si>
    <t>MÊS REF</t>
  </si>
  <si>
    <t>V. TRANS</t>
  </si>
  <si>
    <t>TIPO DE DOCUMENTO</t>
  </si>
  <si>
    <t>FOLHA ANALÍTICA ORDINÁRIA</t>
  </si>
  <si>
    <t>SEQ</t>
  </si>
  <si>
    <t>NOME</t>
  </si>
  <si>
    <t>CURSO</t>
  </si>
  <si>
    <t>LOTAÇÃO</t>
  </si>
  <si>
    <t>ST</t>
  </si>
  <si>
    <t>INÍCIO</t>
  </si>
  <si>
    <t>TÉRMINO</t>
  </si>
  <si>
    <t>VALORES MENSAIS DA BOLSA</t>
  </si>
  <si>
    <t>DESCONTOS  - R$</t>
  </si>
  <si>
    <t>VALOR LÍQUIDO (PAGO)</t>
  </si>
  <si>
    <t>VALOR BOLSA</t>
  </si>
  <si>
    <t>AUXÍLIO TRANSP</t>
  </si>
  <si>
    <t>RECESSO REMUN.</t>
  </si>
  <si>
    <t>TOTAL   BRUTO</t>
  </si>
  <si>
    <t>FALTAS</t>
  </si>
  <si>
    <t>DA    BOLSA</t>
  </si>
  <si>
    <t>PAGAMENTO DE MESES RETROATIVOS</t>
  </si>
  <si>
    <t>DT-CONTR</t>
  </si>
  <si>
    <t>REFERÊNCIA</t>
  </si>
  <si>
    <t>RECESSO REMUNERADO</t>
  </si>
  <si>
    <t>DO   AUXÍLIO TRANSP</t>
  </si>
  <si>
    <t xml:space="preserve"> </t>
  </si>
  <si>
    <t>-</t>
  </si>
  <si>
    <t>DIREITO</t>
  </si>
  <si>
    <t>SEINFRA</t>
  </si>
  <si>
    <t>SEMSA</t>
  </si>
  <si>
    <t>SASDH</t>
  </si>
  <si>
    <t>DIAS ÚTEIS</t>
  </si>
  <si>
    <t>TOTAL DA DESPESA - BOLSA-ESTÁGIO.................................................</t>
  </si>
  <si>
    <t>TOTAL DOS SERVIÇOS MENSAIS A FATURAR.....................................................................</t>
  </si>
  <si>
    <t>TAXA DE AGENCIAMENTO  - Valor Unitário.............................................................................</t>
  </si>
  <si>
    <t>TOTAL DA FOLHA DO MÊS................................</t>
  </si>
  <si>
    <t>TOTAL GERAL DA FOLHA......................................</t>
  </si>
  <si>
    <t>SEME</t>
  </si>
  <si>
    <t>LETRAS LIBRAS</t>
  </si>
  <si>
    <t>JHULY KÉZIA FERREIRA DE OLIVEIRA (PCD)</t>
  </si>
  <si>
    <t xml:space="preserve">PEDAGOGIA </t>
  </si>
  <si>
    <t xml:space="preserve">ENSINO MÉDIO </t>
  </si>
  <si>
    <t>31/08/2023</t>
  </si>
  <si>
    <t>CRAS SOBRAL</t>
  </si>
  <si>
    <t>TOTAL DA FOLHA DO MÊS................................R$</t>
  </si>
  <si>
    <t>TOTAL DE RETROATIVOS.....................................R$</t>
  </si>
  <si>
    <t>TOTAL GERAL DA FOLHA.......................................R$</t>
  </si>
  <si>
    <t xml:space="preserve">TAXA DE AGENCIAMENTO  - Valor Unitário.............................................................................................................. </t>
  </si>
  <si>
    <t>TOTAL DOS SERVIÇOS MENSAIS A FATURAR..........................................................</t>
  </si>
  <si>
    <t>TOTAL DA DESPESA -BOLSA-ESTÁGIO...........................................................</t>
  </si>
  <si>
    <t>SEAGRO</t>
  </si>
  <si>
    <t>CRAS CIDADE NOVA</t>
  </si>
  <si>
    <t>CRAS CALAFATE</t>
  </si>
  <si>
    <t>FERNANDA DA SILVA RIBEIRO</t>
  </si>
  <si>
    <t>ROSÂNGELA OLIVEIRA DE SOUZA</t>
  </si>
  <si>
    <t>SELMA FEITOSA DE ALMEIDA</t>
  </si>
  <si>
    <t>CRAS ST HELENA</t>
  </si>
  <si>
    <t>01/04/2022</t>
  </si>
  <si>
    <t xml:space="preserve">PSICOLOGIA </t>
  </si>
  <si>
    <t>10/08/2022</t>
  </si>
  <si>
    <t>GILIARD DO CARMO DE JESUS</t>
  </si>
  <si>
    <t>07/11/2022</t>
  </si>
  <si>
    <t>ARISSON RODRIGUES QUINTELLA DE MOURA</t>
  </si>
  <si>
    <t>ADMINISTRAÇÃO</t>
  </si>
  <si>
    <t>LUIZ FELYPE FREITAS DA SILVA</t>
  </si>
  <si>
    <t>PSICOLOGIA</t>
  </si>
  <si>
    <t>10/11/2022</t>
  </si>
  <si>
    <t>09/10/2023</t>
  </si>
  <si>
    <t>KETHELY BRENDHA VIDAL DUTRA</t>
  </si>
  <si>
    <t>01/12/2022</t>
  </si>
  <si>
    <t>ALINE GABRIELA DA SILVA COSTA</t>
  </si>
  <si>
    <t>JAQUELINE JULIÃO  DA SILVA</t>
  </si>
  <si>
    <t>GABRIEL RODRIGUES FERNANDES</t>
  </si>
  <si>
    <t>09/02/2023</t>
  </si>
  <si>
    <t>08/02/2024</t>
  </si>
  <si>
    <t xml:space="preserve">FELIPE FONSECA DE OLIVEIRA </t>
  </si>
  <si>
    <t>KETLEM VITÓRIA COSTA MEDEIROS</t>
  </si>
  <si>
    <t>YASMIM VITÓRIA AZEVEDO COSTA DA SILVA</t>
  </si>
  <si>
    <t>01/03/2023</t>
  </si>
  <si>
    <t>31/12/2024</t>
  </si>
  <si>
    <t>06/03/2023</t>
  </si>
  <si>
    <t>10/04/2023</t>
  </si>
  <si>
    <t>KAYO HENRIQUE SANTOS DE AGUIAR</t>
  </si>
  <si>
    <t>LETICIA DE LIMA AZEVEDO</t>
  </si>
  <si>
    <t>ANDERSON RODOLFO SARINHO GOLDINO</t>
  </si>
  <si>
    <t xml:space="preserve">MÉDICINA </t>
  </si>
  <si>
    <t>JORNALISMO</t>
  </si>
  <si>
    <t>MANOEL FRANCISCO LIMA DE SOUZA</t>
  </si>
  <si>
    <t>09/04/2024</t>
  </si>
  <si>
    <t>MARIA ISABEL MARTINS MANDÚ</t>
  </si>
  <si>
    <t>DANIEL LEÃO VICTOR</t>
  </si>
  <si>
    <t>HIGOR KAUÃ FERREIRA GODIM</t>
  </si>
  <si>
    <t>RODNEY RODRIGUES DE OLIVEIRA</t>
  </si>
  <si>
    <t>WESLEY VENÃNCIO DE SOUZA</t>
  </si>
  <si>
    <t>MARIA ILARY POÇAS GASTINO</t>
  </si>
  <si>
    <t>CRAS- SÃO FRANCISCO</t>
  </si>
  <si>
    <t>LETICIA ESTEPHANE S. ANDRADE</t>
  </si>
  <si>
    <t>CRAS- RUI LINO</t>
  </si>
  <si>
    <t>CRAS- CALAFATE</t>
  </si>
  <si>
    <t>EUCLIDES ROQUE DE LIMA NETO</t>
  </si>
  <si>
    <t>CRAS- SOBRAL</t>
  </si>
  <si>
    <t>CRAS- SANTA HELENA</t>
  </si>
  <si>
    <t>JAQUELINE SANTOS DA SILVA</t>
  </si>
  <si>
    <t>CRAS- CIDADE NOVA</t>
  </si>
  <si>
    <t>JACKLINE SOUZA SILVA</t>
  </si>
  <si>
    <t>12/04/2023</t>
  </si>
  <si>
    <t>CRAS-SANTA HELENA</t>
  </si>
  <si>
    <t>CRAS-CIDADE DO POVO</t>
  </si>
  <si>
    <t>LAYLA VITÓRIA FIGUEIREDO DE PAULA</t>
  </si>
  <si>
    <t xml:space="preserve">SEMSA </t>
  </si>
  <si>
    <t>MARIANA BEZERRA SOUZA</t>
  </si>
  <si>
    <t>KAIO DO NASCIMENTO ARAÚJO</t>
  </si>
  <si>
    <t>02/05/2023</t>
  </si>
  <si>
    <t>01/05/2024</t>
  </si>
  <si>
    <t>THAIS NATASHA  DE OLIVEIRA</t>
  </si>
  <si>
    <t>DAVI GILIARDE  DA SILVA OLIVEIRA</t>
  </si>
  <si>
    <t>SMCCI</t>
  </si>
  <si>
    <t>04/05/2023</t>
  </si>
  <si>
    <t>JOHNNY WILLIAN DE SOUZA BRITO</t>
  </si>
  <si>
    <t>AUXILIO TRANSP</t>
  </si>
  <si>
    <r>
      <rPr>
        <b/>
        <sz val="12"/>
        <rFont val="Arial"/>
        <family val="2"/>
      </rPr>
      <t>ST</t>
    </r>
    <r>
      <rPr>
        <sz val="12"/>
        <rFont val="Arial"/>
        <family val="2"/>
      </rPr>
      <t>=SITUAÇÃO NO MÊS = {</t>
    </r>
    <r>
      <rPr>
        <b/>
        <sz val="12"/>
        <rFont val="Arial"/>
        <family val="2"/>
      </rPr>
      <t xml:space="preserve"> 1</t>
    </r>
    <r>
      <rPr>
        <sz val="12"/>
        <rFont val="Arial"/>
        <family val="2"/>
      </rPr>
      <t xml:space="preserve">- Ativo regular  </t>
    </r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-Contrato novo  </t>
    </r>
    <r>
      <rPr>
        <b/>
        <sz val="12"/>
        <rFont val="Arial"/>
        <family val="2"/>
      </rPr>
      <t>3</t>
    </r>
    <r>
      <rPr>
        <sz val="12"/>
        <rFont val="Arial"/>
        <family val="2"/>
      </rPr>
      <t xml:space="preserve">-Recesso remunerado  </t>
    </r>
    <r>
      <rPr>
        <b/>
        <sz val="12"/>
        <rFont val="Arial"/>
        <family val="2"/>
      </rPr>
      <t>4</t>
    </r>
    <r>
      <rPr>
        <sz val="12"/>
        <rFont val="Arial"/>
        <family val="2"/>
      </rPr>
      <t>-Contrato encerrado}</t>
    </r>
  </si>
  <si>
    <t>LUCAS HENRIQUE FIDELIS LIMA</t>
  </si>
  <si>
    <t>OTAVIO AUGUSTO S. AQUINO</t>
  </si>
  <si>
    <t>05/07/2023</t>
  </si>
  <si>
    <t>KELLY SANDRINE DA SILVA VASCONCELOS</t>
  </si>
  <si>
    <t>03/07/2023</t>
  </si>
  <si>
    <t>HISTÓRIA</t>
  </si>
  <si>
    <t>FGB</t>
  </si>
  <si>
    <t xml:space="preserve">ESTEFANY RETHELY IBIAPINO PINTO </t>
  </si>
  <si>
    <t>10/072023</t>
  </si>
  <si>
    <t xml:space="preserve">JAMILLY CRISTINY COSTA SOUZA </t>
  </si>
  <si>
    <t>TERAPIA OCUPACIONAL</t>
  </si>
  <si>
    <t>BOLSA FAMILIA</t>
  </si>
  <si>
    <t>ANA CLARA ALVES DE LIMA</t>
  </si>
  <si>
    <t>THIAGO HENRIQUE DA SILVA MOURA</t>
  </si>
  <si>
    <t>ENSINO MÉDIO(EJA)</t>
  </si>
  <si>
    <t>03/08/2023</t>
  </si>
  <si>
    <t>CRAS SANTA HELENA</t>
  </si>
  <si>
    <t>SDTI</t>
  </si>
  <si>
    <t>LUIZ EDUARDO SOUZA MIRANDA</t>
  </si>
  <si>
    <t>EDUCAÇÃO FISICA</t>
  </si>
  <si>
    <t>06/09/2023</t>
  </si>
  <si>
    <t>01/09/2023</t>
  </si>
  <si>
    <t>TAINARA LUANA DE SOUZA</t>
  </si>
  <si>
    <t>DANIEL DAYVERSON REIS DA SILVA</t>
  </si>
  <si>
    <t>LYAN NAEL REIS DA SILVA</t>
  </si>
  <si>
    <t>01/08/2024</t>
  </si>
  <si>
    <t>SISTEMA DA INFORMAÇÃO</t>
  </si>
  <si>
    <t>ALICE VITORIA ALVES GANUM</t>
  </si>
  <si>
    <t>ANA CAROLINE DO NASCIMENTO SILVA</t>
  </si>
  <si>
    <t>BRENDHA DINIZ DE OLIVEIRA</t>
  </si>
  <si>
    <t>ENFERMAGEM</t>
  </si>
  <si>
    <t>EMILLY VITORIA SILVA LIMA</t>
  </si>
  <si>
    <t>ERICA DA COSTA CARVALHO</t>
  </si>
  <si>
    <t>FRANCISCO RAMON MAIA DA SILVA</t>
  </si>
  <si>
    <t>08/10/2024</t>
  </si>
  <si>
    <t>GABRIELLA RAMALHO DE SOUSA E SILVA</t>
  </si>
  <si>
    <t>IARLEY DUARTE GALDINO</t>
  </si>
  <si>
    <t>INGRID MARIA MARTINS GOMES</t>
  </si>
  <si>
    <t>JOÃO MANOEL FROTA DE SOUZA</t>
  </si>
  <si>
    <t>05/10/2023</t>
  </si>
  <si>
    <t>04/10/2024</t>
  </si>
  <si>
    <t>02/10/2023</t>
  </si>
  <si>
    <t>JOÃO PAULO MOREIRA DA SILVA</t>
  </si>
  <si>
    <t>LETICIA MOURA ABARELLO</t>
  </si>
  <si>
    <t>TECNOLOGIA EM PROCESSOS ESCOLARES</t>
  </si>
  <si>
    <t>LUAN EDUARDO DO NASCIMETO</t>
  </si>
  <si>
    <t>MIKEIAS DE OLIVEIRA MORAIS</t>
  </si>
  <si>
    <t>MATHEUS MOACIR DO NASCIMENTO CRISTOSTOMO</t>
  </si>
  <si>
    <t>LETRAS INGLÊS</t>
  </si>
  <si>
    <t>MARIA DE FATIMA MORAIS DIAS</t>
  </si>
  <si>
    <t>PAULO SÉRGIO DA SILVA SOBRINHO</t>
  </si>
  <si>
    <t>05/10/023</t>
  </si>
  <si>
    <t>RAYSE VITÓRIA DUARTE DE SOUZA</t>
  </si>
  <si>
    <t>ENGENHARIA AGRONÔMICA</t>
  </si>
  <si>
    <t>RICHARDSON DA SILVA MENDES</t>
  </si>
  <si>
    <t>LETRAS LINGUA PORTUGUÊS</t>
  </si>
  <si>
    <t>RODRIGO PEREIRA BARBOSA</t>
  </si>
  <si>
    <t>VINICIUS SOARES RODRIGO</t>
  </si>
  <si>
    <t>RAQUEL COSTA DE LIMA</t>
  </si>
  <si>
    <t>SAMARA MONTEIRO SOUZA</t>
  </si>
  <si>
    <t>CRAS-SÃO FRANCISCO</t>
  </si>
  <si>
    <t>LUCIANA PAMELA OLIVEIRA DA SILVA</t>
  </si>
  <si>
    <t>01/10/2024</t>
  </si>
  <si>
    <t>DANIELE MENDES DE SOUZA</t>
  </si>
  <si>
    <t>EVELYN RODRIGUES DA SILVA</t>
  </si>
  <si>
    <t>CRAS -CIDADE NOVA</t>
  </si>
  <si>
    <t>FLÁVIA REGINA DOS SANTOS ANDRADE</t>
  </si>
  <si>
    <t xml:space="preserve"> IASMIM  TEIXEIRA DA CONCEIÇÃO</t>
  </si>
  <si>
    <t>CRAS- NOVO HORIZONTE</t>
  </si>
  <si>
    <t xml:space="preserve"> JANICLEIA OLIVEIRA FERREIRA</t>
  </si>
  <si>
    <t>LAILA BRANA KAGY ZAIRE</t>
  </si>
  <si>
    <t>VITÓRIA DE ALMEIDA SILVA</t>
  </si>
  <si>
    <t>VANESSA DA SILVA PINTO</t>
  </si>
  <si>
    <t>ISLENE SILVA DA ROCHA</t>
  </si>
  <si>
    <t>08/10/2023</t>
  </si>
  <si>
    <t>05/10/2024</t>
  </si>
  <si>
    <t>30/09/2024</t>
  </si>
  <si>
    <t>BEATRICE ALAIDE  MELLO DE SOUZA MARQUES</t>
  </si>
  <si>
    <t>ENGENHARIA CIVIL</t>
  </si>
  <si>
    <t>LEVI DIAS FREIRE</t>
  </si>
  <si>
    <t>MARIANA DA SILVA BRANDÃO</t>
  </si>
  <si>
    <t>ANA CRISTINA SALINAS DE LIMA</t>
  </si>
  <si>
    <t>EDUARDO MARTINS E SILVA</t>
  </si>
  <si>
    <t>EMYLI VITÓRIA MENDONÇA REIS DA SILVA</t>
  </si>
  <si>
    <t>KELTON SOMBRA DELGADO</t>
  </si>
  <si>
    <t>12/11/2024</t>
  </si>
  <si>
    <t>LUCAS NUNES PEREIRA</t>
  </si>
  <si>
    <t>06/11/2023</t>
  </si>
  <si>
    <t>JOÃO HENRIQUE LIMA DE CASTRO</t>
  </si>
  <si>
    <t>CRAS-NOVO HORIZÔNTE</t>
  </si>
  <si>
    <t>JOÃO MATHEUS KATAR CARVALHO</t>
  </si>
  <si>
    <t>JOAQUIM LORRAN MAIA DE MORAIS</t>
  </si>
  <si>
    <t xml:space="preserve">GEOGRAFIA </t>
  </si>
  <si>
    <t>LUCAS CAVALCANTE ARAÚJO</t>
  </si>
  <si>
    <t>CRAS -SOBRAL</t>
  </si>
  <si>
    <t>05/11/2024</t>
  </si>
  <si>
    <t>ELISSANDRA HONORATO DA SILVA</t>
  </si>
  <si>
    <t>NATHALIE BEATRIZ SALES DE ALMEIDA</t>
  </si>
  <si>
    <t>CRAS RUI LINO</t>
  </si>
  <si>
    <t>01/11/2023</t>
  </si>
  <si>
    <t>JOSIANE DE SOUZA GOMES</t>
  </si>
  <si>
    <t>KETHRIN DA CRUZ GERONIMO</t>
  </si>
  <si>
    <t>JOÃO VICTOR FREZE BARROS</t>
  </si>
  <si>
    <t>BYANCA BONFIM BISPO</t>
  </si>
  <si>
    <t>ATHOS  CARVALHO ROSA</t>
  </si>
  <si>
    <t>IZABELE PAULINO DE ARAUJO</t>
  </si>
  <si>
    <t>05/02/2024</t>
  </si>
  <si>
    <t>05/02/2025</t>
  </si>
  <si>
    <t>ROBERTA KAREN QUEIROZ DA SILVA</t>
  </si>
  <si>
    <t>01/02/2024</t>
  </si>
  <si>
    <t>MARÇO</t>
  </si>
  <si>
    <t>2024</t>
  </si>
  <si>
    <t>JADER VALDINO DA SILVA</t>
  </si>
  <si>
    <t>AGENOR GONÇALVES MARIANO JÚNIOR</t>
  </si>
  <si>
    <t>ENGENHARIA FLORESTAL</t>
  </si>
  <si>
    <t>SEMEIA</t>
  </si>
  <si>
    <t>CRISTIANE COSTA TAVARES</t>
  </si>
  <si>
    <t>BIOMEDICINA</t>
  </si>
  <si>
    <t>SISTEMA PARA INTERNA</t>
  </si>
  <si>
    <t>05/03/2024</t>
  </si>
  <si>
    <t>05/03/2025</t>
  </si>
  <si>
    <t>JOSEF DO NASCIMENTO CAMPOS</t>
  </si>
  <si>
    <t>FARMÁCIA</t>
  </si>
  <si>
    <t>01/03/2024</t>
  </si>
  <si>
    <t>01/03/2025</t>
  </si>
  <si>
    <t>KASSIO HOLANDA DA SILVA</t>
  </si>
  <si>
    <t xml:space="preserve"> SISTEMAS PARA INTERNET</t>
  </si>
  <si>
    <t>31/12/2025</t>
  </si>
  <si>
    <t xml:space="preserve">KAUÊ CARTAXO DE BARROS
</t>
  </si>
  <si>
    <t>SAERB</t>
  </si>
  <si>
    <t xml:space="preserve">KAUÃ DA SILVA  CARVALHO
</t>
  </si>
  <si>
    <t xml:space="preserve">	
PABLO THIRRY OLIVEIRA DE LIMA</t>
  </si>
  <si>
    <t>RIKELME FREITAS DA SILVA</t>
  </si>
  <si>
    <t>THAUAN SANTOS ALENCAR</t>
  </si>
  <si>
    <t>DIASE</t>
  </si>
  <si>
    <t>AMANDA LEITE MELO</t>
  </si>
  <si>
    <t>ELIANE DA SILVA BELO</t>
  </si>
  <si>
    <t>1</t>
  </si>
  <si>
    <t>ANA CLARA FÉLIX DE SENA</t>
  </si>
  <si>
    <t>SERVIÇO SOCIAL</t>
  </si>
  <si>
    <t>SARA AVELINO ALMEIDA</t>
  </si>
  <si>
    <t>CATIANA COELHO DO NASCIMENTO</t>
  </si>
  <si>
    <t>CAMILA DOS SANTOS PAIVA</t>
  </si>
  <si>
    <t>3 E 4</t>
  </si>
  <si>
    <t xml:space="preserve">GABRIELLA CUNHA QUEIROZ </t>
  </si>
  <si>
    <t xml:space="preserve">PEDGOGIA </t>
  </si>
  <si>
    <t>GLEIDIANNY DO NASCIMENTO GUEDES</t>
  </si>
  <si>
    <t>01/3/2024</t>
  </si>
  <si>
    <t xml:space="preserve">IVANEIDA FERREIRA VIEIRA </t>
  </si>
  <si>
    <t>JHULLY IZABELLY MARQUES DA SILVA</t>
  </si>
  <si>
    <t>13/03/2024</t>
  </si>
  <si>
    <t>GABRIELI MENEZES DOS SANTOS</t>
  </si>
  <si>
    <t>LIANG VICTOR CHAY</t>
  </si>
  <si>
    <t>ANA BEATRIZ DOS SANTOS BRASILINO</t>
  </si>
  <si>
    <r>
      <t xml:space="preserve">CONTRATO Nº 045/2020 - PREFEITURA DE RIO BRANCO - </t>
    </r>
    <r>
      <rPr>
        <b/>
        <sz val="14"/>
        <color rgb="FF0070C0"/>
        <rFont val="Arial"/>
        <family val="2"/>
      </rPr>
      <t>FILIAL 0014 / RECURSO 117-CRAS</t>
    </r>
  </si>
  <si>
    <r>
      <t xml:space="preserve">CONTRATO Nº 045/2020 - PREFEITURA DE RIO BRANCO -  </t>
    </r>
    <r>
      <rPr>
        <b/>
        <sz val="14"/>
        <color rgb="FF0070C0"/>
        <rFont val="Arial"/>
        <family val="2"/>
      </rPr>
      <t>FILIAL 0012 / RECURSO PROGRAMA ESTÁGIO REMUNERADO</t>
    </r>
  </si>
  <si>
    <r>
      <t xml:space="preserve">CONTRATO Nº 045/2020 - PREFEITURA DE RIO BRANCO - </t>
    </r>
    <r>
      <rPr>
        <b/>
        <sz val="14"/>
        <color rgb="FF0070C0"/>
        <rFont val="Arial"/>
        <family val="2"/>
      </rPr>
      <t xml:space="preserve">FILIAL 0015 - RECURSO - PROGRAMA BOLSA FAMILIA E DO CADASTRO ÚNICO (IGD-PBF) </t>
    </r>
  </si>
  <si>
    <r>
      <t xml:space="preserve">CONTRATO Nº 045/2020 - PREFEITURA DE RIO BRANCO - </t>
    </r>
    <r>
      <rPr>
        <b/>
        <sz val="14"/>
        <color rgb="FF0070C0"/>
        <rFont val="Arial"/>
        <family val="2"/>
      </rPr>
      <t>FILIAL 0016 - RECURSO - PROGRAMA CRIANÇA FELIZ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</si>
</sst>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&quot;R$ &quot;#,##0.00;&quot;(R$ &quot;#,##0.00\)"/>
    <numFmt numFmtId="167" formatCode="_(* #,##0_);_(* \(#,##0\);_(* &quot;-&quot;_);_(@_)"/>
    <numFmt numFmtId="168" formatCode="_-[$R$-416]\ * #,##0.00_-;\-[$R$-416]\ * #,##0.00_-;_-[$R$-416]\ * &quot;-&quot;??_-;_-@_-"/>
    <numFmt numFmtId="169" formatCode="&quot;R$&quot;\ #,##0.0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name val="Calibri"/>
      <family val="2"/>
      <scheme val="minor"/>
    </font>
    <font>
      <sz val="12"/>
      <color rgb="FFFF0000"/>
      <name val="Arial"/>
      <family val="2"/>
    </font>
    <font>
      <sz val="12"/>
      <color rgb="FF22222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11"/>
      <color rgb="FF222222"/>
      <name val="Arial"/>
      <family val="2"/>
    </font>
    <font>
      <b/>
      <sz val="14"/>
      <color rgb="FF0070C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31"/>
      </patternFill>
    </fill>
    <fill>
      <patternFill patternType="solid">
        <fgColor theme="2"/>
        <bgColor indexed="3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</cellStyleXfs>
  <cellXfs count="424">
    <xf numFmtId="0" fontId="0" fillId="0" borderId="0" xfId="0"/>
    <xf numFmtId="0" fontId="10" fillId="0" borderId="0" xfId="0" applyFont="1" applyAlignment="1">
      <alignment horizontal="center"/>
    </xf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0" fontId="4" fillId="2" borderId="19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10" fillId="0" borderId="0" xfId="0" applyFont="1" applyAlignment="1">
      <alignment horizontal="left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6" borderId="24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/>
    <xf numFmtId="0" fontId="4" fillId="6" borderId="4" xfId="0" applyFont="1" applyFill="1" applyBorder="1"/>
    <xf numFmtId="0" fontId="4" fillId="0" borderId="19" xfId="0" applyFont="1" applyBorder="1"/>
    <xf numFmtId="0" fontId="4" fillId="2" borderId="25" xfId="0" applyFont="1" applyFill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5" xfId="0" applyFont="1" applyBorder="1"/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49" fontId="4" fillId="2" borderId="5" xfId="0" applyNumberFormat="1" applyFont="1" applyFill="1" applyBorder="1" applyAlignment="1">
      <alignment horizontal="center" vertical="center"/>
    </xf>
    <xf numFmtId="0" fontId="0" fillId="0" borderId="0" xfId="0" applyFill="1"/>
    <xf numFmtId="0" fontId="11" fillId="0" borderId="0" xfId="0" applyFont="1" applyFill="1"/>
    <xf numFmtId="0" fontId="0" fillId="0" borderId="0" xfId="0" applyFill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0" borderId="0" xfId="0" applyFont="1" applyAlignment="1"/>
    <xf numFmtId="0" fontId="4" fillId="0" borderId="11" xfId="0" applyFont="1" applyBorder="1" applyAlignment="1"/>
    <xf numFmtId="0" fontId="1" fillId="0" borderId="0" xfId="0" applyFont="1" applyAlignment="1"/>
    <xf numFmtId="0" fontId="10" fillId="0" borderId="0" xfId="0" applyFont="1" applyAlignment="1"/>
    <xf numFmtId="0" fontId="0" fillId="0" borderId="0" xfId="0" applyAlignment="1"/>
    <xf numFmtId="0" fontId="5" fillId="6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/>
    <xf numFmtId="0" fontId="5" fillId="0" borderId="0" xfId="0" applyFont="1" applyAlignment="1"/>
    <xf numFmtId="0" fontId="5" fillId="0" borderId="11" xfId="0" applyFont="1" applyBorder="1" applyAlignment="1"/>
    <xf numFmtId="0" fontId="6" fillId="0" borderId="0" xfId="0" applyFont="1" applyAlignment="1"/>
    <xf numFmtId="0" fontId="7" fillId="0" borderId="0" xfId="0" applyFont="1" applyAlignment="1"/>
    <xf numFmtId="0" fontId="20" fillId="0" borderId="0" xfId="0" applyFont="1" applyAlignment="1"/>
    <xf numFmtId="0" fontId="18" fillId="0" borderId="0" xfId="0" applyFont="1" applyAlignment="1"/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10" borderId="34" xfId="0" applyFont="1" applyFill="1" applyBorder="1" applyAlignment="1">
      <alignment horizontal="center" vertical="center" wrapText="1"/>
    </xf>
    <xf numFmtId="0" fontId="5" fillId="10" borderId="35" xfId="0" applyFont="1" applyFill="1" applyBorder="1" applyAlignment="1">
      <alignment horizontal="center" vertical="center" wrapText="1"/>
    </xf>
    <xf numFmtId="1" fontId="4" fillId="2" borderId="21" xfId="0" applyNumberFormat="1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vertical="center"/>
    </xf>
    <xf numFmtId="0" fontId="5" fillId="4" borderId="38" xfId="0" applyFont="1" applyFill="1" applyBorder="1" applyAlignment="1">
      <alignment horizontal="left" vertical="center" wrapText="1"/>
    </xf>
    <xf numFmtId="0" fontId="5" fillId="3" borderId="38" xfId="0" applyFont="1" applyFill="1" applyBorder="1" applyAlignment="1">
      <alignment horizontal="center" vertical="center" wrapText="1"/>
    </xf>
    <xf numFmtId="1" fontId="4" fillId="2" borderId="41" xfId="0" applyNumberFormat="1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vertical="center"/>
    </xf>
    <xf numFmtId="0" fontId="17" fillId="2" borderId="27" xfId="0" applyFont="1" applyFill="1" applyBorder="1" applyAlignment="1">
      <alignment vertical="center"/>
    </xf>
    <xf numFmtId="0" fontId="4" fillId="2" borderId="27" xfId="0" applyFont="1" applyFill="1" applyBorder="1" applyAlignment="1">
      <alignment horizontal="left" vertical="center"/>
    </xf>
    <xf numFmtId="0" fontId="5" fillId="5" borderId="27" xfId="0" applyFont="1" applyFill="1" applyBorder="1" applyAlignment="1">
      <alignment horizontal="center" vertical="center" wrapText="1"/>
    </xf>
    <xf numFmtId="14" fontId="4" fillId="2" borderId="27" xfId="0" applyNumberFormat="1" applyFont="1" applyFill="1" applyBorder="1" applyAlignment="1">
      <alignment horizontal="center" vertical="center"/>
    </xf>
    <xf numFmtId="49" fontId="4" fillId="2" borderId="27" xfId="0" applyNumberFormat="1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/>
    </xf>
    <xf numFmtId="0" fontId="5" fillId="6" borderId="13" xfId="0" applyFont="1" applyFill="1" applyBorder="1" applyAlignment="1">
      <alignment vertical="center"/>
    </xf>
    <xf numFmtId="0" fontId="5" fillId="6" borderId="13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center"/>
    </xf>
    <xf numFmtId="0" fontId="4" fillId="6" borderId="13" xfId="0" applyFont="1" applyFill="1" applyBorder="1"/>
    <xf numFmtId="0" fontId="4" fillId="6" borderId="47" xfId="0" applyFont="1" applyFill="1" applyBorder="1"/>
    <xf numFmtId="164" fontId="5" fillId="10" borderId="35" xfId="1" applyFont="1" applyFill="1" applyBorder="1" applyAlignment="1">
      <alignment horizontal="center" vertical="center" wrapText="1"/>
    </xf>
    <xf numFmtId="164" fontId="5" fillId="3" borderId="1" xfId="1" applyFont="1" applyFill="1" applyBorder="1" applyAlignment="1">
      <alignment horizontal="center" vertical="center" wrapText="1"/>
    </xf>
    <xf numFmtId="164" fontId="5" fillId="4" borderId="38" xfId="1" applyFont="1" applyFill="1" applyBorder="1" applyAlignment="1">
      <alignment horizontal="center" vertical="center" wrapText="1"/>
    </xf>
    <xf numFmtId="164" fontId="4" fillId="5" borderId="27" xfId="1" applyFont="1" applyFill="1" applyBorder="1" applyAlignment="1">
      <alignment horizontal="center" vertical="center" wrapText="1"/>
    </xf>
    <xf numFmtId="164" fontId="4" fillId="2" borderId="5" xfId="1" applyFont="1" applyFill="1" applyBorder="1" applyAlignment="1">
      <alignment horizontal="center" vertical="center"/>
    </xf>
    <xf numFmtId="164" fontId="18" fillId="3" borderId="44" xfId="1" applyFont="1" applyFill="1" applyBorder="1" applyAlignment="1">
      <alignment vertical="center"/>
    </xf>
    <xf numFmtId="164" fontId="4" fillId="0" borderId="0" xfId="1" applyFont="1" applyAlignment="1" applyProtection="1">
      <alignment vertical="center"/>
      <protection hidden="1"/>
    </xf>
    <xf numFmtId="164" fontId="4" fillId="0" borderId="0" xfId="1" applyFont="1" applyAlignment="1" applyProtection="1">
      <alignment horizontal="center" vertical="center"/>
      <protection hidden="1"/>
    </xf>
    <xf numFmtId="164" fontId="4" fillId="0" borderId="0" xfId="1" applyFont="1" applyFill="1" applyBorder="1" applyAlignment="1" applyProtection="1">
      <alignment horizontal="center" vertical="center"/>
      <protection hidden="1"/>
    </xf>
    <xf numFmtId="164" fontId="16" fillId="0" borderId="0" xfId="1" applyFont="1" applyAlignment="1" applyProtection="1">
      <alignment vertical="center"/>
      <protection hidden="1"/>
    </xf>
    <xf numFmtId="164" fontId="5" fillId="0" borderId="23" xfId="1" applyFont="1" applyBorder="1" applyAlignment="1" applyProtection="1">
      <alignment vertical="center"/>
      <protection hidden="1"/>
    </xf>
    <xf numFmtId="164" fontId="5" fillId="3" borderId="38" xfId="1" applyFont="1" applyFill="1" applyBorder="1" applyAlignment="1">
      <alignment horizontal="center" vertical="center" wrapText="1"/>
    </xf>
    <xf numFmtId="164" fontId="5" fillId="3" borderId="38" xfId="1" applyFont="1" applyFill="1" applyBorder="1" applyAlignment="1">
      <alignment horizontal="center" vertical="center" textRotation="90" wrapText="1"/>
    </xf>
    <xf numFmtId="164" fontId="5" fillId="3" borderId="40" xfId="1" applyFont="1" applyFill="1" applyBorder="1" applyAlignment="1">
      <alignment horizontal="center" vertical="center" wrapText="1"/>
    </xf>
    <xf numFmtId="164" fontId="4" fillId="2" borderId="27" xfId="1" applyFont="1" applyFill="1" applyBorder="1" applyAlignment="1" applyProtection="1">
      <alignment horizontal="center" vertical="center"/>
      <protection hidden="1"/>
    </xf>
    <xf numFmtId="164" fontId="4" fillId="5" borderId="46" xfId="1" applyFont="1" applyFill="1" applyBorder="1" applyAlignment="1">
      <alignment horizontal="center" vertical="center" wrapText="1"/>
    </xf>
    <xf numFmtId="164" fontId="5" fillId="6" borderId="47" xfId="1" applyFont="1" applyFill="1" applyBorder="1" applyAlignment="1" applyProtection="1">
      <alignment horizontal="center" vertical="center"/>
      <protection hidden="1"/>
    </xf>
    <xf numFmtId="164" fontId="5" fillId="6" borderId="43" xfId="1" applyFont="1" applyFill="1" applyBorder="1" applyAlignment="1" applyProtection="1">
      <alignment horizontal="center" vertical="center"/>
      <protection hidden="1"/>
    </xf>
    <xf numFmtId="164" fontId="5" fillId="6" borderId="43" xfId="1" applyFont="1" applyFill="1" applyBorder="1" applyAlignment="1" applyProtection="1">
      <alignment vertical="center"/>
      <protection hidden="1"/>
    </xf>
    <xf numFmtId="164" fontId="4" fillId="6" borderId="43" xfId="1" applyFont="1" applyFill="1" applyBorder="1" applyAlignment="1" applyProtection="1">
      <alignment vertical="center"/>
      <protection hidden="1"/>
    </xf>
    <xf numFmtId="164" fontId="5" fillId="6" borderId="44" xfId="1" applyFont="1" applyFill="1" applyBorder="1" applyAlignment="1" applyProtection="1">
      <alignment vertical="center"/>
      <protection hidden="1"/>
    </xf>
    <xf numFmtId="164" fontId="4" fillId="0" borderId="0" xfId="1" applyFont="1"/>
    <xf numFmtId="164" fontId="4" fillId="0" borderId="23" xfId="1" applyFont="1" applyBorder="1"/>
    <xf numFmtId="164" fontId="4" fillId="0" borderId="1" xfId="1" applyFont="1" applyFill="1" applyBorder="1" applyAlignment="1">
      <alignment horizontal="right" vertical="center"/>
    </xf>
    <xf numFmtId="164" fontId="18" fillId="0" borderId="7" xfId="1" applyFont="1" applyBorder="1"/>
    <xf numFmtId="164" fontId="5" fillId="8" borderId="29" xfId="1" applyFont="1" applyFill="1" applyBorder="1" applyAlignment="1">
      <alignment horizontal="right" vertical="center" wrapText="1"/>
    </xf>
    <xf numFmtId="164" fontId="1" fillId="0" borderId="0" xfId="1" applyFont="1"/>
    <xf numFmtId="164" fontId="10" fillId="0" borderId="0" xfId="1" applyFont="1"/>
    <xf numFmtId="164" fontId="9" fillId="0" borderId="0" xfId="1" applyFont="1"/>
    <xf numFmtId="164" fontId="0" fillId="0" borderId="0" xfId="1" applyFont="1"/>
    <xf numFmtId="168" fontId="10" fillId="0" borderId="0" xfId="4" applyNumberFormat="1" applyFont="1" applyFill="1" applyAlignment="1" applyProtection="1">
      <alignment horizontal="right" vertical="center"/>
      <protection hidden="1"/>
    </xf>
    <xf numFmtId="44" fontId="10" fillId="0" borderId="0" xfId="4" applyNumberFormat="1" applyFont="1" applyFill="1" applyAlignment="1" applyProtection="1">
      <alignment horizontal="right" vertical="center"/>
      <protection hidden="1"/>
    </xf>
    <xf numFmtId="164" fontId="10" fillId="0" borderId="0" xfId="1" applyFont="1" applyFill="1" applyBorder="1" applyAlignment="1" applyProtection="1">
      <alignment horizontal="right" vertical="center"/>
      <protection hidden="1"/>
    </xf>
    <xf numFmtId="166" fontId="10" fillId="0" borderId="0" xfId="4" applyNumberFormat="1" applyFont="1" applyFill="1" applyAlignment="1" applyProtection="1">
      <alignment horizontal="right" vertical="center"/>
      <protection hidden="1"/>
    </xf>
    <xf numFmtId="167" fontId="7" fillId="0" borderId="0" xfId="2" applyNumberFormat="1" applyFont="1" applyFill="1" applyBorder="1" applyAlignment="1" applyProtection="1">
      <alignment horizontal="center" vertical="center"/>
      <protection hidden="1"/>
    </xf>
    <xf numFmtId="165" fontId="10" fillId="0" borderId="0" xfId="4" applyNumberFormat="1" applyFont="1" applyFill="1" applyAlignment="1" applyProtection="1">
      <alignment horizontal="center" vertical="center"/>
      <protection hidden="1"/>
    </xf>
    <xf numFmtId="166" fontId="7" fillId="0" borderId="0" xfId="4" applyNumberFormat="1" applyFont="1" applyFill="1" applyAlignment="1" applyProtection="1">
      <alignment horizontal="right" vertical="center"/>
      <protection hidden="1"/>
    </xf>
    <xf numFmtId="167" fontId="10" fillId="0" borderId="0" xfId="2" applyNumberFormat="1" applyFont="1" applyFill="1" applyBorder="1" applyAlignment="1" applyProtection="1">
      <alignment horizontal="center" vertical="center"/>
      <protection hidden="1"/>
    </xf>
    <xf numFmtId="164" fontId="10" fillId="0" borderId="0" xfId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Fill="1"/>
    <xf numFmtId="44" fontId="0" fillId="0" borderId="0" xfId="0" applyNumberFormat="1" applyFill="1"/>
    <xf numFmtId="166" fontId="0" fillId="0" borderId="0" xfId="0" applyNumberFormat="1" applyFill="1"/>
    <xf numFmtId="165" fontId="0" fillId="0" borderId="0" xfId="0" applyNumberFormat="1" applyFill="1"/>
    <xf numFmtId="0" fontId="4" fillId="2" borderId="22" xfId="0" applyFont="1" applyFill="1" applyBorder="1"/>
    <xf numFmtId="0" fontId="4" fillId="2" borderId="45" xfId="0" applyFont="1" applyFill="1" applyBorder="1"/>
    <xf numFmtId="0" fontId="4" fillId="2" borderId="38" xfId="0" applyFont="1" applyFill="1" applyBorder="1"/>
    <xf numFmtId="0" fontId="4" fillId="2" borderId="38" xfId="0" applyFont="1" applyFill="1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2" borderId="5" xfId="4" applyFont="1" applyFill="1" applyBorder="1" applyAlignment="1">
      <alignment horizontal="center" vertical="center"/>
    </xf>
    <xf numFmtId="44" fontId="4" fillId="2" borderId="5" xfId="2" applyNumberFormat="1" applyFont="1" applyFill="1" applyBorder="1" applyAlignment="1">
      <alignment horizontal="center" vertical="center"/>
    </xf>
    <xf numFmtId="164" fontId="4" fillId="2" borderId="5" xfId="1" applyFont="1" applyFill="1" applyBorder="1" applyAlignment="1" applyProtection="1">
      <alignment horizontal="right" vertical="center"/>
      <protection hidden="1"/>
    </xf>
    <xf numFmtId="0" fontId="5" fillId="2" borderId="27" xfId="4" applyFont="1" applyFill="1" applyBorder="1" applyAlignment="1">
      <alignment horizontal="center" vertical="center"/>
    </xf>
    <xf numFmtId="44" fontId="4" fillId="2" borderId="27" xfId="2" applyNumberFormat="1" applyFont="1" applyFill="1" applyBorder="1" applyAlignment="1">
      <alignment horizontal="center" vertical="center"/>
    </xf>
    <xf numFmtId="164" fontId="4" fillId="2" borderId="27" xfId="1" applyFont="1" applyFill="1" applyBorder="1" applyAlignment="1" applyProtection="1">
      <alignment horizontal="right" vertical="center"/>
      <protection hidden="1"/>
    </xf>
    <xf numFmtId="0" fontId="4" fillId="3" borderId="42" xfId="0" applyFont="1" applyFill="1" applyBorder="1" applyAlignment="1">
      <alignment horizontal="center"/>
    </xf>
    <xf numFmtId="0" fontId="4" fillId="3" borderId="43" xfId="0" applyFont="1" applyFill="1" applyBorder="1" applyAlignment="1">
      <alignment horizontal="center"/>
    </xf>
    <xf numFmtId="0" fontId="4" fillId="3" borderId="43" xfId="0" applyFont="1" applyFill="1" applyBorder="1"/>
    <xf numFmtId="0" fontId="4" fillId="0" borderId="41" xfId="0" applyFont="1" applyBorder="1"/>
    <xf numFmtId="0" fontId="4" fillId="0" borderId="27" xfId="0" applyFont="1" applyBorder="1"/>
    <xf numFmtId="0" fontId="4" fillId="0" borderId="27" xfId="0" applyFont="1" applyBorder="1" applyAlignment="1">
      <alignment horizontal="center"/>
    </xf>
    <xf numFmtId="0" fontId="4" fillId="0" borderId="21" xfId="0" applyFont="1" applyBorder="1" applyAlignment="1">
      <alignment vertical="center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53" xfId="0" applyFont="1" applyFill="1" applyBorder="1"/>
    <xf numFmtId="0" fontId="5" fillId="0" borderId="27" xfId="0" applyFont="1" applyBorder="1" applyAlignment="1">
      <alignment horizontal="left" vertical="center"/>
    </xf>
    <xf numFmtId="0" fontId="5" fillId="3" borderId="38" xfId="0" applyFont="1" applyFill="1" applyBorder="1" applyAlignment="1">
      <alignment horizontal="left" vertical="center"/>
    </xf>
    <xf numFmtId="0" fontId="5" fillId="4" borderId="38" xfId="0" applyFont="1" applyFill="1" applyBorder="1" applyAlignment="1">
      <alignment horizontal="left" vertical="center"/>
    </xf>
    <xf numFmtId="0" fontId="5" fillId="3" borderId="43" xfId="0" applyFont="1" applyFill="1" applyBorder="1" applyAlignment="1">
      <alignment horizontal="left" vertical="center"/>
    </xf>
    <xf numFmtId="0" fontId="4" fillId="0" borderId="27" xfId="0" applyFont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38" xfId="0" applyFont="1" applyFill="1" applyBorder="1" applyAlignment="1">
      <alignment horizontal="left"/>
    </xf>
    <xf numFmtId="0" fontId="5" fillId="2" borderId="27" xfId="0" applyFont="1" applyFill="1" applyBorder="1" applyAlignment="1">
      <alignment horizontal="left" vertical="center"/>
    </xf>
    <xf numFmtId="0" fontId="5" fillId="0" borderId="27" xfId="0" applyFont="1" applyBorder="1" applyAlignment="1">
      <alignment horizontal="left"/>
    </xf>
    <xf numFmtId="0" fontId="5" fillId="0" borderId="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0" fontId="5" fillId="2" borderId="38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64" fontId="5" fillId="3" borderId="43" xfId="1" applyFont="1" applyFill="1" applyBorder="1" applyAlignment="1" applyProtection="1">
      <alignment vertical="center"/>
      <protection hidden="1"/>
    </xf>
    <xf numFmtId="164" fontId="5" fillId="3" borderId="43" xfId="1" applyFont="1" applyFill="1" applyBorder="1" applyAlignment="1" applyProtection="1">
      <alignment horizontal="center" vertical="center"/>
      <protection hidden="1"/>
    </xf>
    <xf numFmtId="164" fontId="4" fillId="0" borderId="27" xfId="1" applyFont="1" applyBorder="1" applyAlignment="1" applyProtection="1">
      <alignment vertical="center"/>
      <protection hidden="1"/>
    </xf>
    <xf numFmtId="164" fontId="4" fillId="0" borderId="27" xfId="1" applyFont="1" applyBorder="1" applyAlignment="1" applyProtection="1">
      <alignment horizontal="center" vertical="center"/>
      <protection hidden="1"/>
    </xf>
    <xf numFmtId="164" fontId="4" fillId="0" borderId="27" xfId="1" applyFont="1" applyFill="1" applyBorder="1" applyAlignment="1" applyProtection="1">
      <alignment horizontal="center" vertical="center"/>
      <protection hidden="1"/>
    </xf>
    <xf numFmtId="164" fontId="16" fillId="0" borderId="27" xfId="1" applyFont="1" applyBorder="1" applyAlignment="1" applyProtection="1">
      <alignment vertical="center"/>
      <protection hidden="1"/>
    </xf>
    <xf numFmtId="164" fontId="5" fillId="0" borderId="46" xfId="1" applyFont="1" applyBorder="1" applyAlignment="1" applyProtection="1">
      <alignment vertical="center"/>
      <protection hidden="1"/>
    </xf>
    <xf numFmtId="164" fontId="4" fillId="2" borderId="27" xfId="1" applyFont="1" applyFill="1" applyBorder="1" applyAlignment="1">
      <alignment horizontal="center" vertical="center"/>
    </xf>
    <xf numFmtId="164" fontId="5" fillId="2" borderId="27" xfId="1" applyFont="1" applyFill="1" applyBorder="1" applyAlignment="1" applyProtection="1">
      <alignment horizontal="right" vertical="center"/>
      <protection hidden="1"/>
    </xf>
    <xf numFmtId="164" fontId="5" fillId="2" borderId="27" xfId="1" applyFont="1" applyFill="1" applyBorder="1" applyAlignment="1" applyProtection="1">
      <alignment horizontal="center" vertical="center"/>
      <protection hidden="1"/>
    </xf>
    <xf numFmtId="164" fontId="5" fillId="2" borderId="46" xfId="1" applyFont="1" applyFill="1" applyBorder="1" applyAlignment="1" applyProtection="1">
      <alignment horizontal="right" vertical="center"/>
      <protection hidden="1"/>
    </xf>
    <xf numFmtId="164" fontId="4" fillId="3" borderId="43" xfId="1" applyFont="1" applyFill="1" applyBorder="1" applyAlignment="1" applyProtection="1">
      <alignment vertical="center"/>
      <protection hidden="1"/>
    </xf>
    <xf numFmtId="164" fontId="5" fillId="3" borderId="44" xfId="1" applyFont="1" applyFill="1" applyBorder="1" applyAlignment="1" applyProtection="1">
      <alignment vertical="center"/>
      <protection hidden="1"/>
    </xf>
    <xf numFmtId="164" fontId="4" fillId="0" borderId="27" xfId="1" applyFont="1" applyBorder="1"/>
    <xf numFmtId="164" fontId="4" fillId="0" borderId="46" xfId="1" applyFont="1" applyBorder="1"/>
    <xf numFmtId="164" fontId="7" fillId="3" borderId="43" xfId="1" applyFont="1" applyFill="1" applyBorder="1" applyAlignment="1">
      <alignment vertical="center"/>
    </xf>
    <xf numFmtId="164" fontId="7" fillId="3" borderId="43" xfId="1" applyFont="1" applyFill="1" applyBorder="1" applyAlignment="1">
      <alignment horizontal="center" vertical="center"/>
    </xf>
    <xf numFmtId="164" fontId="19" fillId="3" borderId="43" xfId="1" applyFont="1" applyFill="1" applyBorder="1" applyAlignment="1">
      <alignment vertical="center"/>
    </xf>
    <xf numFmtId="164" fontId="7" fillId="3" borderId="44" xfId="1" applyFont="1" applyFill="1" applyBorder="1" applyAlignment="1">
      <alignment vertical="center"/>
    </xf>
    <xf numFmtId="164" fontId="4" fillId="0" borderId="16" xfId="1" applyFont="1" applyFill="1" applyBorder="1" applyAlignment="1">
      <alignment horizontal="right" vertical="center"/>
    </xf>
    <xf numFmtId="164" fontId="5" fillId="0" borderId="28" xfId="1" applyFont="1" applyFill="1" applyBorder="1" applyAlignment="1">
      <alignment horizontal="right" vertical="center"/>
    </xf>
    <xf numFmtId="164" fontId="5" fillId="8" borderId="44" xfId="1" applyFont="1" applyFill="1" applyBorder="1" applyAlignment="1">
      <alignment horizontal="right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64" fontId="5" fillId="0" borderId="0" xfId="1" applyFont="1" applyFill="1" applyBorder="1" applyAlignment="1" applyProtection="1">
      <alignment horizontal="center" vertical="center"/>
      <protection hidden="1"/>
    </xf>
    <xf numFmtId="164" fontId="5" fillId="7" borderId="1" xfId="1" applyFont="1" applyFill="1" applyBorder="1" applyAlignment="1">
      <alignment vertical="center"/>
    </xf>
    <xf numFmtId="164" fontId="5" fillId="7" borderId="1" xfId="1" applyFont="1" applyFill="1" applyBorder="1" applyAlignment="1">
      <alignment horizontal="center" vertical="center"/>
    </xf>
    <xf numFmtId="164" fontId="13" fillId="7" borderId="1" xfId="1" applyFont="1" applyFill="1" applyBorder="1" applyAlignment="1">
      <alignment vertical="center"/>
    </xf>
    <xf numFmtId="164" fontId="14" fillId="7" borderId="2" xfId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164" fontId="5" fillId="0" borderId="0" xfId="1" applyFont="1" applyBorder="1" applyAlignment="1" applyProtection="1">
      <alignment vertical="center"/>
      <protection hidden="1"/>
    </xf>
    <xf numFmtId="0" fontId="4" fillId="0" borderId="0" xfId="0" applyFont="1" applyBorder="1" applyAlignment="1"/>
    <xf numFmtId="164" fontId="4" fillId="0" borderId="0" xfId="1" applyFont="1" applyBorder="1"/>
    <xf numFmtId="164" fontId="5" fillId="7" borderId="18" xfId="1" quotePrefix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64" fontId="5" fillId="0" borderId="18" xfId="1" applyFont="1" applyFill="1" applyBorder="1" applyAlignment="1">
      <alignment horizontal="right" vertical="center"/>
    </xf>
    <xf numFmtId="164" fontId="14" fillId="2" borderId="28" xfId="1" applyFont="1" applyFill="1" applyBorder="1" applyAlignment="1">
      <alignment horizontal="right" vertical="center"/>
    </xf>
    <xf numFmtId="164" fontId="5" fillId="8" borderId="52" xfId="1" applyFont="1" applyFill="1" applyBorder="1" applyAlignment="1">
      <alignment horizontal="right" vertical="center" wrapText="1"/>
    </xf>
    <xf numFmtId="164" fontId="4" fillId="2" borderId="5" xfId="1" applyFont="1" applyFill="1" applyBorder="1" applyAlignment="1" applyProtection="1">
      <alignment horizontal="center" vertical="center"/>
      <protection hidden="1"/>
    </xf>
    <xf numFmtId="164" fontId="5" fillId="7" borderId="43" xfId="1" applyFont="1" applyFill="1" applyBorder="1" applyAlignment="1" applyProtection="1">
      <alignment horizontal="center" vertical="center"/>
      <protection hidden="1"/>
    </xf>
    <xf numFmtId="164" fontId="5" fillId="7" borderId="44" xfId="1" applyFont="1" applyFill="1" applyBorder="1" applyAlignment="1" applyProtection="1">
      <alignment horizontal="center" vertical="center"/>
      <protection hidden="1"/>
    </xf>
    <xf numFmtId="0" fontId="5" fillId="3" borderId="38" xfId="0" applyFont="1" applyFill="1" applyBorder="1" applyAlignment="1">
      <alignment horizontal="left" vertical="center" wrapText="1"/>
    </xf>
    <xf numFmtId="0" fontId="5" fillId="3" borderId="38" xfId="0" applyFont="1" applyFill="1" applyBorder="1" applyAlignment="1">
      <alignment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5" fillId="0" borderId="27" xfId="4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left" vertical="center"/>
    </xf>
    <xf numFmtId="49" fontId="4" fillId="0" borderId="27" xfId="0" applyNumberFormat="1" applyFont="1" applyBorder="1" applyAlignment="1">
      <alignment horizontal="center" vertical="center"/>
    </xf>
    <xf numFmtId="164" fontId="4" fillId="0" borderId="27" xfId="1" applyFont="1" applyBorder="1" applyAlignment="1" applyProtection="1">
      <alignment horizontal="right" vertical="center"/>
      <protection hidden="1"/>
    </xf>
    <xf numFmtId="164" fontId="16" fillId="0" borderId="27" xfId="1" applyFont="1" applyFill="1" applyBorder="1" applyAlignment="1" applyProtection="1">
      <alignment horizontal="right" vertical="center"/>
      <protection hidden="1"/>
    </xf>
    <xf numFmtId="164" fontId="5" fillId="0" borderId="27" xfId="1" applyFont="1" applyBorder="1" applyAlignment="1" applyProtection="1">
      <alignment horizontal="right" vertical="center"/>
      <protection hidden="1"/>
    </xf>
    <xf numFmtId="164" fontId="5" fillId="0" borderId="27" xfId="1" applyFont="1" applyFill="1" applyBorder="1" applyAlignment="1" applyProtection="1">
      <alignment horizontal="center" vertical="center"/>
      <protection hidden="1"/>
    </xf>
    <xf numFmtId="164" fontId="4" fillId="3" borderId="43" xfId="1" applyFont="1" applyFill="1" applyBorder="1" applyAlignment="1" applyProtection="1">
      <alignment horizontal="center" vertical="center"/>
      <protection hidden="1"/>
    </xf>
    <xf numFmtId="164" fontId="5" fillId="3" borderId="43" xfId="1" applyFont="1" applyFill="1" applyBorder="1" applyAlignment="1">
      <alignment vertical="center"/>
    </xf>
    <xf numFmtId="164" fontId="5" fillId="3" borderId="44" xfId="1" applyFont="1" applyFill="1" applyBorder="1" applyAlignment="1" applyProtection="1">
      <alignment horizontal="center" vertical="center"/>
      <protection hidden="1"/>
    </xf>
    <xf numFmtId="164" fontId="5" fillId="4" borderId="38" xfId="1" applyFont="1" applyFill="1" applyBorder="1" applyAlignment="1">
      <alignment horizontal="center" vertical="center" textRotation="90" wrapText="1"/>
    </xf>
    <xf numFmtId="0" fontId="4" fillId="2" borderId="11" xfId="0" applyFont="1" applyFill="1" applyBorder="1" applyAlignment="1">
      <alignment horizontal="left"/>
    </xf>
    <xf numFmtId="164" fontId="5" fillId="6" borderId="1" xfId="1" applyFont="1" applyFill="1" applyBorder="1" applyAlignment="1" applyProtection="1">
      <alignment vertical="center"/>
      <protection hidden="1"/>
    </xf>
    <xf numFmtId="164" fontId="5" fillId="6" borderId="4" xfId="1" applyFont="1" applyFill="1" applyBorder="1" applyAlignment="1" applyProtection="1">
      <alignment vertical="center"/>
      <protection hidden="1"/>
    </xf>
    <xf numFmtId="164" fontId="4" fillId="6" borderId="1" xfId="1" applyFont="1" applyFill="1" applyBorder="1" applyAlignment="1" applyProtection="1">
      <alignment vertical="center"/>
      <protection hidden="1"/>
    </xf>
    <xf numFmtId="164" fontId="5" fillId="6" borderId="2" xfId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4" fontId="4" fillId="0" borderId="0" xfId="1" applyFont="1" applyBorder="1" applyAlignment="1" applyProtection="1">
      <alignment vertical="center"/>
      <protection hidden="1"/>
    </xf>
    <xf numFmtId="164" fontId="4" fillId="0" borderId="0" xfId="1" applyFont="1" applyBorder="1" applyAlignment="1" applyProtection="1">
      <alignment horizontal="center" vertical="center"/>
      <protection hidden="1"/>
    </xf>
    <xf numFmtId="164" fontId="16" fillId="0" borderId="0" xfId="1" applyFont="1" applyBorder="1" applyAlignment="1" applyProtection="1">
      <alignment vertical="center"/>
      <protection hidden="1"/>
    </xf>
    <xf numFmtId="164" fontId="5" fillId="6" borderId="18" xfId="1" applyFont="1" applyFill="1" applyBorder="1" applyAlignment="1" applyProtection="1">
      <alignment vertical="center"/>
      <protection hidden="1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164" fontId="5" fillId="2" borderId="5" xfId="1" applyFont="1" applyFill="1" applyBorder="1" applyAlignment="1" applyProtection="1">
      <alignment horizontal="right" vertical="center"/>
      <protection hidden="1"/>
    </xf>
    <xf numFmtId="164" fontId="5" fillId="2" borderId="5" xfId="1" applyFont="1" applyFill="1" applyBorder="1" applyAlignment="1" applyProtection="1">
      <alignment horizontal="center" vertical="center"/>
      <protection hidden="1"/>
    </xf>
    <xf numFmtId="164" fontId="4" fillId="2" borderId="54" xfId="1" applyFont="1" applyFill="1" applyBorder="1" applyAlignment="1" applyProtection="1">
      <alignment horizontal="center" vertical="center"/>
      <protection hidden="1"/>
    </xf>
    <xf numFmtId="164" fontId="5" fillId="2" borderId="16" xfId="1" applyFont="1" applyFill="1" applyBorder="1" applyAlignment="1" applyProtection="1">
      <alignment horizontal="right" vertical="center"/>
      <protection hidden="1"/>
    </xf>
    <xf numFmtId="164" fontId="5" fillId="3" borderId="53" xfId="1" applyFont="1" applyFill="1" applyBorder="1" applyAlignment="1">
      <alignment horizontal="center" vertical="center" wrapText="1"/>
    </xf>
    <xf numFmtId="164" fontId="5" fillId="8" borderId="44" xfId="1" applyFont="1" applyFill="1" applyBorder="1" applyAlignment="1">
      <alignment horizontal="center" vertical="center" wrapText="1"/>
    </xf>
    <xf numFmtId="164" fontId="4" fillId="0" borderId="28" xfId="1" applyFont="1" applyBorder="1"/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6" xfId="0" applyFont="1" applyFill="1" applyBorder="1"/>
    <xf numFmtId="164" fontId="14" fillId="3" borderId="44" xfId="1" applyFont="1" applyFill="1" applyBorder="1" applyAlignment="1">
      <alignment vertical="center"/>
    </xf>
    <xf numFmtId="0" fontId="21" fillId="0" borderId="0" xfId="0" applyFont="1"/>
    <xf numFmtId="0" fontId="21" fillId="0" borderId="1" xfId="0" applyFont="1" applyBorder="1" applyAlignment="1">
      <alignment horizontal="left"/>
    </xf>
    <xf numFmtId="0" fontId="10" fillId="2" borderId="21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center" vertical="center" wrapText="1"/>
    </xf>
    <xf numFmtId="14" fontId="10" fillId="5" borderId="5" xfId="0" applyNumberFormat="1" applyFont="1" applyFill="1" applyBorder="1" applyAlignment="1">
      <alignment horizontal="center" vertical="center" wrapText="1"/>
    </xf>
    <xf numFmtId="164" fontId="10" fillId="5" borderId="5" xfId="1" applyFont="1" applyFill="1" applyBorder="1" applyAlignment="1">
      <alignment horizontal="center" vertical="center" wrapText="1"/>
    </xf>
    <xf numFmtId="164" fontId="10" fillId="5" borderId="5" xfId="1" applyFont="1" applyFill="1" applyBorder="1" applyAlignment="1">
      <alignment horizontal="center" textRotation="255" wrapText="1" readingOrder="1"/>
    </xf>
    <xf numFmtId="164" fontId="10" fillId="5" borderId="16" xfId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 wrapText="1"/>
    </xf>
    <xf numFmtId="14" fontId="10" fillId="5" borderId="1" xfId="0" applyNumberFormat="1" applyFont="1" applyFill="1" applyBorder="1" applyAlignment="1">
      <alignment horizontal="center" vertical="center" wrapText="1"/>
    </xf>
    <xf numFmtId="164" fontId="10" fillId="5" borderId="1" xfId="1" applyFont="1" applyFill="1" applyBorder="1" applyAlignment="1">
      <alignment horizontal="center" vertical="center" wrapText="1"/>
    </xf>
    <xf numFmtId="164" fontId="10" fillId="5" borderId="18" xfId="1" applyFont="1" applyFill="1" applyBorder="1" applyAlignment="1">
      <alignment horizontal="center" vertical="center" wrapText="1"/>
    </xf>
    <xf numFmtId="164" fontId="10" fillId="5" borderId="1" xfId="1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49" fontId="10" fillId="2" borderId="1" xfId="0" applyNumberFormat="1" applyFont="1" applyFill="1" applyBorder="1" applyAlignment="1">
      <alignment horizontal="center" vertical="center"/>
    </xf>
    <xf numFmtId="14" fontId="10" fillId="2" borderId="1" xfId="2" applyNumberFormat="1" applyFont="1" applyFill="1" applyBorder="1" applyAlignment="1">
      <alignment horizontal="center" vertical="center"/>
    </xf>
    <xf numFmtId="164" fontId="10" fillId="2" borderId="1" xfId="1" applyFont="1" applyFill="1" applyBorder="1" applyAlignment="1" applyProtection="1">
      <alignment horizontal="center" vertical="center"/>
      <protection hidden="1"/>
    </xf>
    <xf numFmtId="11" fontId="7" fillId="5" borderId="1" xfId="0" applyNumberFormat="1" applyFont="1" applyFill="1" applyBorder="1" applyAlignment="1">
      <alignment horizontal="center" vertical="center" wrapText="1"/>
    </xf>
    <xf numFmtId="164" fontId="7" fillId="2" borderId="1" xfId="1" applyFont="1" applyFill="1" applyBorder="1" applyAlignment="1" applyProtection="1">
      <alignment horizontal="center" vertical="center"/>
      <protection hidden="1"/>
    </xf>
    <xf numFmtId="164" fontId="7" fillId="2" borderId="1" xfId="1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/>
    </xf>
    <xf numFmtId="14" fontId="10" fillId="2" borderId="7" xfId="2" applyNumberFormat="1" applyFont="1" applyFill="1" applyBorder="1" applyAlignment="1">
      <alignment horizontal="center" vertical="center"/>
    </xf>
    <xf numFmtId="164" fontId="10" fillId="5" borderId="7" xfId="1" applyFont="1" applyFill="1" applyBorder="1" applyAlignment="1">
      <alignment horizontal="center" vertical="center" wrapText="1"/>
    </xf>
    <xf numFmtId="164" fontId="10" fillId="2" borderId="7" xfId="1" applyFont="1" applyFill="1" applyBorder="1" applyAlignment="1" applyProtection="1">
      <alignment horizontal="center" vertical="center"/>
      <protection hidden="1"/>
    </xf>
    <xf numFmtId="164" fontId="10" fillId="5" borderId="28" xfId="1" applyFont="1" applyFill="1" applyBorder="1" applyAlignment="1">
      <alignment horizontal="center" vertical="center" wrapText="1"/>
    </xf>
    <xf numFmtId="0" fontId="21" fillId="0" borderId="0" xfId="0" applyFont="1" applyFill="1"/>
    <xf numFmtId="0" fontId="10" fillId="0" borderId="0" xfId="0" applyFont="1" applyFill="1"/>
    <xf numFmtId="0" fontId="7" fillId="5" borderId="5" xfId="3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/>
    </xf>
    <xf numFmtId="14" fontId="10" fillId="2" borderId="1" xfId="0" applyNumberFormat="1" applyFont="1" applyFill="1" applyBorder="1" applyAlignment="1">
      <alignment horizontal="center" vertical="center"/>
    </xf>
    <xf numFmtId="164" fontId="10" fillId="2" borderId="1" xfId="1" applyFont="1" applyFill="1" applyBorder="1" applyAlignment="1" applyProtection="1">
      <alignment horizontal="right" vertical="center"/>
      <protection hidden="1"/>
    </xf>
    <xf numFmtId="164" fontId="10" fillId="2" borderId="1" xfId="1" applyFont="1" applyFill="1" applyBorder="1" applyAlignment="1" applyProtection="1">
      <alignment horizontal="right" vertical="center" wrapText="1"/>
      <protection hidden="1"/>
    </xf>
    <xf numFmtId="164" fontId="10" fillId="2" borderId="18" xfId="1" applyFont="1" applyFill="1" applyBorder="1" applyAlignment="1" applyProtection="1">
      <alignment horizontal="center" vertical="center"/>
      <protection hidden="1"/>
    </xf>
    <xf numFmtId="0" fontId="10" fillId="2" borderId="20" xfId="0" applyFont="1" applyFill="1" applyBorder="1" applyAlignment="1">
      <alignment horizontal="center" vertical="center"/>
    </xf>
    <xf numFmtId="14" fontId="10" fillId="2" borderId="7" xfId="0" applyNumberFormat="1" applyFont="1" applyFill="1" applyBorder="1" applyAlignment="1">
      <alignment horizontal="center" vertical="center"/>
    </xf>
    <xf numFmtId="164" fontId="10" fillId="2" borderId="7" xfId="1" applyFont="1" applyFill="1" applyBorder="1" applyAlignment="1" applyProtection="1">
      <alignment horizontal="right" vertical="center"/>
      <protection hidden="1"/>
    </xf>
    <xf numFmtId="164" fontId="7" fillId="2" borderId="7" xfId="1" applyFont="1" applyFill="1" applyBorder="1" applyAlignment="1" applyProtection="1">
      <alignment horizontal="center" vertical="center"/>
      <protection hidden="1"/>
    </xf>
    <xf numFmtId="164" fontId="10" fillId="2" borderId="28" xfId="1" applyFont="1" applyFill="1" applyBorder="1" applyAlignment="1" applyProtection="1">
      <alignment horizontal="center" vertical="center"/>
      <protection hidden="1"/>
    </xf>
    <xf numFmtId="164" fontId="14" fillId="3" borderId="52" xfId="1" applyFont="1" applyFill="1" applyBorder="1" applyAlignment="1">
      <alignment vertical="center"/>
    </xf>
    <xf numFmtId="164" fontId="14" fillId="3" borderId="43" xfId="1" applyFont="1" applyFill="1" applyBorder="1" applyAlignment="1">
      <alignment vertical="center"/>
    </xf>
    <xf numFmtId="164" fontId="14" fillId="3" borderId="13" xfId="1" applyFont="1" applyFill="1" applyBorder="1" applyAlignment="1">
      <alignment vertical="center"/>
    </xf>
    <xf numFmtId="1" fontId="10" fillId="2" borderId="21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vertical="center"/>
    </xf>
    <xf numFmtId="0" fontId="10" fillId="5" borderId="5" xfId="0" applyFont="1" applyFill="1" applyBorder="1" applyAlignment="1">
      <alignment vertical="center"/>
    </xf>
    <xf numFmtId="0" fontId="7" fillId="2" borderId="5" xfId="4" applyFont="1" applyFill="1" applyBorder="1" applyAlignment="1">
      <alignment horizontal="center" vertical="center"/>
    </xf>
    <xf numFmtId="164" fontId="10" fillId="2" borderId="5" xfId="1" applyFont="1" applyFill="1" applyBorder="1" applyAlignment="1">
      <alignment horizontal="center" vertical="center"/>
    </xf>
    <xf numFmtId="164" fontId="10" fillId="2" borderId="5" xfId="1" applyFont="1" applyFill="1" applyBorder="1" applyAlignment="1" applyProtection="1">
      <alignment horizontal="center" vertical="center"/>
      <protection hidden="1"/>
    </xf>
    <xf numFmtId="164" fontId="10" fillId="5" borderId="27" xfId="1" applyFont="1" applyFill="1" applyBorder="1" applyAlignment="1">
      <alignment horizontal="center" vertical="center" wrapText="1"/>
    </xf>
    <xf numFmtId="164" fontId="21" fillId="2" borderId="5" xfId="1" applyFont="1" applyFill="1" applyBorder="1" applyAlignment="1" applyProtection="1">
      <alignment horizontal="center" vertical="center"/>
      <protection hidden="1"/>
    </xf>
    <xf numFmtId="164" fontId="10" fillId="2" borderId="16" xfId="1" applyFont="1" applyFill="1" applyBorder="1" applyAlignment="1" applyProtection="1">
      <alignment horizontal="center" vertical="center"/>
      <protection hidden="1"/>
    </xf>
    <xf numFmtId="1" fontId="10" fillId="2" borderId="22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7" fillId="2" borderId="1" xfId="4" applyFont="1" applyFill="1" applyBorder="1" applyAlignment="1">
      <alignment horizontal="center" vertical="center"/>
    </xf>
    <xf numFmtId="164" fontId="21" fillId="2" borderId="1" xfId="1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7" fillId="2" borderId="1" xfId="5" applyFont="1" applyFill="1" applyBorder="1" applyAlignment="1">
      <alignment vertical="center"/>
    </xf>
    <xf numFmtId="0" fontId="10" fillId="2" borderId="1" xfId="5" applyFont="1" applyFill="1" applyBorder="1" applyAlignment="1">
      <alignment vertical="center"/>
    </xf>
    <xf numFmtId="44" fontId="10" fillId="2" borderId="1" xfId="2" applyNumberFormat="1" applyFont="1" applyFill="1" applyBorder="1" applyAlignment="1">
      <alignment horizontal="center" vertical="center"/>
    </xf>
    <xf numFmtId="1" fontId="10" fillId="2" borderId="20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10" fillId="2" borderId="7" xfId="5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7" fillId="2" borderId="7" xfId="4" applyFont="1" applyFill="1" applyBorder="1" applyAlignment="1">
      <alignment horizontal="center" vertical="center"/>
    </xf>
    <xf numFmtId="164" fontId="10" fillId="2" borderId="7" xfId="1" applyFont="1" applyFill="1" applyBorder="1" applyAlignment="1">
      <alignment horizontal="center" vertical="center"/>
    </xf>
    <xf numFmtId="164" fontId="21" fillId="2" borderId="7" xfId="1" applyFont="1" applyFill="1" applyBorder="1" applyAlignment="1" applyProtection="1">
      <alignment horizontal="center" vertical="center"/>
      <protection hidden="1"/>
    </xf>
    <xf numFmtId="0" fontId="10" fillId="5" borderId="5" xfId="0" applyFont="1" applyFill="1" applyBorder="1" applyAlignment="1">
      <alignment horizontal="left" vertical="center" wrapText="1"/>
    </xf>
    <xf numFmtId="164" fontId="10" fillId="5" borderId="5" xfId="1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left" vertical="center" wrapText="1"/>
    </xf>
    <xf numFmtId="169" fontId="10" fillId="5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0" fillId="2" borderId="5" xfId="0" applyFont="1" applyFill="1" applyBorder="1" applyAlignment="1">
      <alignment horizontal="left" vertical="center"/>
    </xf>
    <xf numFmtId="14" fontId="10" fillId="2" borderId="5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10" fillId="2" borderId="1" xfId="5" applyFont="1" applyFill="1" applyBorder="1" applyAlignment="1">
      <alignment horizontal="left" vertical="center"/>
    </xf>
    <xf numFmtId="164" fontId="10" fillId="5" borderId="1" xfId="1" applyFont="1" applyFill="1" applyBorder="1" applyAlignment="1">
      <alignment horizontal="center" vertical="center" textRotation="255" wrapText="1" readingOrder="1"/>
    </xf>
    <xf numFmtId="164" fontId="14" fillId="9" borderId="1" xfId="1" applyFont="1" applyFill="1" applyBorder="1" applyAlignment="1">
      <alignment vertical="center"/>
    </xf>
    <xf numFmtId="164" fontId="5" fillId="9" borderId="1" xfId="1" applyFont="1" applyFill="1" applyBorder="1" applyAlignment="1" applyProtection="1">
      <alignment horizontal="center" vertical="center"/>
      <protection hidden="1"/>
    </xf>
    <xf numFmtId="164" fontId="5" fillId="0" borderId="8" xfId="1" applyFont="1" applyBorder="1" applyAlignment="1">
      <alignment horizontal="left" vertical="center"/>
    </xf>
    <xf numFmtId="164" fontId="5" fillId="0" borderId="9" xfId="1" applyFont="1" applyBorder="1" applyAlignment="1">
      <alignment horizontal="left" vertical="center"/>
    </xf>
    <xf numFmtId="164" fontId="5" fillId="8" borderId="12" xfId="1" applyFont="1" applyFill="1" applyBorder="1" applyAlignment="1">
      <alignment horizontal="left" vertical="center"/>
    </xf>
    <xf numFmtId="164" fontId="5" fillId="8" borderId="13" xfId="1" applyFont="1" applyFill="1" applyBorder="1" applyAlignment="1">
      <alignment horizontal="left" vertical="center"/>
    </xf>
    <xf numFmtId="0" fontId="5" fillId="7" borderId="24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164" fontId="4" fillId="0" borderId="2" xfId="1" applyFont="1" applyBorder="1" applyAlignment="1">
      <alignment horizontal="left" vertical="center"/>
    </xf>
    <xf numFmtId="164" fontId="4" fillId="0" borderId="3" xfId="1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164" fontId="5" fillId="4" borderId="2" xfId="1" applyFont="1" applyFill="1" applyBorder="1" applyAlignment="1">
      <alignment horizontal="center" vertical="center"/>
    </xf>
    <xf numFmtId="164" fontId="5" fillId="4" borderId="3" xfId="1" applyFont="1" applyFill="1" applyBorder="1" applyAlignment="1">
      <alignment horizontal="center" vertical="center"/>
    </xf>
    <xf numFmtId="164" fontId="5" fillId="4" borderId="4" xfId="1" applyFont="1" applyFill="1" applyBorder="1" applyAlignment="1">
      <alignment horizontal="center" vertical="center"/>
    </xf>
    <xf numFmtId="164" fontId="5" fillId="11" borderId="1" xfId="1" applyFont="1" applyFill="1" applyBorder="1" applyAlignment="1">
      <alignment horizontal="center" wrapText="1"/>
    </xf>
    <xf numFmtId="164" fontId="5" fillId="4" borderId="18" xfId="1" applyFont="1" applyFill="1" applyBorder="1" applyAlignment="1">
      <alignment horizontal="center" vertical="center" wrapText="1"/>
    </xf>
    <xf numFmtId="164" fontId="5" fillId="4" borderId="40" xfId="1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/>
    </xf>
    <xf numFmtId="0" fontId="15" fillId="3" borderId="3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 wrapText="1"/>
    </xf>
    <xf numFmtId="0" fontId="5" fillId="10" borderId="34" xfId="0" applyFont="1" applyFill="1" applyBorder="1" applyAlignment="1">
      <alignment horizontal="center" vertical="center" wrapText="1"/>
    </xf>
    <xf numFmtId="164" fontId="5" fillId="10" borderId="35" xfId="1" applyFont="1" applyFill="1" applyBorder="1" applyAlignment="1">
      <alignment horizontal="center" vertical="center" wrapText="1"/>
    </xf>
    <xf numFmtId="164" fontId="5" fillId="10" borderId="36" xfId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164" fontId="8" fillId="3" borderId="1" xfId="1" applyFont="1" applyFill="1" applyBorder="1" applyAlignment="1">
      <alignment horizontal="center" vertical="center" wrapText="1"/>
    </xf>
    <xf numFmtId="164" fontId="8" fillId="3" borderId="18" xfId="1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64" fontId="5" fillId="3" borderId="1" xfId="1" applyFont="1" applyFill="1" applyBorder="1" applyAlignment="1">
      <alignment horizontal="center" vertical="center" wrapText="1"/>
    </xf>
    <xf numFmtId="164" fontId="5" fillId="3" borderId="18" xfId="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38" xfId="0" applyFont="1" applyFill="1" applyBorder="1" applyAlignment="1">
      <alignment horizontal="left" vertical="center" wrapText="1"/>
    </xf>
    <xf numFmtId="164" fontId="5" fillId="11" borderId="1" xfId="1" applyFont="1" applyFill="1" applyBorder="1" applyAlignment="1">
      <alignment horizontal="center" vertical="center" wrapText="1"/>
    </xf>
    <xf numFmtId="0" fontId="5" fillId="7" borderId="42" xfId="0" applyFont="1" applyFill="1" applyBorder="1" applyAlignment="1">
      <alignment horizontal="center" vertical="center"/>
    </xf>
    <xf numFmtId="0" fontId="5" fillId="7" borderId="43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164" fontId="14" fillId="0" borderId="8" xfId="1" applyFont="1" applyBorder="1" applyAlignment="1">
      <alignment horizontal="left" vertical="center"/>
    </xf>
    <xf numFmtId="164" fontId="14" fillId="0" borderId="9" xfId="1" applyFont="1" applyBorder="1" applyAlignment="1">
      <alignment horizontal="left" vertical="center"/>
    </xf>
    <xf numFmtId="164" fontId="5" fillId="8" borderId="42" xfId="1" applyFont="1" applyFill="1" applyBorder="1" applyAlignment="1">
      <alignment horizontal="left" vertical="center"/>
    </xf>
    <xf numFmtId="164" fontId="5" fillId="8" borderId="43" xfId="1" applyFont="1" applyFill="1" applyBorder="1" applyAlignment="1">
      <alignment horizontal="left" vertical="center"/>
    </xf>
    <xf numFmtId="164" fontId="5" fillId="4" borderId="1" xfId="1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164" fontId="4" fillId="0" borderId="5" xfId="1" applyFont="1" applyBorder="1" applyAlignment="1">
      <alignment horizontal="left" vertical="center"/>
    </xf>
    <xf numFmtId="164" fontId="5" fillId="0" borderId="7" xfId="1" applyFont="1" applyBorder="1" applyAlignment="1">
      <alignment horizontal="left" vertical="center"/>
    </xf>
    <xf numFmtId="0" fontId="15" fillId="3" borderId="22" xfId="0" applyFont="1" applyFill="1" applyBorder="1" applyAlignment="1">
      <alignment horizontal="center" vertical="center"/>
    </xf>
    <xf numFmtId="0" fontId="15" fillId="3" borderId="45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5" fillId="10" borderId="35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164" fontId="4" fillId="0" borderId="54" xfId="1" applyFont="1" applyBorder="1" applyAlignment="1">
      <alignment horizontal="left" vertical="center"/>
    </xf>
    <xf numFmtId="164" fontId="4" fillId="0" borderId="10" xfId="1" applyFont="1" applyBorder="1" applyAlignment="1">
      <alignment horizontal="left" vertical="center"/>
    </xf>
    <xf numFmtId="0" fontId="8" fillId="10" borderId="17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8" fillId="10" borderId="30" xfId="0" applyFont="1" applyFill="1" applyBorder="1" applyAlignment="1">
      <alignment horizontal="center" vertical="center" wrapText="1"/>
    </xf>
    <xf numFmtId="0" fontId="8" fillId="10" borderId="31" xfId="0" applyFont="1" applyFill="1" applyBorder="1" applyAlignment="1">
      <alignment horizontal="center" vertical="center" wrapText="1"/>
    </xf>
    <xf numFmtId="0" fontId="8" fillId="10" borderId="33" xfId="0" applyFont="1" applyFill="1" applyBorder="1" applyAlignment="1">
      <alignment horizontal="center" vertical="center" wrapText="1"/>
    </xf>
    <xf numFmtId="0" fontId="8" fillId="10" borderId="48" xfId="0" applyFont="1" applyFill="1" applyBorder="1" applyAlignment="1">
      <alignment horizontal="center" vertical="center" wrapText="1"/>
    </xf>
    <xf numFmtId="0" fontId="8" fillId="10" borderId="35" xfId="0" applyFont="1" applyFill="1" applyBorder="1" applyAlignment="1">
      <alignment horizontal="center" vertical="center" wrapText="1"/>
    </xf>
    <xf numFmtId="0" fontId="8" fillId="10" borderId="22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</cellXfs>
  <cellStyles count="6">
    <cellStyle name="Moeda" xfId="1" builtinId="4"/>
    <cellStyle name="Normal" xfId="0" builtinId="0"/>
    <cellStyle name="Normal 2" xfId="3"/>
    <cellStyle name="Normal 2 2 2" xfId="5"/>
    <cellStyle name="Normal_Plan3" xfId="4"/>
    <cellStyle name="Vírgula" xfId="2" builtinId="3"/>
  </cellStyles>
  <dxfs count="0"/>
  <tableStyles count="0" defaultTableStyle="TableStyleMedium2" defaultPivotStyle="PivotStyleLight16"/>
  <colors>
    <mruColors>
      <color rgb="FFFFFF99"/>
      <color rgb="FF56D875"/>
      <color rgb="FF003300"/>
      <color rgb="FFFF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104244</xdr:colOff>
      <xdr:row>0</xdr:row>
      <xdr:rowOff>92606</xdr:rowOff>
    </xdr:from>
    <xdr:to>
      <xdr:col>1</xdr:col>
      <xdr:colOff>2190749</xdr:colOff>
      <xdr:row>0</xdr:row>
      <xdr:rowOff>762000</xdr:rowOff>
    </xdr:to>
    <xdr:pic>
      <xdr:nvPicPr>
        <xdr:cNvPr id="2" name="Imagem 1" descr="C:\Users\hellen_santos\AppData\Local\Microsoft\Windows\Temporary Internet Files\Content.Word\Logotipo-CIEE-320p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44" y="92606"/>
          <a:ext cx="2562755" cy="6693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100013</xdr:colOff>
      <xdr:row>0</xdr:row>
      <xdr:rowOff>76201</xdr:rowOff>
    </xdr:from>
    <xdr:ext cx="2447924" cy="602456"/>
    <xdr:pic>
      <xdr:nvPicPr>
        <xdr:cNvPr id="3" name="Imagem 2" descr="C:\Users\hellen_santos\AppData\Local\Microsoft\Windows\Temporary Internet Files\Content.Word\Logotipo-CIEE-320px.png">
          <a:extLst>
            <a:ext uri="{FF2B5EF4-FFF2-40B4-BE49-F238E27FC236}">
              <a16:creationId xmlns:a16="http://schemas.microsoft.com/office/drawing/2014/main" id="{8E0F6388-4A7B-4D7E-8984-42BBF5CB54C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3" y="76201"/>
          <a:ext cx="2447924" cy="60245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151868</xdr:colOff>
      <xdr:row>0</xdr:row>
      <xdr:rowOff>116419</xdr:rowOff>
    </xdr:from>
    <xdr:to>
      <xdr:col>1</xdr:col>
      <xdr:colOff>1738313</xdr:colOff>
      <xdr:row>0</xdr:row>
      <xdr:rowOff>785813</xdr:rowOff>
    </xdr:to>
    <xdr:pic>
      <xdr:nvPicPr>
        <xdr:cNvPr id="2" name="Imagem 1" descr="C:\Users\hellen_santos\AppData\Local\Microsoft\Windows\Temporary Internet Files\Content.Word\Logotipo-CIEE-320px.png">
          <a:extLst>
            <a:ext uri="{FF2B5EF4-FFF2-40B4-BE49-F238E27FC236}">
              <a16:creationId xmlns:a16="http://schemas.microsoft.com/office/drawing/2014/main" id="{3131109F-BC5D-48D6-B3CB-133A37D7688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68" y="116419"/>
          <a:ext cx="2026976" cy="6693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139963</xdr:colOff>
      <xdr:row>0</xdr:row>
      <xdr:rowOff>104512</xdr:rowOff>
    </xdr:from>
    <xdr:to>
      <xdr:col>1</xdr:col>
      <xdr:colOff>1940720</xdr:colOff>
      <xdr:row>0</xdr:row>
      <xdr:rowOff>785812</xdr:rowOff>
    </xdr:to>
    <xdr:pic>
      <xdr:nvPicPr>
        <xdr:cNvPr id="2" name="Imagem 1" descr="C:\Users\hellen_santos\AppData\Local\Microsoft\Windows\Temporary Internet Files\Content.Word\Logotipo-CIEE-320px.png">
          <a:extLst>
            <a:ext uri="{FF2B5EF4-FFF2-40B4-BE49-F238E27FC236}">
              <a16:creationId xmlns:a16="http://schemas.microsoft.com/office/drawing/2014/main" id="{E2E5AC96-4B94-41AC-A104-B3DA67222D5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963" y="104512"/>
          <a:ext cx="2241288" cy="681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"/>
  <sheetViews>
    <sheetView tabSelected="1" zoomScale="80" zoomScaleNormal="80" workbookViewId="0">
      <selection activeCell="B7" sqref="B7"/>
    </sheetView>
  </sheetViews>
  <sheetFormatPr defaultRowHeight="15" x14ac:dyDescent="0.25"/>
  <cols>
    <col min="1" max="1" width="7.140625" customWidth="1"/>
    <col min="2" max="2" width="58.140625" style="53" bestFit="1" customWidth="1"/>
    <col min="3" max="3" width="47.7109375" style="42" bestFit="1" customWidth="1"/>
    <col min="4" max="4" width="12.42578125" style="46" customWidth="1"/>
    <col min="5" max="5" width="6.5703125" bestFit="1" customWidth="1"/>
    <col min="6" max="6" width="13.5703125" bestFit="1" customWidth="1"/>
    <col min="7" max="7" width="15.85546875" bestFit="1" customWidth="1"/>
    <col min="8" max="8" width="17.28515625" style="105" customWidth="1"/>
    <col min="9" max="9" width="15.5703125" style="105" customWidth="1"/>
    <col min="10" max="10" width="15.140625" style="105" customWidth="1"/>
    <col min="11" max="11" width="16.140625" style="105" customWidth="1"/>
    <col min="12" max="12" width="8.28515625" style="105" customWidth="1"/>
    <col min="13" max="13" width="13.7109375" style="105" customWidth="1"/>
    <col min="14" max="14" width="16.140625" style="105" customWidth="1"/>
    <col min="15" max="15" width="22" style="105" customWidth="1"/>
    <col min="16" max="17" width="9.140625" style="34"/>
  </cols>
  <sheetData>
    <row r="1" spans="1:17" ht="72.75" customHeight="1" thickBot="1" x14ac:dyDescent="0.3">
      <c r="A1" s="346"/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8"/>
    </row>
    <row r="2" spans="1:17" ht="18" x14ac:dyDescent="0.25">
      <c r="A2" s="417" t="s">
        <v>1</v>
      </c>
      <c r="B2" s="418"/>
      <c r="C2" s="419"/>
      <c r="D2" s="370" t="s">
        <v>2</v>
      </c>
      <c r="E2" s="371"/>
      <c r="F2" s="56" t="s">
        <v>3</v>
      </c>
      <c r="G2" s="57" t="s">
        <v>4</v>
      </c>
      <c r="H2" s="76" t="s">
        <v>35</v>
      </c>
      <c r="I2" s="76" t="s">
        <v>5</v>
      </c>
      <c r="J2" s="372" t="s">
        <v>6</v>
      </c>
      <c r="K2" s="372"/>
      <c r="L2" s="372"/>
      <c r="M2" s="372"/>
      <c r="N2" s="372"/>
      <c r="O2" s="373"/>
    </row>
    <row r="3" spans="1:17" ht="54" customHeight="1" x14ac:dyDescent="0.25">
      <c r="A3" s="414" t="s">
        <v>280</v>
      </c>
      <c r="B3" s="415"/>
      <c r="C3" s="416"/>
      <c r="D3" s="374" t="s">
        <v>275</v>
      </c>
      <c r="E3" s="375"/>
      <c r="F3" s="54" t="s">
        <v>236</v>
      </c>
      <c r="G3" s="55" t="s">
        <v>235</v>
      </c>
      <c r="H3" s="77">
        <v>18</v>
      </c>
      <c r="I3" s="77">
        <v>4.8</v>
      </c>
      <c r="J3" s="376" t="s">
        <v>7</v>
      </c>
      <c r="K3" s="376"/>
      <c r="L3" s="376"/>
      <c r="M3" s="376"/>
      <c r="N3" s="376"/>
      <c r="O3" s="377"/>
    </row>
    <row r="4" spans="1:17" ht="15.75" x14ac:dyDescent="0.25">
      <c r="A4" s="364" t="s">
        <v>8</v>
      </c>
      <c r="B4" s="366" t="s">
        <v>9</v>
      </c>
      <c r="C4" s="368" t="s">
        <v>10</v>
      </c>
      <c r="D4" s="351" t="s">
        <v>11</v>
      </c>
      <c r="E4" s="351" t="s">
        <v>12</v>
      </c>
      <c r="F4" s="351" t="s">
        <v>13</v>
      </c>
      <c r="G4" s="351" t="s">
        <v>14</v>
      </c>
      <c r="H4" s="353" t="s">
        <v>15</v>
      </c>
      <c r="I4" s="354"/>
      <c r="J4" s="354"/>
      <c r="K4" s="355"/>
      <c r="L4" s="356" t="s">
        <v>16</v>
      </c>
      <c r="M4" s="356"/>
      <c r="N4" s="356"/>
      <c r="O4" s="357" t="s">
        <v>17</v>
      </c>
    </row>
    <row r="5" spans="1:17" ht="57.75" thickBot="1" x14ac:dyDescent="0.3">
      <c r="A5" s="365"/>
      <c r="B5" s="367"/>
      <c r="C5" s="369"/>
      <c r="D5" s="352"/>
      <c r="E5" s="352"/>
      <c r="F5" s="352"/>
      <c r="G5" s="352"/>
      <c r="H5" s="78" t="s">
        <v>18</v>
      </c>
      <c r="I5" s="78" t="s">
        <v>19</v>
      </c>
      <c r="J5" s="78" t="s">
        <v>20</v>
      </c>
      <c r="K5" s="78" t="s">
        <v>21</v>
      </c>
      <c r="L5" s="88" t="s">
        <v>22</v>
      </c>
      <c r="M5" s="78" t="s">
        <v>18</v>
      </c>
      <c r="N5" s="78" t="s">
        <v>19</v>
      </c>
      <c r="O5" s="358"/>
    </row>
    <row r="6" spans="1:17" s="245" customFormat="1" x14ac:dyDescent="0.2">
      <c r="A6" s="247">
        <v>1</v>
      </c>
      <c r="B6" s="298" t="s">
        <v>137</v>
      </c>
      <c r="C6" s="299" t="s">
        <v>0</v>
      </c>
      <c r="D6" s="323" t="s">
        <v>34</v>
      </c>
      <c r="E6" s="250">
        <v>1</v>
      </c>
      <c r="F6" s="251">
        <v>45145</v>
      </c>
      <c r="G6" s="251">
        <v>45510</v>
      </c>
      <c r="H6" s="252">
        <v>418</v>
      </c>
      <c r="I6" s="252">
        <v>86.4</v>
      </c>
      <c r="J6" s="252"/>
      <c r="K6" s="303">
        <v>504.4</v>
      </c>
      <c r="L6" s="324"/>
      <c r="M6" s="252"/>
      <c r="N6" s="252"/>
      <c r="O6" s="254">
        <f>SUM(H6+I6)</f>
        <v>504.4</v>
      </c>
      <c r="P6" s="280"/>
      <c r="Q6" s="280"/>
    </row>
    <row r="7" spans="1:17" s="245" customFormat="1" x14ac:dyDescent="0.2">
      <c r="A7" s="247">
        <v>2</v>
      </c>
      <c r="B7" s="325" t="s">
        <v>88</v>
      </c>
      <c r="C7" s="307" t="s">
        <v>89</v>
      </c>
      <c r="D7" s="326" t="s">
        <v>33</v>
      </c>
      <c r="E7" s="257">
        <v>1</v>
      </c>
      <c r="F7" s="258">
        <v>45026</v>
      </c>
      <c r="G7" s="258">
        <v>45391</v>
      </c>
      <c r="H7" s="259">
        <v>630</v>
      </c>
      <c r="I7" s="259">
        <v>86.4</v>
      </c>
      <c r="J7" s="259"/>
      <c r="K7" s="277">
        <v>716.4</v>
      </c>
      <c r="L7" s="261"/>
      <c r="M7" s="259"/>
      <c r="N7" s="259"/>
      <c r="O7" s="260">
        <f>SUM(H7+I7)</f>
        <v>716.4</v>
      </c>
      <c r="P7" s="280"/>
      <c r="Q7" s="280"/>
    </row>
    <row r="8" spans="1:17" s="245" customFormat="1" x14ac:dyDescent="0.2">
      <c r="A8" s="247">
        <v>3</v>
      </c>
      <c r="B8" s="325" t="s">
        <v>238</v>
      </c>
      <c r="C8" s="307" t="s">
        <v>239</v>
      </c>
      <c r="D8" s="326" t="s">
        <v>240</v>
      </c>
      <c r="E8" s="257">
        <v>2</v>
      </c>
      <c r="F8" s="258">
        <v>45352</v>
      </c>
      <c r="G8" s="258">
        <v>45379</v>
      </c>
      <c r="H8" s="259">
        <v>630</v>
      </c>
      <c r="I8" s="259">
        <v>86.4</v>
      </c>
      <c r="J8" s="259"/>
      <c r="K8" s="277">
        <v>716.4</v>
      </c>
      <c r="L8" s="261"/>
      <c r="M8" s="259"/>
      <c r="N8" s="259"/>
      <c r="O8" s="260">
        <f>SUM(H8+I8)</f>
        <v>716.4</v>
      </c>
      <c r="P8" s="280"/>
      <c r="Q8" s="280"/>
    </row>
    <row r="9" spans="1:17" s="245" customFormat="1" x14ac:dyDescent="0.2">
      <c r="A9" s="247">
        <v>4</v>
      </c>
      <c r="B9" s="325" t="s">
        <v>206</v>
      </c>
      <c r="C9" s="307" t="s">
        <v>67</v>
      </c>
      <c r="D9" s="326" t="s">
        <v>34</v>
      </c>
      <c r="E9" s="257">
        <v>1</v>
      </c>
      <c r="F9" s="258">
        <v>45236</v>
      </c>
      <c r="G9" s="258">
        <v>45601</v>
      </c>
      <c r="H9" s="259">
        <v>630</v>
      </c>
      <c r="I9" s="259">
        <v>86.4</v>
      </c>
      <c r="J9" s="259"/>
      <c r="K9" s="277">
        <v>716.4</v>
      </c>
      <c r="L9" s="259"/>
      <c r="M9" s="259"/>
      <c r="N9" s="259"/>
      <c r="O9" s="260">
        <f t="shared" ref="O9:O12" si="0">SUM(H9+I9)</f>
        <v>716.4</v>
      </c>
      <c r="P9" s="280"/>
      <c r="Q9" s="280"/>
    </row>
    <row r="10" spans="1:17" s="245" customFormat="1" x14ac:dyDescent="0.2">
      <c r="A10" s="247">
        <v>5</v>
      </c>
      <c r="B10" s="325" t="s">
        <v>66</v>
      </c>
      <c r="C10" s="307" t="s">
        <v>67</v>
      </c>
      <c r="D10" s="326" t="s">
        <v>34</v>
      </c>
      <c r="E10" s="257">
        <v>1</v>
      </c>
      <c r="F10" s="258">
        <v>44866</v>
      </c>
      <c r="G10" s="258">
        <v>45596</v>
      </c>
      <c r="H10" s="259">
        <v>630</v>
      </c>
      <c r="I10" s="259">
        <v>86.4</v>
      </c>
      <c r="J10" s="259"/>
      <c r="K10" s="277">
        <v>716.4</v>
      </c>
      <c r="L10" s="261"/>
      <c r="M10" s="259"/>
      <c r="N10" s="259"/>
      <c r="O10" s="260">
        <f>SUM(H10+I10)</f>
        <v>716.4</v>
      </c>
      <c r="P10" s="280"/>
      <c r="Q10" s="280"/>
    </row>
    <row r="11" spans="1:17" s="245" customFormat="1" x14ac:dyDescent="0.2">
      <c r="A11" s="247">
        <v>6</v>
      </c>
      <c r="B11" s="298" t="s">
        <v>152</v>
      </c>
      <c r="C11" s="307" t="s">
        <v>0</v>
      </c>
      <c r="D11" s="326" t="s">
        <v>131</v>
      </c>
      <c r="E11" s="257">
        <v>1</v>
      </c>
      <c r="F11" s="258">
        <v>45204</v>
      </c>
      <c r="G11" s="327"/>
      <c r="H11" s="259">
        <v>418</v>
      </c>
      <c r="I11" s="259">
        <v>86.4</v>
      </c>
      <c r="J11" s="259"/>
      <c r="K11" s="277">
        <v>504.4</v>
      </c>
      <c r="L11" s="261"/>
      <c r="M11" s="259"/>
      <c r="N11" s="259"/>
      <c r="O11" s="260">
        <f t="shared" si="0"/>
        <v>504.4</v>
      </c>
      <c r="P11" s="280"/>
      <c r="Q11" s="280"/>
    </row>
    <row r="12" spans="1:17" s="245" customFormat="1" x14ac:dyDescent="0.2">
      <c r="A12" s="247">
        <v>7</v>
      </c>
      <c r="B12" s="298" t="s">
        <v>153</v>
      </c>
      <c r="C12" s="307" t="s">
        <v>151</v>
      </c>
      <c r="D12" s="326" t="s">
        <v>142</v>
      </c>
      <c r="E12" s="257">
        <v>1</v>
      </c>
      <c r="F12" s="258">
        <v>45208</v>
      </c>
      <c r="G12" s="258">
        <v>45573</v>
      </c>
      <c r="H12" s="259">
        <v>630</v>
      </c>
      <c r="I12" s="259">
        <v>86.4</v>
      </c>
      <c r="J12" s="259"/>
      <c r="K12" s="277">
        <v>716.4</v>
      </c>
      <c r="L12" s="261"/>
      <c r="M12" s="259"/>
      <c r="N12" s="259"/>
      <c r="O12" s="260">
        <f t="shared" si="0"/>
        <v>716.4</v>
      </c>
      <c r="P12" s="280"/>
      <c r="Q12" s="280"/>
    </row>
    <row r="13" spans="1:17" s="245" customFormat="1" x14ac:dyDescent="0.2">
      <c r="A13" s="247">
        <v>8</v>
      </c>
      <c r="B13" s="298" t="s">
        <v>229</v>
      </c>
      <c r="C13" s="307" t="s">
        <v>0</v>
      </c>
      <c r="D13" s="326" t="s">
        <v>33</v>
      </c>
      <c r="E13" s="257">
        <v>1</v>
      </c>
      <c r="F13" s="258">
        <v>45327</v>
      </c>
      <c r="G13" s="258">
        <v>45692</v>
      </c>
      <c r="H13" s="259">
        <v>418</v>
      </c>
      <c r="I13" s="259">
        <v>86.4</v>
      </c>
      <c r="J13" s="259"/>
      <c r="K13" s="277">
        <v>504.4</v>
      </c>
      <c r="L13" s="261"/>
      <c r="M13" s="259"/>
      <c r="N13" s="259"/>
      <c r="O13" s="260">
        <f>SUM(H13+I13)</f>
        <v>504.4</v>
      </c>
      <c r="P13" s="280"/>
      <c r="Q13" s="280"/>
    </row>
    <row r="14" spans="1:17" s="245" customFormat="1" x14ac:dyDescent="0.2">
      <c r="A14" s="247">
        <v>9</v>
      </c>
      <c r="B14" s="298" t="s">
        <v>228</v>
      </c>
      <c r="C14" s="307" t="s">
        <v>0</v>
      </c>
      <c r="D14" s="326" t="s">
        <v>34</v>
      </c>
      <c r="E14" s="257">
        <v>1</v>
      </c>
      <c r="F14" s="258">
        <v>45261</v>
      </c>
      <c r="G14" s="258">
        <v>45627</v>
      </c>
      <c r="H14" s="259">
        <v>418</v>
      </c>
      <c r="I14" s="259">
        <v>86.4</v>
      </c>
      <c r="J14" s="259"/>
      <c r="K14" s="277">
        <v>504.4</v>
      </c>
      <c r="L14" s="261"/>
      <c r="M14" s="259"/>
      <c r="N14" s="259"/>
      <c r="O14" s="260">
        <f>SUM(H14+I14)</f>
        <v>504.4</v>
      </c>
      <c r="P14" s="280"/>
      <c r="Q14" s="280"/>
    </row>
    <row r="15" spans="1:17" s="245" customFormat="1" x14ac:dyDescent="0.2">
      <c r="A15" s="247">
        <v>10</v>
      </c>
      <c r="B15" s="298" t="s">
        <v>202</v>
      </c>
      <c r="C15" s="307" t="s">
        <v>203</v>
      </c>
      <c r="D15" s="326" t="s">
        <v>32</v>
      </c>
      <c r="E15" s="257">
        <v>1</v>
      </c>
      <c r="F15" s="258">
        <v>45201</v>
      </c>
      <c r="G15" s="258">
        <v>45473</v>
      </c>
      <c r="H15" s="259">
        <v>630</v>
      </c>
      <c r="I15" s="259">
        <v>86.4</v>
      </c>
      <c r="J15" s="266"/>
      <c r="K15" s="277">
        <v>716.4</v>
      </c>
      <c r="L15" s="266"/>
      <c r="M15" s="266"/>
      <c r="N15" s="266"/>
      <c r="O15" s="260">
        <f>SUM(H16+I15)</f>
        <v>716.4</v>
      </c>
      <c r="P15" s="280"/>
      <c r="Q15" s="280"/>
    </row>
    <row r="16" spans="1:17" s="245" customFormat="1" x14ac:dyDescent="0.2">
      <c r="A16" s="247">
        <v>11</v>
      </c>
      <c r="B16" s="298" t="s">
        <v>241</v>
      </c>
      <c r="C16" s="307" t="s">
        <v>242</v>
      </c>
      <c r="D16" s="326" t="s">
        <v>33</v>
      </c>
      <c r="E16" s="257">
        <v>2</v>
      </c>
      <c r="F16" s="258">
        <v>45352</v>
      </c>
      <c r="G16" s="258">
        <v>45379</v>
      </c>
      <c r="H16" s="259">
        <v>630</v>
      </c>
      <c r="I16" s="259">
        <v>86.4</v>
      </c>
      <c r="J16" s="266"/>
      <c r="K16" s="277">
        <v>716.4</v>
      </c>
      <c r="L16" s="266"/>
      <c r="M16" s="266"/>
      <c r="N16" s="266"/>
      <c r="O16" s="260">
        <f t="shared" ref="O16:O22" si="1">SUM(H16+I16)</f>
        <v>716.4</v>
      </c>
      <c r="P16" s="280"/>
      <c r="Q16" s="280"/>
    </row>
    <row r="17" spans="1:17" s="245" customFormat="1" x14ac:dyDescent="0.2">
      <c r="A17" s="247">
        <v>12</v>
      </c>
      <c r="B17" s="298" t="s">
        <v>154</v>
      </c>
      <c r="C17" s="307" t="s">
        <v>155</v>
      </c>
      <c r="D17" s="326" t="s">
        <v>33</v>
      </c>
      <c r="E17" s="257">
        <v>1</v>
      </c>
      <c r="F17" s="258">
        <v>45208</v>
      </c>
      <c r="G17" s="258">
        <v>45573</v>
      </c>
      <c r="H17" s="259">
        <v>630</v>
      </c>
      <c r="I17" s="259">
        <v>86.4</v>
      </c>
      <c r="J17" s="259"/>
      <c r="K17" s="277">
        <v>716.4</v>
      </c>
      <c r="L17" s="261"/>
      <c r="M17" s="259"/>
      <c r="N17" s="266"/>
      <c r="O17" s="260">
        <f t="shared" si="1"/>
        <v>716.4</v>
      </c>
      <c r="P17" s="280"/>
      <c r="Q17" s="280"/>
    </row>
    <row r="18" spans="1:17" s="245" customFormat="1" x14ac:dyDescent="0.2">
      <c r="A18" s="247">
        <v>13</v>
      </c>
      <c r="B18" s="298" t="s">
        <v>94</v>
      </c>
      <c r="C18" s="307" t="s">
        <v>31</v>
      </c>
      <c r="D18" s="326" t="s">
        <v>120</v>
      </c>
      <c r="E18" s="257">
        <v>1</v>
      </c>
      <c r="F18" s="258">
        <v>45028</v>
      </c>
      <c r="G18" s="258">
        <v>45394</v>
      </c>
      <c r="H18" s="259">
        <v>630</v>
      </c>
      <c r="I18" s="259">
        <v>86.4</v>
      </c>
      <c r="J18" s="259"/>
      <c r="K18" s="277">
        <v>716.4</v>
      </c>
      <c r="L18" s="261"/>
      <c r="M18" s="259"/>
      <c r="N18" s="259"/>
      <c r="O18" s="260">
        <f t="shared" si="1"/>
        <v>716.4</v>
      </c>
      <c r="P18" s="280"/>
      <c r="Q18" s="280"/>
    </row>
    <row r="19" spans="1:17" s="245" customFormat="1" x14ac:dyDescent="0.2">
      <c r="A19" s="247">
        <v>14</v>
      </c>
      <c r="B19" s="298" t="s">
        <v>156</v>
      </c>
      <c r="C19" s="307" t="s">
        <v>151</v>
      </c>
      <c r="D19" s="326" t="s">
        <v>142</v>
      </c>
      <c r="E19" s="257">
        <v>1</v>
      </c>
      <c r="F19" s="258">
        <v>45208</v>
      </c>
      <c r="G19" s="258">
        <v>45573</v>
      </c>
      <c r="H19" s="259">
        <v>630</v>
      </c>
      <c r="I19" s="259">
        <v>86.4</v>
      </c>
      <c r="J19" s="259"/>
      <c r="K19" s="277">
        <v>716.4</v>
      </c>
      <c r="L19" s="261"/>
      <c r="M19" s="259"/>
      <c r="N19" s="259"/>
      <c r="O19" s="260">
        <f t="shared" si="1"/>
        <v>716.4</v>
      </c>
      <c r="P19" s="280"/>
      <c r="Q19" s="280"/>
    </row>
    <row r="20" spans="1:17" s="245" customFormat="1" x14ac:dyDescent="0.2">
      <c r="A20" s="247">
        <v>15</v>
      </c>
      <c r="B20" s="298" t="s">
        <v>207</v>
      </c>
      <c r="C20" s="307" t="s">
        <v>0</v>
      </c>
      <c r="D20" s="326" t="s">
        <v>33</v>
      </c>
      <c r="E20" s="257">
        <v>1</v>
      </c>
      <c r="F20" s="258">
        <v>45231</v>
      </c>
      <c r="G20" s="258">
        <v>45596</v>
      </c>
      <c r="H20" s="259">
        <v>418</v>
      </c>
      <c r="I20" s="259">
        <v>86.4</v>
      </c>
      <c r="J20" s="259"/>
      <c r="K20" s="277">
        <v>504.4</v>
      </c>
      <c r="L20" s="261"/>
      <c r="M20" s="259"/>
      <c r="N20" s="259"/>
      <c r="O20" s="260">
        <f t="shared" si="1"/>
        <v>504.4</v>
      </c>
      <c r="P20" s="280"/>
      <c r="Q20" s="280"/>
    </row>
    <row r="21" spans="1:17" s="245" customFormat="1" x14ac:dyDescent="0.2">
      <c r="A21" s="247">
        <v>16</v>
      </c>
      <c r="B21" s="298" t="s">
        <v>157</v>
      </c>
      <c r="C21" s="307" t="s">
        <v>67</v>
      </c>
      <c r="D21" s="326" t="s">
        <v>131</v>
      </c>
      <c r="E21" s="257">
        <v>1</v>
      </c>
      <c r="F21" s="258">
        <v>45204</v>
      </c>
      <c r="G21" s="258">
        <v>45569</v>
      </c>
      <c r="H21" s="259">
        <v>630</v>
      </c>
      <c r="I21" s="259">
        <v>86.4</v>
      </c>
      <c r="J21" s="259"/>
      <c r="K21" s="277">
        <v>716.4</v>
      </c>
      <c r="L21" s="261"/>
      <c r="M21" s="259"/>
      <c r="N21" s="259"/>
      <c r="O21" s="260">
        <f t="shared" si="1"/>
        <v>716.4</v>
      </c>
      <c r="P21" s="280"/>
      <c r="Q21" s="280"/>
    </row>
    <row r="22" spans="1:17" s="245" customFormat="1" x14ac:dyDescent="0.2">
      <c r="A22" s="247">
        <v>17</v>
      </c>
      <c r="B22" s="298" t="s">
        <v>208</v>
      </c>
      <c r="C22" s="307" t="s">
        <v>0</v>
      </c>
      <c r="D22" s="326" t="s">
        <v>54</v>
      </c>
      <c r="E22" s="257">
        <v>1</v>
      </c>
      <c r="F22" s="258">
        <v>45243</v>
      </c>
      <c r="G22" s="258">
        <v>45608</v>
      </c>
      <c r="H22" s="259">
        <v>418</v>
      </c>
      <c r="I22" s="259">
        <v>86.4</v>
      </c>
      <c r="J22" s="259"/>
      <c r="K22" s="277">
        <v>504.4</v>
      </c>
      <c r="L22" s="261"/>
      <c r="M22" s="259"/>
      <c r="N22" s="259"/>
      <c r="O22" s="260">
        <f t="shared" si="1"/>
        <v>504.4</v>
      </c>
      <c r="P22" s="280"/>
      <c r="Q22" s="280"/>
    </row>
    <row r="23" spans="1:17" s="245" customFormat="1" x14ac:dyDescent="0.2">
      <c r="A23" s="247">
        <v>18</v>
      </c>
      <c r="B23" s="298" t="s">
        <v>158</v>
      </c>
      <c r="C23" s="307" t="s">
        <v>130</v>
      </c>
      <c r="D23" s="326" t="s">
        <v>131</v>
      </c>
      <c r="E23" s="257">
        <v>1</v>
      </c>
      <c r="F23" s="258">
        <v>45204</v>
      </c>
      <c r="G23" s="258">
        <v>45569</v>
      </c>
      <c r="H23" s="259">
        <v>630</v>
      </c>
      <c r="I23" s="259">
        <v>86.4</v>
      </c>
      <c r="J23" s="259"/>
      <c r="K23" s="277">
        <v>716.4</v>
      </c>
      <c r="L23" s="261"/>
      <c r="M23" s="259"/>
      <c r="N23" s="259"/>
      <c r="O23" s="260">
        <f t="shared" ref="O23" si="2">SUM(H23+I23)</f>
        <v>716.4</v>
      </c>
      <c r="P23" s="280"/>
      <c r="Q23" s="280"/>
    </row>
    <row r="24" spans="1:17" s="2" customFormat="1" x14ac:dyDescent="0.2">
      <c r="A24" s="247">
        <v>19</v>
      </c>
      <c r="B24" s="313" t="s">
        <v>79</v>
      </c>
      <c r="C24" s="312" t="s">
        <v>0</v>
      </c>
      <c r="D24" s="328" t="s">
        <v>33</v>
      </c>
      <c r="E24" s="257">
        <v>1</v>
      </c>
      <c r="F24" s="264" t="s">
        <v>82</v>
      </c>
      <c r="G24" s="264" t="s">
        <v>83</v>
      </c>
      <c r="H24" s="266">
        <v>418</v>
      </c>
      <c r="I24" s="259">
        <v>86.4</v>
      </c>
      <c r="J24" s="266"/>
      <c r="K24" s="277">
        <v>504.4</v>
      </c>
      <c r="L24" s="266"/>
      <c r="M24" s="266"/>
      <c r="N24" s="266"/>
      <c r="O24" s="260">
        <f>SUM(H24+I24)</f>
        <v>504.4</v>
      </c>
      <c r="P24" s="281"/>
      <c r="Q24" s="281"/>
    </row>
    <row r="25" spans="1:17" s="2" customFormat="1" x14ac:dyDescent="0.2">
      <c r="A25" s="247">
        <v>20</v>
      </c>
      <c r="B25" s="310" t="s">
        <v>76</v>
      </c>
      <c r="C25" s="312" t="s">
        <v>0</v>
      </c>
      <c r="D25" s="328" t="s">
        <v>34</v>
      </c>
      <c r="E25" s="257">
        <v>1</v>
      </c>
      <c r="F25" s="264" t="s">
        <v>77</v>
      </c>
      <c r="G25" s="264" t="s">
        <v>78</v>
      </c>
      <c r="H25" s="266">
        <v>418</v>
      </c>
      <c r="I25" s="259">
        <v>86.4</v>
      </c>
      <c r="J25" s="266"/>
      <c r="K25" s="277">
        <v>418</v>
      </c>
      <c r="L25" s="266"/>
      <c r="M25" s="266"/>
      <c r="N25" s="266"/>
      <c r="O25" s="260">
        <f>SUM(H25+I25)</f>
        <v>504.4</v>
      </c>
      <c r="P25" s="281"/>
      <c r="Q25" s="281"/>
    </row>
    <row r="26" spans="1:17" s="2" customFormat="1" x14ac:dyDescent="0.2">
      <c r="A26" s="247">
        <v>21</v>
      </c>
      <c r="B26" s="310" t="s">
        <v>160</v>
      </c>
      <c r="C26" s="312" t="s">
        <v>31</v>
      </c>
      <c r="D26" s="328" t="s">
        <v>33</v>
      </c>
      <c r="E26" s="257">
        <v>1</v>
      </c>
      <c r="F26" s="264" t="s">
        <v>71</v>
      </c>
      <c r="G26" s="264" t="s">
        <v>159</v>
      </c>
      <c r="H26" s="259">
        <v>630</v>
      </c>
      <c r="I26" s="259">
        <v>86.4</v>
      </c>
      <c r="J26" s="259"/>
      <c r="K26" s="277">
        <v>716.4</v>
      </c>
      <c r="L26" s="261"/>
      <c r="M26" s="259"/>
      <c r="N26" s="259"/>
      <c r="O26" s="260">
        <f>SUM(H26+I26)</f>
        <v>716.4</v>
      </c>
      <c r="P26" s="281"/>
      <c r="Q26" s="281"/>
    </row>
    <row r="27" spans="1:17" s="2" customFormat="1" x14ac:dyDescent="0.2">
      <c r="A27" s="247">
        <v>22</v>
      </c>
      <c r="B27" s="310" t="s">
        <v>230</v>
      </c>
      <c r="C27" s="312" t="s">
        <v>0</v>
      </c>
      <c r="D27" s="328" t="s">
        <v>54</v>
      </c>
      <c r="E27" s="257">
        <v>1</v>
      </c>
      <c r="F27" s="264" t="s">
        <v>231</v>
      </c>
      <c r="G27" s="264" t="s">
        <v>232</v>
      </c>
      <c r="H27" s="259">
        <v>418</v>
      </c>
      <c r="I27" s="259">
        <v>86.4</v>
      </c>
      <c r="J27" s="259"/>
      <c r="K27" s="277">
        <v>504.4</v>
      </c>
      <c r="L27" s="261"/>
      <c r="M27" s="259"/>
      <c r="N27" s="259"/>
      <c r="O27" s="260">
        <f>SUM(H27+I27)</f>
        <v>504.4</v>
      </c>
      <c r="P27" s="281"/>
      <c r="Q27" s="281"/>
    </row>
    <row r="28" spans="1:17" s="2" customFormat="1" x14ac:dyDescent="0.2">
      <c r="A28" s="247">
        <v>23</v>
      </c>
      <c r="B28" s="310" t="s">
        <v>161</v>
      </c>
      <c r="C28" s="312" t="s">
        <v>0</v>
      </c>
      <c r="D28" s="328" t="s">
        <v>33</v>
      </c>
      <c r="E28" s="257">
        <v>1</v>
      </c>
      <c r="F28" s="264" t="s">
        <v>71</v>
      </c>
      <c r="G28" s="264" t="s">
        <v>199</v>
      </c>
      <c r="H28" s="266">
        <v>418</v>
      </c>
      <c r="I28" s="259">
        <v>86.4</v>
      </c>
      <c r="J28" s="266"/>
      <c r="K28" s="277">
        <v>504.4</v>
      </c>
      <c r="L28" s="266"/>
      <c r="M28" s="266"/>
      <c r="N28" s="266"/>
      <c r="O28" s="260">
        <f t="shared" ref="O28:O29" si="3">SUM(H28+I28)</f>
        <v>504.4</v>
      </c>
      <c r="P28" s="281"/>
      <c r="Q28" s="281"/>
    </row>
    <row r="29" spans="1:17" s="2" customFormat="1" x14ac:dyDescent="0.2">
      <c r="A29" s="247">
        <v>24</v>
      </c>
      <c r="B29" s="310" t="s">
        <v>162</v>
      </c>
      <c r="C29" s="312" t="s">
        <v>31</v>
      </c>
      <c r="D29" s="328" t="s">
        <v>41</v>
      </c>
      <c r="E29" s="257">
        <v>1</v>
      </c>
      <c r="F29" s="264" t="s">
        <v>71</v>
      </c>
      <c r="G29" s="264" t="s">
        <v>159</v>
      </c>
      <c r="H29" s="259">
        <v>630</v>
      </c>
      <c r="I29" s="259">
        <v>86.4</v>
      </c>
      <c r="J29" s="259"/>
      <c r="K29" s="277">
        <v>716.4</v>
      </c>
      <c r="L29" s="261"/>
      <c r="M29" s="259"/>
      <c r="N29" s="259"/>
      <c r="O29" s="260">
        <f t="shared" si="3"/>
        <v>716.4</v>
      </c>
      <c r="P29" s="281"/>
      <c r="Q29" s="281"/>
    </row>
    <row r="30" spans="1:17" s="2" customFormat="1" x14ac:dyDescent="0.2">
      <c r="A30" s="247">
        <v>25</v>
      </c>
      <c r="B30" s="310" t="s">
        <v>237</v>
      </c>
      <c r="C30" s="312" t="s">
        <v>243</v>
      </c>
      <c r="D30" s="328" t="s">
        <v>34</v>
      </c>
      <c r="E30" s="257">
        <v>2</v>
      </c>
      <c r="F30" s="264" t="s">
        <v>244</v>
      </c>
      <c r="G30" s="264" t="s">
        <v>245</v>
      </c>
      <c r="H30" s="259">
        <v>546</v>
      </c>
      <c r="I30" s="259">
        <v>76.8</v>
      </c>
      <c r="J30" s="259"/>
      <c r="K30" s="277">
        <v>622.79999999999995</v>
      </c>
      <c r="L30" s="261"/>
      <c r="M30" s="259"/>
      <c r="N30" s="259"/>
      <c r="O30" s="260">
        <f t="shared" ref="O30:O48" si="4">SUM(H30+I30)</f>
        <v>622.79999999999995</v>
      </c>
      <c r="P30" s="281"/>
      <c r="Q30" s="281"/>
    </row>
    <row r="31" spans="1:17" s="2" customFormat="1" x14ac:dyDescent="0.2">
      <c r="A31" s="247">
        <v>26</v>
      </c>
      <c r="B31" s="310" t="s">
        <v>163</v>
      </c>
      <c r="C31" s="312" t="s">
        <v>155</v>
      </c>
      <c r="D31" s="328" t="s">
        <v>33</v>
      </c>
      <c r="E31" s="257">
        <v>1</v>
      </c>
      <c r="F31" s="264" t="s">
        <v>164</v>
      </c>
      <c r="G31" s="264" t="s">
        <v>165</v>
      </c>
      <c r="H31" s="259">
        <v>630</v>
      </c>
      <c r="I31" s="259">
        <v>86.4</v>
      </c>
      <c r="J31" s="259"/>
      <c r="K31" s="277">
        <v>716.4</v>
      </c>
      <c r="L31" s="261"/>
      <c r="M31" s="259"/>
      <c r="N31" s="259"/>
      <c r="O31" s="260">
        <f t="shared" si="4"/>
        <v>716.4</v>
      </c>
      <c r="P31" s="281"/>
      <c r="Q31" s="281"/>
    </row>
    <row r="32" spans="1:17" s="2" customFormat="1" x14ac:dyDescent="0.2">
      <c r="A32" s="247">
        <v>27</v>
      </c>
      <c r="B32" s="310" t="s">
        <v>246</v>
      </c>
      <c r="C32" s="312" t="s">
        <v>247</v>
      </c>
      <c r="D32" s="328" t="s">
        <v>33</v>
      </c>
      <c r="E32" s="257">
        <v>2</v>
      </c>
      <c r="F32" s="264" t="s">
        <v>248</v>
      </c>
      <c r="G32" s="264" t="s">
        <v>249</v>
      </c>
      <c r="H32" s="259">
        <v>630</v>
      </c>
      <c r="I32" s="259">
        <v>86.4</v>
      </c>
      <c r="J32" s="259"/>
      <c r="K32" s="277">
        <v>716.4</v>
      </c>
      <c r="L32" s="261"/>
      <c r="M32" s="259"/>
      <c r="N32" s="259"/>
      <c r="O32" s="260">
        <f t="shared" si="4"/>
        <v>716.4</v>
      </c>
      <c r="P32" s="281"/>
      <c r="Q32" s="281"/>
    </row>
    <row r="33" spans="1:17" s="2" customFormat="1" x14ac:dyDescent="0.2">
      <c r="A33" s="247">
        <v>28</v>
      </c>
      <c r="B33" s="310" t="s">
        <v>227</v>
      </c>
      <c r="C33" s="312" t="s">
        <v>144</v>
      </c>
      <c r="D33" s="328" t="s">
        <v>41</v>
      </c>
      <c r="E33" s="257">
        <v>1</v>
      </c>
      <c r="F33" s="264" t="s">
        <v>71</v>
      </c>
      <c r="G33" s="264" t="s">
        <v>159</v>
      </c>
      <c r="H33" s="259">
        <v>630</v>
      </c>
      <c r="I33" s="259">
        <v>86.4</v>
      </c>
      <c r="J33" s="259"/>
      <c r="K33" s="277">
        <v>716.4</v>
      </c>
      <c r="L33" s="261"/>
      <c r="M33" s="259"/>
      <c r="N33" s="259"/>
      <c r="O33" s="260">
        <f t="shared" si="4"/>
        <v>716.4</v>
      </c>
      <c r="P33" s="281"/>
      <c r="Q33" s="281"/>
    </row>
    <row r="34" spans="1:17" s="2" customFormat="1" x14ac:dyDescent="0.2">
      <c r="A34" s="247">
        <v>29</v>
      </c>
      <c r="B34" s="310" t="s">
        <v>43</v>
      </c>
      <c r="C34" s="312" t="s">
        <v>42</v>
      </c>
      <c r="D34" s="263" t="s">
        <v>41</v>
      </c>
      <c r="E34" s="257">
        <v>3</v>
      </c>
      <c r="F34" s="285">
        <v>44440</v>
      </c>
      <c r="G34" s="264" t="s">
        <v>46</v>
      </c>
      <c r="H34" s="266">
        <v>441</v>
      </c>
      <c r="I34" s="259">
        <v>86.4</v>
      </c>
      <c r="J34" s="270">
        <v>189</v>
      </c>
      <c r="K34" s="277">
        <v>716.4</v>
      </c>
      <c r="L34" s="270"/>
      <c r="M34" s="270"/>
      <c r="N34" s="270">
        <v>19.2</v>
      </c>
      <c r="O34" s="260">
        <v>697.2</v>
      </c>
      <c r="P34" s="281"/>
      <c r="Q34" s="281"/>
    </row>
    <row r="35" spans="1:17" s="2" customFormat="1" x14ac:dyDescent="0.2">
      <c r="A35" s="247">
        <v>30</v>
      </c>
      <c r="B35" s="310" t="s">
        <v>167</v>
      </c>
      <c r="C35" s="312" t="s">
        <v>130</v>
      </c>
      <c r="D35" s="263" t="s">
        <v>131</v>
      </c>
      <c r="E35" s="257">
        <v>1</v>
      </c>
      <c r="F35" s="285">
        <v>45208</v>
      </c>
      <c r="G35" s="264" t="s">
        <v>159</v>
      </c>
      <c r="H35" s="266">
        <v>630</v>
      </c>
      <c r="I35" s="259">
        <v>86.4</v>
      </c>
      <c r="J35" s="259"/>
      <c r="K35" s="259">
        <v>716.4</v>
      </c>
      <c r="L35" s="261"/>
      <c r="M35" s="259"/>
      <c r="N35" s="259"/>
      <c r="O35" s="260">
        <f t="shared" si="4"/>
        <v>716.4</v>
      </c>
      <c r="P35" s="281"/>
      <c r="Q35" s="281"/>
    </row>
    <row r="36" spans="1:17" s="2" customFormat="1" x14ac:dyDescent="0.2">
      <c r="A36" s="247">
        <v>31</v>
      </c>
      <c r="B36" s="310" t="s">
        <v>250</v>
      </c>
      <c r="C36" s="312" t="s">
        <v>251</v>
      </c>
      <c r="D36" s="263" t="s">
        <v>142</v>
      </c>
      <c r="E36" s="257">
        <v>2</v>
      </c>
      <c r="F36" s="285">
        <v>45352</v>
      </c>
      <c r="G36" s="264" t="s">
        <v>252</v>
      </c>
      <c r="H36" s="266">
        <v>630</v>
      </c>
      <c r="I36" s="259">
        <v>86.4</v>
      </c>
      <c r="J36" s="259"/>
      <c r="K36" s="259">
        <v>716.4</v>
      </c>
      <c r="L36" s="261"/>
      <c r="M36" s="259"/>
      <c r="N36" s="259"/>
      <c r="O36" s="260">
        <f t="shared" si="4"/>
        <v>716.4</v>
      </c>
      <c r="P36" s="281"/>
      <c r="Q36" s="281"/>
    </row>
    <row r="37" spans="1:17" s="2" customFormat="1" x14ac:dyDescent="0.2">
      <c r="A37" s="247">
        <v>32</v>
      </c>
      <c r="B37" s="310" t="s">
        <v>253</v>
      </c>
      <c r="C37" s="312" t="s">
        <v>0</v>
      </c>
      <c r="D37" s="263" t="s">
        <v>254</v>
      </c>
      <c r="E37" s="257">
        <v>2</v>
      </c>
      <c r="F37" s="285">
        <v>45352</v>
      </c>
      <c r="G37" s="264" t="s">
        <v>83</v>
      </c>
      <c r="H37" s="266">
        <v>418</v>
      </c>
      <c r="I37" s="259">
        <v>86.4</v>
      </c>
      <c r="J37" s="259"/>
      <c r="K37" s="259">
        <v>504.4</v>
      </c>
      <c r="L37" s="261"/>
      <c r="M37" s="259"/>
      <c r="N37" s="259"/>
      <c r="O37" s="260">
        <f t="shared" si="4"/>
        <v>504.4</v>
      </c>
      <c r="P37" s="281"/>
      <c r="Q37" s="281"/>
    </row>
    <row r="38" spans="1:17" s="2" customFormat="1" x14ac:dyDescent="0.2">
      <c r="A38" s="247">
        <v>33</v>
      </c>
      <c r="B38" s="310" t="s">
        <v>255</v>
      </c>
      <c r="C38" s="312" t="s">
        <v>0</v>
      </c>
      <c r="D38" s="263" t="s">
        <v>33</v>
      </c>
      <c r="E38" s="257">
        <v>2</v>
      </c>
      <c r="F38" s="285">
        <v>45352</v>
      </c>
      <c r="G38" s="264" t="s">
        <v>83</v>
      </c>
      <c r="H38" s="266">
        <v>418</v>
      </c>
      <c r="I38" s="259">
        <v>86.4</v>
      </c>
      <c r="J38" s="259"/>
      <c r="K38" s="259">
        <v>504.4</v>
      </c>
      <c r="L38" s="261"/>
      <c r="M38" s="259"/>
      <c r="N38" s="259"/>
      <c r="O38" s="260">
        <f t="shared" si="4"/>
        <v>504.4</v>
      </c>
      <c r="P38" s="281"/>
      <c r="Q38" s="281"/>
    </row>
    <row r="39" spans="1:17" s="2" customFormat="1" x14ac:dyDescent="0.2">
      <c r="A39" s="247">
        <v>34</v>
      </c>
      <c r="B39" s="329" t="s">
        <v>115</v>
      </c>
      <c r="C39" s="330" t="s">
        <v>0</v>
      </c>
      <c r="D39" s="331" t="s">
        <v>34</v>
      </c>
      <c r="E39" s="250">
        <v>1</v>
      </c>
      <c r="F39" s="332">
        <v>45048</v>
      </c>
      <c r="G39" s="333" t="s">
        <v>117</v>
      </c>
      <c r="H39" s="301">
        <v>418</v>
      </c>
      <c r="I39" s="252">
        <v>86.4</v>
      </c>
      <c r="J39" s="301"/>
      <c r="K39" s="303">
        <v>504.4</v>
      </c>
      <c r="L39" s="301"/>
      <c r="M39" s="301"/>
      <c r="N39" s="270"/>
      <c r="O39" s="260">
        <f t="shared" si="4"/>
        <v>504.4</v>
      </c>
      <c r="P39" s="281"/>
      <c r="Q39" s="281"/>
    </row>
    <row r="40" spans="1:17" s="2" customFormat="1" x14ac:dyDescent="0.2">
      <c r="A40" s="247">
        <v>35</v>
      </c>
      <c r="B40" s="329" t="s">
        <v>209</v>
      </c>
      <c r="C40" s="334" t="s">
        <v>0</v>
      </c>
      <c r="D40" s="331" t="s">
        <v>131</v>
      </c>
      <c r="E40" s="257">
        <v>1</v>
      </c>
      <c r="F40" s="332">
        <v>45243</v>
      </c>
      <c r="G40" s="333" t="s">
        <v>210</v>
      </c>
      <c r="H40" s="259">
        <v>418</v>
      </c>
      <c r="I40" s="259">
        <v>86.4</v>
      </c>
      <c r="J40" s="259"/>
      <c r="K40" s="277">
        <v>504.4</v>
      </c>
      <c r="L40" s="261"/>
      <c r="M40" s="259"/>
      <c r="N40" s="259"/>
      <c r="O40" s="260">
        <f t="shared" si="4"/>
        <v>504.4</v>
      </c>
      <c r="P40" s="281"/>
      <c r="Q40" s="281"/>
    </row>
    <row r="41" spans="1:17" s="2" customFormat="1" x14ac:dyDescent="0.2">
      <c r="A41" s="247">
        <v>36</v>
      </c>
      <c r="B41" s="310" t="s">
        <v>86</v>
      </c>
      <c r="C41" s="314" t="s">
        <v>0</v>
      </c>
      <c r="D41" s="335" t="s">
        <v>34</v>
      </c>
      <c r="E41" s="257">
        <v>1</v>
      </c>
      <c r="F41" s="285">
        <v>45026</v>
      </c>
      <c r="G41" s="264"/>
      <c r="H41" s="266">
        <v>418</v>
      </c>
      <c r="I41" s="259">
        <v>86.4</v>
      </c>
      <c r="J41" s="266"/>
      <c r="K41" s="277">
        <v>504.4</v>
      </c>
      <c r="L41" s="266"/>
      <c r="M41" s="266"/>
      <c r="N41" s="266"/>
      <c r="O41" s="260">
        <f t="shared" si="4"/>
        <v>504.4</v>
      </c>
      <c r="P41" s="281"/>
      <c r="Q41" s="281"/>
    </row>
    <row r="42" spans="1:17" s="2" customFormat="1" x14ac:dyDescent="0.2">
      <c r="A42" s="247">
        <v>37</v>
      </c>
      <c r="B42" s="310" t="s">
        <v>204</v>
      </c>
      <c r="C42" s="314" t="s">
        <v>155</v>
      </c>
      <c r="D42" s="335" t="s">
        <v>33</v>
      </c>
      <c r="E42" s="257">
        <v>1</v>
      </c>
      <c r="F42" s="285">
        <v>45200</v>
      </c>
      <c r="G42" s="264" t="s">
        <v>201</v>
      </c>
      <c r="H42" s="266">
        <v>630</v>
      </c>
      <c r="I42" s="259">
        <v>86.4</v>
      </c>
      <c r="J42" s="266"/>
      <c r="K42" s="277">
        <v>716.4</v>
      </c>
      <c r="L42" s="266"/>
      <c r="M42" s="266"/>
      <c r="N42" s="266"/>
      <c r="O42" s="260">
        <f t="shared" si="4"/>
        <v>716.4</v>
      </c>
      <c r="P42" s="281"/>
      <c r="Q42" s="281"/>
    </row>
    <row r="43" spans="1:17" s="2" customFormat="1" x14ac:dyDescent="0.2">
      <c r="A43" s="247">
        <v>38</v>
      </c>
      <c r="B43" s="310" t="s">
        <v>277</v>
      </c>
      <c r="C43" s="314" t="s">
        <v>155</v>
      </c>
      <c r="D43" s="335" t="s">
        <v>33</v>
      </c>
      <c r="E43" s="257">
        <v>2</v>
      </c>
      <c r="F43" s="285">
        <v>45362</v>
      </c>
      <c r="G43" s="264"/>
      <c r="H43" s="266">
        <v>630</v>
      </c>
      <c r="I43" s="259">
        <v>86.4</v>
      </c>
      <c r="J43" s="266"/>
      <c r="K43" s="277">
        <v>716.4</v>
      </c>
      <c r="L43" s="266"/>
      <c r="M43" s="266"/>
      <c r="N43" s="266"/>
      <c r="O43" s="260">
        <f t="shared" si="4"/>
        <v>716.4</v>
      </c>
      <c r="P43" s="281"/>
      <c r="Q43" s="281"/>
    </row>
    <row r="44" spans="1:17" s="2" customFormat="1" x14ac:dyDescent="0.2">
      <c r="A44" s="247">
        <v>39</v>
      </c>
      <c r="B44" s="310" t="s">
        <v>112</v>
      </c>
      <c r="C44" s="312" t="s">
        <v>0</v>
      </c>
      <c r="D44" s="328" t="s">
        <v>113</v>
      </c>
      <c r="E44" s="257">
        <v>1</v>
      </c>
      <c r="F44" s="264" t="s">
        <v>116</v>
      </c>
      <c r="G44" s="265">
        <v>45413</v>
      </c>
      <c r="H44" s="270">
        <v>418</v>
      </c>
      <c r="I44" s="259">
        <v>86.4</v>
      </c>
      <c r="J44" s="266"/>
      <c r="K44" s="277">
        <v>504.4</v>
      </c>
      <c r="L44" s="266"/>
      <c r="M44" s="266"/>
      <c r="N44" s="266"/>
      <c r="O44" s="260">
        <f t="shared" si="4"/>
        <v>504.4</v>
      </c>
      <c r="P44" s="281"/>
      <c r="Q44" s="281"/>
    </row>
    <row r="45" spans="1:17" s="2" customFormat="1" x14ac:dyDescent="0.2">
      <c r="A45" s="247">
        <v>40</v>
      </c>
      <c r="B45" s="310" t="s">
        <v>68</v>
      </c>
      <c r="C45" s="312" t="s">
        <v>0</v>
      </c>
      <c r="D45" s="328" t="s">
        <v>33</v>
      </c>
      <c r="E45" s="257">
        <v>1</v>
      </c>
      <c r="F45" s="264" t="s">
        <v>65</v>
      </c>
      <c r="G45" s="265">
        <v>45238</v>
      </c>
      <c r="H45" s="270">
        <v>418</v>
      </c>
      <c r="I45" s="259">
        <v>86.4</v>
      </c>
      <c r="J45" s="266"/>
      <c r="K45" s="277">
        <v>504.4</v>
      </c>
      <c r="L45" s="266"/>
      <c r="M45" s="266"/>
      <c r="N45" s="266"/>
      <c r="O45" s="260">
        <f t="shared" si="4"/>
        <v>504.4</v>
      </c>
      <c r="P45" s="281"/>
      <c r="Q45" s="281"/>
    </row>
    <row r="46" spans="1:17" s="2" customFormat="1" x14ac:dyDescent="0.2">
      <c r="A46" s="247">
        <v>41</v>
      </c>
      <c r="B46" s="310" t="s">
        <v>87</v>
      </c>
      <c r="C46" s="312" t="s">
        <v>31</v>
      </c>
      <c r="D46" s="328" t="s">
        <v>34</v>
      </c>
      <c r="E46" s="257">
        <v>1</v>
      </c>
      <c r="F46" s="264" t="s">
        <v>85</v>
      </c>
      <c r="G46" s="265"/>
      <c r="H46" s="270">
        <v>630</v>
      </c>
      <c r="I46" s="259">
        <v>86.4</v>
      </c>
      <c r="J46" s="266"/>
      <c r="K46" s="277">
        <v>716.4</v>
      </c>
      <c r="L46" s="266"/>
      <c r="M46" s="266"/>
      <c r="N46" s="266"/>
      <c r="O46" s="260">
        <f t="shared" si="4"/>
        <v>716.4</v>
      </c>
      <c r="P46" s="281"/>
      <c r="Q46" s="281"/>
    </row>
    <row r="47" spans="1:17" s="2" customFormat="1" x14ac:dyDescent="0.2">
      <c r="A47" s="247">
        <v>42</v>
      </c>
      <c r="B47" s="310" t="s">
        <v>125</v>
      </c>
      <c r="C47" s="312" t="s">
        <v>0</v>
      </c>
      <c r="D47" s="328" t="s">
        <v>33</v>
      </c>
      <c r="E47" s="257">
        <v>1</v>
      </c>
      <c r="F47" s="264" t="s">
        <v>127</v>
      </c>
      <c r="G47" s="265">
        <v>45475</v>
      </c>
      <c r="H47" s="270">
        <v>418</v>
      </c>
      <c r="I47" s="259">
        <v>86.4</v>
      </c>
      <c r="J47" s="266"/>
      <c r="K47" s="277">
        <v>504.4</v>
      </c>
      <c r="L47" s="266"/>
      <c r="M47" s="266"/>
      <c r="N47" s="266"/>
      <c r="O47" s="260">
        <f t="shared" si="4"/>
        <v>504.4</v>
      </c>
      <c r="P47" s="281"/>
      <c r="Q47" s="281"/>
    </row>
    <row r="48" spans="1:17" s="2" customFormat="1" x14ac:dyDescent="0.2">
      <c r="A48" s="247">
        <v>43</v>
      </c>
      <c r="B48" s="310" t="s">
        <v>143</v>
      </c>
      <c r="C48" s="312" t="s">
        <v>144</v>
      </c>
      <c r="D48" s="328" t="s">
        <v>131</v>
      </c>
      <c r="E48" s="257">
        <v>1</v>
      </c>
      <c r="F48" s="264" t="s">
        <v>145</v>
      </c>
      <c r="G48" s="265">
        <v>45540</v>
      </c>
      <c r="H48" s="270">
        <v>630</v>
      </c>
      <c r="I48" s="259">
        <v>86.4</v>
      </c>
      <c r="J48" s="266"/>
      <c r="K48" s="277">
        <v>716.4</v>
      </c>
      <c r="L48" s="266"/>
      <c r="M48" s="266"/>
      <c r="N48" s="266"/>
      <c r="O48" s="260">
        <f t="shared" si="4"/>
        <v>716.4</v>
      </c>
      <c r="P48" s="281"/>
      <c r="Q48" s="281"/>
    </row>
    <row r="49" spans="1:17" s="2" customFormat="1" x14ac:dyDescent="0.2">
      <c r="A49" s="247">
        <v>44</v>
      </c>
      <c r="B49" s="310" t="s">
        <v>168</v>
      </c>
      <c r="C49" s="312" t="s">
        <v>169</v>
      </c>
      <c r="D49" s="328" t="s">
        <v>41</v>
      </c>
      <c r="E49" s="257">
        <v>1</v>
      </c>
      <c r="F49" s="264" t="s">
        <v>71</v>
      </c>
      <c r="G49" s="265">
        <v>45573</v>
      </c>
      <c r="H49" s="270">
        <v>630</v>
      </c>
      <c r="I49" s="259">
        <v>86.4</v>
      </c>
      <c r="J49" s="259"/>
      <c r="K49" s="277">
        <v>716.4</v>
      </c>
      <c r="L49" s="261"/>
      <c r="M49" s="259"/>
      <c r="N49" s="259"/>
      <c r="O49" s="260">
        <f t="shared" ref="O49" si="5">SUM(H49+I49)</f>
        <v>716.4</v>
      </c>
      <c r="P49" s="281"/>
      <c r="Q49" s="281"/>
    </row>
    <row r="50" spans="1:17" s="2" customFormat="1" x14ac:dyDescent="0.2">
      <c r="A50" s="247">
        <v>45</v>
      </c>
      <c r="B50" s="310" t="s">
        <v>170</v>
      </c>
      <c r="C50" s="312" t="s">
        <v>0</v>
      </c>
      <c r="D50" s="328" t="s">
        <v>131</v>
      </c>
      <c r="E50" s="257">
        <v>1</v>
      </c>
      <c r="F50" s="264" t="s">
        <v>166</v>
      </c>
      <c r="G50" s="265">
        <v>45566</v>
      </c>
      <c r="H50" s="270">
        <v>418</v>
      </c>
      <c r="I50" s="259">
        <v>86.4</v>
      </c>
      <c r="J50" s="270"/>
      <c r="K50" s="277">
        <v>504.4</v>
      </c>
      <c r="L50" s="270"/>
      <c r="M50" s="270"/>
      <c r="N50" s="270"/>
      <c r="O50" s="260">
        <f>SUM(H50+I50)</f>
        <v>504.4</v>
      </c>
      <c r="P50" s="281"/>
      <c r="Q50" s="281"/>
    </row>
    <row r="51" spans="1:17" s="2" customFormat="1" x14ac:dyDescent="0.2">
      <c r="A51" s="247">
        <v>46</v>
      </c>
      <c r="B51" s="310" t="s">
        <v>211</v>
      </c>
      <c r="C51" s="312" t="s">
        <v>144</v>
      </c>
      <c r="D51" s="328" t="s">
        <v>33</v>
      </c>
      <c r="E51" s="257">
        <v>1</v>
      </c>
      <c r="F51" s="264" t="s">
        <v>212</v>
      </c>
      <c r="G51" s="265">
        <v>45230</v>
      </c>
      <c r="H51" s="259">
        <v>630</v>
      </c>
      <c r="I51" s="259">
        <v>86.4</v>
      </c>
      <c r="J51" s="259"/>
      <c r="K51" s="277">
        <v>716.4</v>
      </c>
      <c r="L51" s="261"/>
      <c r="M51" s="259"/>
      <c r="N51" s="259"/>
      <c r="O51" s="260">
        <f t="shared" ref="O51:O57" si="6">SUM(H51+I51)</f>
        <v>716.4</v>
      </c>
      <c r="P51" s="281"/>
      <c r="Q51" s="281"/>
    </row>
    <row r="52" spans="1:17" s="2" customFormat="1" x14ac:dyDescent="0.2">
      <c r="A52" s="247">
        <v>47</v>
      </c>
      <c r="B52" s="310" t="s">
        <v>114</v>
      </c>
      <c r="C52" s="312" t="s">
        <v>0</v>
      </c>
      <c r="D52" s="328" t="s">
        <v>34</v>
      </c>
      <c r="E52" s="257">
        <v>1</v>
      </c>
      <c r="F52" s="264" t="s">
        <v>116</v>
      </c>
      <c r="G52" s="264" t="s">
        <v>117</v>
      </c>
      <c r="H52" s="266">
        <v>418</v>
      </c>
      <c r="I52" s="259">
        <v>86.4</v>
      </c>
      <c r="J52" s="266"/>
      <c r="K52" s="277">
        <v>504.4</v>
      </c>
      <c r="L52" s="266"/>
      <c r="M52" s="266"/>
      <c r="N52" s="266"/>
      <c r="O52" s="260">
        <f>SUM(H52+I52)</f>
        <v>504.4</v>
      </c>
      <c r="P52" s="281"/>
      <c r="Q52" s="281"/>
    </row>
    <row r="53" spans="1:17" s="2" customFormat="1" x14ac:dyDescent="0.2">
      <c r="A53" s="247">
        <v>48</v>
      </c>
      <c r="B53" s="310" t="s">
        <v>91</v>
      </c>
      <c r="C53" s="312" t="s">
        <v>90</v>
      </c>
      <c r="D53" s="328" t="s">
        <v>33</v>
      </c>
      <c r="E53" s="257">
        <v>1</v>
      </c>
      <c r="F53" s="264" t="s">
        <v>85</v>
      </c>
      <c r="G53" s="264" t="s">
        <v>92</v>
      </c>
      <c r="H53" s="266">
        <v>630</v>
      </c>
      <c r="I53" s="259">
        <v>86.4</v>
      </c>
      <c r="J53" s="266"/>
      <c r="K53" s="277">
        <v>716.4</v>
      </c>
      <c r="L53" s="266"/>
      <c r="M53" s="266"/>
      <c r="N53" s="266"/>
      <c r="O53" s="288">
        <f>SUM(H53+I53)</f>
        <v>716.4</v>
      </c>
      <c r="P53" s="281"/>
      <c r="Q53" s="281"/>
    </row>
    <row r="54" spans="1:17" s="2" customFormat="1" x14ac:dyDescent="0.2">
      <c r="A54" s="247">
        <v>49</v>
      </c>
      <c r="B54" s="310" t="s">
        <v>93</v>
      </c>
      <c r="C54" s="312" t="s">
        <v>0</v>
      </c>
      <c r="D54" s="328" t="s">
        <v>34</v>
      </c>
      <c r="E54" s="257">
        <v>1</v>
      </c>
      <c r="F54" s="264" t="s">
        <v>85</v>
      </c>
      <c r="G54" s="264" t="s">
        <v>92</v>
      </c>
      <c r="H54" s="266">
        <v>418</v>
      </c>
      <c r="I54" s="259">
        <v>86.4</v>
      </c>
      <c r="J54" s="266"/>
      <c r="K54" s="277">
        <v>504.4</v>
      </c>
      <c r="L54" s="266"/>
      <c r="M54" s="266"/>
      <c r="N54" s="266"/>
      <c r="O54" s="288">
        <f>SUM(H54+I54)</f>
        <v>504.4</v>
      </c>
      <c r="P54" s="281"/>
      <c r="Q54" s="281"/>
    </row>
    <row r="55" spans="1:17" s="2" customFormat="1" x14ac:dyDescent="0.2">
      <c r="A55" s="247">
        <v>50</v>
      </c>
      <c r="B55" s="310" t="s">
        <v>171</v>
      </c>
      <c r="C55" s="312" t="s">
        <v>0</v>
      </c>
      <c r="D55" s="328" t="s">
        <v>33</v>
      </c>
      <c r="E55" s="257">
        <v>1</v>
      </c>
      <c r="F55" s="264" t="s">
        <v>164</v>
      </c>
      <c r="G55" s="264" t="s">
        <v>200</v>
      </c>
      <c r="H55" s="266">
        <v>418</v>
      </c>
      <c r="I55" s="259">
        <v>86.4</v>
      </c>
      <c r="J55" s="266"/>
      <c r="K55" s="277">
        <v>504.4</v>
      </c>
      <c r="L55" s="266"/>
      <c r="M55" s="266"/>
      <c r="N55" s="266"/>
      <c r="O55" s="288">
        <f>SUM(H55+I55)</f>
        <v>504.4</v>
      </c>
      <c r="P55" s="281"/>
      <c r="Q55" s="281"/>
    </row>
    <row r="56" spans="1:17" s="2" customFormat="1" x14ac:dyDescent="0.2">
      <c r="A56" s="247">
        <v>51</v>
      </c>
      <c r="B56" s="310" t="s">
        <v>205</v>
      </c>
      <c r="C56" s="312" t="s">
        <v>173</v>
      </c>
      <c r="D56" s="328" t="s">
        <v>41</v>
      </c>
      <c r="E56" s="257">
        <v>1</v>
      </c>
      <c r="F56" s="264" t="s">
        <v>71</v>
      </c>
      <c r="G56" s="264" t="s">
        <v>159</v>
      </c>
      <c r="H56" s="259">
        <v>630</v>
      </c>
      <c r="I56" s="259">
        <v>86.4</v>
      </c>
      <c r="J56" s="259"/>
      <c r="K56" s="277">
        <v>716.4</v>
      </c>
      <c r="L56" s="261"/>
      <c r="M56" s="259"/>
      <c r="N56" s="259"/>
      <c r="O56" s="260">
        <f t="shared" si="6"/>
        <v>716.4</v>
      </c>
      <c r="P56" s="281"/>
      <c r="Q56" s="281"/>
    </row>
    <row r="57" spans="1:17" s="2" customFormat="1" x14ac:dyDescent="0.2">
      <c r="A57" s="247">
        <v>52</v>
      </c>
      <c r="B57" s="310" t="s">
        <v>172</v>
      </c>
      <c r="C57" s="312" t="s">
        <v>144</v>
      </c>
      <c r="D57" s="328" t="s">
        <v>41</v>
      </c>
      <c r="E57" s="257">
        <v>1</v>
      </c>
      <c r="F57" s="264" t="s">
        <v>71</v>
      </c>
      <c r="G57" s="264" t="s">
        <v>159</v>
      </c>
      <c r="H57" s="259">
        <v>630</v>
      </c>
      <c r="I57" s="259">
        <v>86.4</v>
      </c>
      <c r="J57" s="259"/>
      <c r="K57" s="277">
        <v>716.4</v>
      </c>
      <c r="L57" s="261"/>
      <c r="M57" s="259"/>
      <c r="N57" s="259"/>
      <c r="O57" s="260">
        <f t="shared" si="6"/>
        <v>716.4</v>
      </c>
      <c r="P57" s="281"/>
      <c r="Q57" s="281"/>
    </row>
    <row r="58" spans="1:17" s="2" customFormat="1" x14ac:dyDescent="0.2">
      <c r="A58" s="247">
        <v>53</v>
      </c>
      <c r="B58" s="310" t="s">
        <v>174</v>
      </c>
      <c r="C58" s="312" t="s">
        <v>31</v>
      </c>
      <c r="D58" s="328" t="s">
        <v>33</v>
      </c>
      <c r="E58" s="257">
        <v>1</v>
      </c>
      <c r="F58" s="264" t="s">
        <v>71</v>
      </c>
      <c r="G58" s="264" t="s">
        <v>159</v>
      </c>
      <c r="H58" s="259">
        <v>630</v>
      </c>
      <c r="I58" s="259">
        <v>86.4</v>
      </c>
      <c r="J58" s="259"/>
      <c r="K58" s="277">
        <v>716.4</v>
      </c>
      <c r="L58" s="261"/>
      <c r="M58" s="259"/>
      <c r="N58" s="259"/>
      <c r="O58" s="260">
        <f>SUM(H58+I58)</f>
        <v>716.4</v>
      </c>
      <c r="P58" s="281"/>
      <c r="Q58" s="281"/>
    </row>
    <row r="59" spans="1:17" s="2" customFormat="1" x14ac:dyDescent="0.2">
      <c r="A59" s="247">
        <v>54</v>
      </c>
      <c r="B59" s="310" t="s">
        <v>126</v>
      </c>
      <c r="C59" s="312" t="s">
        <v>0</v>
      </c>
      <c r="D59" s="328" t="s">
        <v>131</v>
      </c>
      <c r="E59" s="257">
        <v>1</v>
      </c>
      <c r="F59" s="264" t="s">
        <v>127</v>
      </c>
      <c r="G59" s="265">
        <v>45475</v>
      </c>
      <c r="H59" s="270">
        <v>418</v>
      </c>
      <c r="I59" s="259">
        <v>86.4</v>
      </c>
      <c r="J59" s="266"/>
      <c r="K59" s="277">
        <v>504.4</v>
      </c>
      <c r="L59" s="266"/>
      <c r="M59" s="266"/>
      <c r="N59" s="266"/>
      <c r="O59" s="288">
        <f>SUM(H59+I59)</f>
        <v>504.4</v>
      </c>
      <c r="P59" s="281"/>
      <c r="Q59" s="281"/>
    </row>
    <row r="60" spans="1:17" s="2" customFormat="1" x14ac:dyDescent="0.2">
      <c r="A60" s="247">
        <v>55</v>
      </c>
      <c r="B60" s="310" t="s">
        <v>256</v>
      </c>
      <c r="C60" s="312" t="s">
        <v>239</v>
      </c>
      <c r="D60" s="328" t="s">
        <v>240</v>
      </c>
      <c r="E60" s="257">
        <v>2</v>
      </c>
      <c r="F60" s="264" t="s">
        <v>248</v>
      </c>
      <c r="G60" s="265">
        <v>45350</v>
      </c>
      <c r="H60" s="270">
        <v>630</v>
      </c>
      <c r="I60" s="259">
        <v>86.4</v>
      </c>
      <c r="J60" s="266"/>
      <c r="K60" s="277">
        <v>716.4</v>
      </c>
      <c r="L60" s="266"/>
      <c r="M60" s="266"/>
      <c r="N60" s="266"/>
      <c r="O60" s="260">
        <f>SUM(H60+I60)</f>
        <v>716.4</v>
      </c>
      <c r="P60" s="281"/>
      <c r="Q60" s="281"/>
    </row>
    <row r="61" spans="1:17" s="2" customFormat="1" x14ac:dyDescent="0.2">
      <c r="A61" s="247">
        <v>56</v>
      </c>
      <c r="B61" s="310" t="s">
        <v>175</v>
      </c>
      <c r="C61" s="312" t="s">
        <v>31</v>
      </c>
      <c r="D61" s="328" t="s">
        <v>120</v>
      </c>
      <c r="E61" s="257" t="s">
        <v>268</v>
      </c>
      <c r="F61" s="264" t="s">
        <v>176</v>
      </c>
      <c r="G61" s="265">
        <v>45569</v>
      </c>
      <c r="H61" s="270">
        <v>315</v>
      </c>
      <c r="I61" s="259">
        <v>86.4</v>
      </c>
      <c r="J61" s="259">
        <v>273</v>
      </c>
      <c r="K61" s="277">
        <v>674.4</v>
      </c>
      <c r="L61" s="261"/>
      <c r="M61" s="259"/>
      <c r="N61" s="259">
        <v>38.4</v>
      </c>
      <c r="O61" s="260">
        <f>SUM(K61-N61)</f>
        <v>636</v>
      </c>
      <c r="P61" s="281"/>
      <c r="Q61" s="281"/>
    </row>
    <row r="62" spans="1:17" s="2" customFormat="1" x14ac:dyDescent="0.2">
      <c r="A62" s="247">
        <v>57</v>
      </c>
      <c r="B62" s="310" t="s">
        <v>233</v>
      </c>
      <c r="C62" s="312" t="s">
        <v>0</v>
      </c>
      <c r="D62" s="328" t="s">
        <v>131</v>
      </c>
      <c r="E62" s="257">
        <v>1</v>
      </c>
      <c r="F62" s="264" t="s">
        <v>234</v>
      </c>
      <c r="G62" s="265">
        <v>45688</v>
      </c>
      <c r="H62" s="270">
        <v>418</v>
      </c>
      <c r="I62" s="259">
        <v>86.4</v>
      </c>
      <c r="J62" s="259"/>
      <c r="K62" s="277">
        <v>504.4</v>
      </c>
      <c r="L62" s="266"/>
      <c r="M62" s="266"/>
      <c r="N62" s="266"/>
      <c r="O62" s="288">
        <f>SUM(H62+I62)</f>
        <v>504.4</v>
      </c>
      <c r="P62" s="281"/>
      <c r="Q62" s="281"/>
    </row>
    <row r="63" spans="1:17" s="2" customFormat="1" x14ac:dyDescent="0.2">
      <c r="A63" s="247">
        <v>58</v>
      </c>
      <c r="B63" s="310" t="s">
        <v>257</v>
      </c>
      <c r="C63" s="312" t="s">
        <v>144</v>
      </c>
      <c r="D63" s="328" t="s">
        <v>34</v>
      </c>
      <c r="E63" s="257">
        <v>2</v>
      </c>
      <c r="F63" s="264" t="s">
        <v>248</v>
      </c>
      <c r="G63" s="265">
        <v>45716</v>
      </c>
      <c r="H63" s="270">
        <v>630</v>
      </c>
      <c r="I63" s="259">
        <v>86.4</v>
      </c>
      <c r="J63" s="259"/>
      <c r="K63" s="277">
        <v>716.4</v>
      </c>
      <c r="L63" s="266"/>
      <c r="M63" s="266"/>
      <c r="N63" s="266"/>
      <c r="O63" s="288">
        <f>SUM(H63+I63)</f>
        <v>716.4</v>
      </c>
      <c r="P63" s="281"/>
      <c r="Q63" s="281"/>
    </row>
    <row r="64" spans="1:17" s="2" customFormat="1" x14ac:dyDescent="0.2">
      <c r="A64" s="247">
        <v>59</v>
      </c>
      <c r="B64" s="310" t="s">
        <v>177</v>
      </c>
      <c r="C64" s="312" t="s">
        <v>178</v>
      </c>
      <c r="D64" s="328" t="s">
        <v>54</v>
      </c>
      <c r="E64" s="257">
        <v>1</v>
      </c>
      <c r="F64" s="264" t="s">
        <v>71</v>
      </c>
      <c r="G64" s="265">
        <v>45573</v>
      </c>
      <c r="H64" s="270">
        <v>630</v>
      </c>
      <c r="I64" s="259">
        <v>86.4</v>
      </c>
      <c r="J64" s="259"/>
      <c r="K64" s="277">
        <v>716.4</v>
      </c>
      <c r="L64" s="261"/>
      <c r="M64" s="259"/>
      <c r="N64" s="259"/>
      <c r="O64" s="260">
        <f>SUM(H64+I64)</f>
        <v>716.4</v>
      </c>
      <c r="P64" s="281"/>
      <c r="Q64" s="281"/>
    </row>
    <row r="65" spans="1:20" s="2" customFormat="1" ht="15.75" x14ac:dyDescent="0.2">
      <c r="A65" s="247">
        <v>60</v>
      </c>
      <c r="B65" s="310" t="s">
        <v>179</v>
      </c>
      <c r="C65" s="312" t="s">
        <v>180</v>
      </c>
      <c r="D65" s="328" t="s">
        <v>41</v>
      </c>
      <c r="E65" s="257">
        <v>1</v>
      </c>
      <c r="F65" s="264" t="s">
        <v>71</v>
      </c>
      <c r="G65" s="265">
        <v>45573</v>
      </c>
      <c r="H65" s="259">
        <v>630</v>
      </c>
      <c r="I65" s="259">
        <v>86.4</v>
      </c>
      <c r="J65" s="259"/>
      <c r="K65" s="277">
        <v>716.4</v>
      </c>
      <c r="L65" s="336" t="s">
        <v>262</v>
      </c>
      <c r="M65" s="259">
        <v>21</v>
      </c>
      <c r="N65" s="259">
        <v>4.8</v>
      </c>
      <c r="O65" s="260">
        <f>SUM(K65-M65-N65)</f>
        <v>690.6</v>
      </c>
      <c r="P65" s="281"/>
      <c r="Q65" s="281"/>
    </row>
    <row r="66" spans="1:20" s="2" customFormat="1" x14ac:dyDescent="0.2">
      <c r="A66" s="247">
        <v>61</v>
      </c>
      <c r="B66" s="310" t="s">
        <v>258</v>
      </c>
      <c r="C66" s="312" t="s">
        <v>0</v>
      </c>
      <c r="D66" s="328" t="s">
        <v>254</v>
      </c>
      <c r="E66" s="257">
        <v>2</v>
      </c>
      <c r="F66" s="264" t="s">
        <v>248</v>
      </c>
      <c r="G66" s="265">
        <v>45657</v>
      </c>
      <c r="H66" s="259">
        <v>418</v>
      </c>
      <c r="I66" s="259">
        <v>86.4</v>
      </c>
      <c r="J66" s="259"/>
      <c r="K66" s="277">
        <v>504.4</v>
      </c>
      <c r="L66" s="261"/>
      <c r="M66" s="259"/>
      <c r="N66" s="259"/>
      <c r="O66" s="260">
        <f>SUM(H66+I66)</f>
        <v>504.4</v>
      </c>
      <c r="P66" s="281"/>
      <c r="Q66" s="281"/>
    </row>
    <row r="67" spans="1:20" s="2" customFormat="1" x14ac:dyDescent="0.2">
      <c r="A67" s="247">
        <v>62</v>
      </c>
      <c r="B67" s="310" t="s">
        <v>147</v>
      </c>
      <c r="C67" s="312" t="s">
        <v>144</v>
      </c>
      <c r="D67" s="328" t="s">
        <v>34</v>
      </c>
      <c r="E67" s="257">
        <v>1</v>
      </c>
      <c r="F67" s="264" t="s">
        <v>146</v>
      </c>
      <c r="G67" s="265"/>
      <c r="H67" s="270">
        <v>630</v>
      </c>
      <c r="I67" s="259">
        <v>86.4</v>
      </c>
      <c r="J67" s="266"/>
      <c r="K67" s="277">
        <v>716.4</v>
      </c>
      <c r="L67" s="266"/>
      <c r="M67" s="266"/>
      <c r="N67" s="266"/>
      <c r="O67" s="260">
        <f>SUM(H67+I67)</f>
        <v>716.4</v>
      </c>
      <c r="P67" s="281"/>
      <c r="Q67" s="281"/>
    </row>
    <row r="68" spans="1:20" s="2" customFormat="1" x14ac:dyDescent="0.2">
      <c r="A68" s="247">
        <v>63</v>
      </c>
      <c r="B68" s="310" t="s">
        <v>138</v>
      </c>
      <c r="C68" s="312" t="s">
        <v>139</v>
      </c>
      <c r="D68" s="328" t="s">
        <v>34</v>
      </c>
      <c r="E68" s="257">
        <v>1</v>
      </c>
      <c r="F68" s="264" t="s">
        <v>140</v>
      </c>
      <c r="G68" s="265">
        <v>45506</v>
      </c>
      <c r="H68" s="270">
        <v>418</v>
      </c>
      <c r="I68" s="259">
        <v>86.4</v>
      </c>
      <c r="J68" s="266"/>
      <c r="K68" s="277">
        <v>504.4</v>
      </c>
      <c r="L68" s="266"/>
      <c r="M68" s="266"/>
      <c r="N68" s="266"/>
      <c r="O68" s="260">
        <f>SUM(H68+I68)</f>
        <v>504.4</v>
      </c>
      <c r="P68" s="281"/>
      <c r="Q68" s="281"/>
    </row>
    <row r="69" spans="1:20" s="2" customFormat="1" ht="15.75" thickBot="1" x14ac:dyDescent="0.25">
      <c r="A69" s="271">
        <v>64</v>
      </c>
      <c r="B69" s="317" t="s">
        <v>182</v>
      </c>
      <c r="C69" s="319" t="s">
        <v>144</v>
      </c>
      <c r="D69" s="273" t="s">
        <v>131</v>
      </c>
      <c r="E69" s="274">
        <v>1</v>
      </c>
      <c r="F69" s="290">
        <v>45200</v>
      </c>
      <c r="G69" s="275" t="s">
        <v>201</v>
      </c>
      <c r="H69" s="321">
        <v>630</v>
      </c>
      <c r="I69" s="277">
        <v>86.4</v>
      </c>
      <c r="J69" s="278"/>
      <c r="K69" s="277">
        <v>716.4</v>
      </c>
      <c r="L69" s="278"/>
      <c r="M69" s="278"/>
      <c r="N69" s="278"/>
      <c r="O69" s="279">
        <f>SUM(H69+I69)</f>
        <v>716.4</v>
      </c>
      <c r="P69" s="281"/>
      <c r="Q69" s="281"/>
    </row>
    <row r="70" spans="1:20" ht="16.5" thickBot="1" x14ac:dyDescent="0.3">
      <c r="A70" s="359" t="s">
        <v>39</v>
      </c>
      <c r="B70" s="360"/>
      <c r="C70" s="360"/>
      <c r="D70" s="360"/>
      <c r="E70" s="360"/>
      <c r="F70" s="360"/>
      <c r="G70" s="360"/>
      <c r="H70" s="295">
        <f>SUM(H6:H69)</f>
        <v>34220</v>
      </c>
      <c r="I70" s="295">
        <f>SUM(I6:I69)</f>
        <v>5519.9999999999973</v>
      </c>
      <c r="J70" s="295">
        <f>SUM(J6:J69)</f>
        <v>462</v>
      </c>
      <c r="K70" s="295">
        <f>SUM(K6:K69)</f>
        <v>40115.600000000049</v>
      </c>
      <c r="L70" s="158"/>
      <c r="M70" s="295">
        <f>SUM(M6:M69)</f>
        <v>21</v>
      </c>
      <c r="N70" s="295">
        <f>SUM(N6:N69)</f>
        <v>62.399999999999991</v>
      </c>
      <c r="O70" s="244">
        <f>SUM(O6:O69)</f>
        <v>40118.600000000042</v>
      </c>
    </row>
    <row r="71" spans="1:20" ht="16.5" thickBot="1" x14ac:dyDescent="0.3">
      <c r="A71" s="13"/>
      <c r="B71" s="24"/>
      <c r="C71" s="24"/>
      <c r="D71" s="29"/>
      <c r="E71" s="14"/>
      <c r="F71" s="14"/>
      <c r="G71" s="14"/>
      <c r="H71" s="82"/>
      <c r="I71" s="83"/>
      <c r="J71" s="82"/>
      <c r="K71" s="83"/>
      <c r="L71" s="84"/>
      <c r="M71" s="85"/>
      <c r="N71" s="82"/>
      <c r="O71" s="86"/>
      <c r="R71" s="34"/>
      <c r="S71" s="34"/>
      <c r="T71" s="34"/>
    </row>
    <row r="72" spans="1:20" ht="15.75" x14ac:dyDescent="0.25">
      <c r="A72" s="361" t="s">
        <v>24</v>
      </c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3"/>
      <c r="R72" s="34"/>
      <c r="S72" s="34"/>
      <c r="T72" s="34"/>
    </row>
    <row r="73" spans="1:20" s="5" customFormat="1" ht="57.75" thickBot="1" x14ac:dyDescent="0.25">
      <c r="A73" s="59" t="s">
        <v>8</v>
      </c>
      <c r="B73" s="60" t="s">
        <v>9</v>
      </c>
      <c r="C73" s="60" t="s">
        <v>10</v>
      </c>
      <c r="D73" s="61" t="s">
        <v>11</v>
      </c>
      <c r="E73" s="62" t="s">
        <v>12</v>
      </c>
      <c r="F73" s="62" t="s">
        <v>25</v>
      </c>
      <c r="G73" s="62" t="s">
        <v>26</v>
      </c>
      <c r="H73" s="87" t="s">
        <v>18</v>
      </c>
      <c r="I73" s="87" t="s">
        <v>19</v>
      </c>
      <c r="J73" s="87" t="s">
        <v>27</v>
      </c>
      <c r="K73" s="87" t="s">
        <v>21</v>
      </c>
      <c r="L73" s="88" t="s">
        <v>22</v>
      </c>
      <c r="M73" s="87" t="s">
        <v>23</v>
      </c>
      <c r="N73" s="87" t="s">
        <v>28</v>
      </c>
      <c r="O73" s="89" t="s">
        <v>17</v>
      </c>
      <c r="P73" s="35"/>
      <c r="Q73" s="35"/>
      <c r="R73" s="35"/>
      <c r="S73" s="35"/>
      <c r="T73" s="35"/>
    </row>
    <row r="74" spans="1:20" ht="16.5" thickBot="1" x14ac:dyDescent="0.3">
      <c r="A74" s="63">
        <v>1</v>
      </c>
      <c r="B74" s="64"/>
      <c r="C74" s="65"/>
      <c r="D74" s="66"/>
      <c r="E74" s="67"/>
      <c r="F74" s="68"/>
      <c r="G74" s="69"/>
      <c r="H74" s="90"/>
      <c r="I74" s="79"/>
      <c r="J74" s="90"/>
      <c r="K74" s="79"/>
      <c r="L74" s="90"/>
      <c r="M74" s="90"/>
      <c r="N74" s="90"/>
      <c r="O74" s="91"/>
      <c r="R74" s="34"/>
      <c r="S74" s="34"/>
      <c r="T74" s="34"/>
    </row>
    <row r="75" spans="1:20" ht="16.5" thickBot="1" x14ac:dyDescent="0.3">
      <c r="A75" s="70"/>
      <c r="B75" s="71"/>
      <c r="C75" s="71"/>
      <c r="D75" s="72"/>
      <c r="E75" s="73"/>
      <c r="F75" s="74"/>
      <c r="G75" s="75"/>
      <c r="H75" s="92"/>
      <c r="I75" s="93"/>
      <c r="J75" s="94"/>
      <c r="K75" s="94"/>
      <c r="L75" s="95" t="s">
        <v>30</v>
      </c>
      <c r="M75" s="94"/>
      <c r="N75" s="94"/>
      <c r="O75" s="96"/>
      <c r="R75" s="34"/>
      <c r="S75" s="34"/>
      <c r="T75" s="34"/>
    </row>
    <row r="76" spans="1:20" ht="15.75" x14ac:dyDescent="0.25">
      <c r="A76" s="19"/>
      <c r="B76" s="48"/>
      <c r="C76" s="38"/>
      <c r="D76" s="8"/>
      <c r="E76" s="7"/>
      <c r="F76" s="9"/>
      <c r="G76" s="9"/>
      <c r="H76" s="97"/>
      <c r="I76" s="97"/>
      <c r="J76" s="97"/>
      <c r="K76" s="97"/>
      <c r="L76" s="97"/>
      <c r="M76" s="97"/>
      <c r="N76" s="97"/>
      <c r="O76" s="98"/>
      <c r="R76" s="34"/>
      <c r="S76" s="34"/>
      <c r="T76" s="34"/>
    </row>
    <row r="77" spans="1:20" ht="15.75" x14ac:dyDescent="0.25">
      <c r="A77" s="343" t="s">
        <v>40</v>
      </c>
      <c r="B77" s="344"/>
      <c r="C77" s="344"/>
      <c r="D77" s="344"/>
      <c r="E77" s="344"/>
      <c r="F77" s="344"/>
      <c r="G77" s="345"/>
      <c r="H77" s="337">
        <v>34220</v>
      </c>
      <c r="I77" s="337">
        <v>5520</v>
      </c>
      <c r="J77" s="337">
        <v>462</v>
      </c>
      <c r="K77" s="337">
        <v>40115.599999999999</v>
      </c>
      <c r="L77" s="338"/>
      <c r="M77" s="337">
        <v>21</v>
      </c>
      <c r="N77" s="337">
        <v>62.4</v>
      </c>
      <c r="O77" s="337">
        <v>40118.6</v>
      </c>
      <c r="R77" s="34"/>
      <c r="S77" s="34"/>
      <c r="T77" s="34"/>
    </row>
    <row r="78" spans="1:20" ht="15.75" x14ac:dyDescent="0.25">
      <c r="A78" s="25" t="s">
        <v>124</v>
      </c>
      <c r="B78" s="24"/>
      <c r="C78" s="38"/>
      <c r="D78" s="8"/>
      <c r="E78" s="7"/>
      <c r="F78" s="9"/>
      <c r="G78" s="9"/>
      <c r="H78" s="349" t="s">
        <v>38</v>
      </c>
      <c r="I78" s="350"/>
      <c r="J78" s="350"/>
      <c r="K78" s="350"/>
      <c r="L78" s="350"/>
      <c r="M78" s="350"/>
      <c r="N78" s="350"/>
      <c r="O78" s="99">
        <v>30</v>
      </c>
      <c r="R78" s="34"/>
      <c r="S78" s="34"/>
      <c r="T78" s="34"/>
    </row>
    <row r="79" spans="1:20" ht="16.5" thickBot="1" x14ac:dyDescent="0.3">
      <c r="A79" s="19"/>
      <c r="B79" s="48"/>
      <c r="C79" s="38"/>
      <c r="D79" s="8"/>
      <c r="E79" s="7"/>
      <c r="F79" s="9"/>
      <c r="G79" s="9"/>
      <c r="H79" s="339" t="s">
        <v>37</v>
      </c>
      <c r="I79" s="340"/>
      <c r="J79" s="340"/>
      <c r="K79" s="340"/>
      <c r="L79" s="340"/>
      <c r="M79" s="340"/>
      <c r="N79" s="340"/>
      <c r="O79" s="100">
        <v>1920</v>
      </c>
      <c r="Q79" s="36"/>
      <c r="R79" s="36"/>
      <c r="S79" s="36"/>
      <c r="T79" s="34"/>
    </row>
    <row r="80" spans="1:20" ht="16.5" thickBot="1" x14ac:dyDescent="0.3">
      <c r="A80" s="26"/>
      <c r="B80" s="49"/>
      <c r="C80" s="39"/>
      <c r="D80" s="30"/>
      <c r="E80" s="28"/>
      <c r="F80" s="27"/>
      <c r="G80" s="27"/>
      <c r="H80" s="341" t="s">
        <v>36</v>
      </c>
      <c r="I80" s="342"/>
      <c r="J80" s="342"/>
      <c r="K80" s="342"/>
      <c r="L80" s="342"/>
      <c r="M80" s="342"/>
      <c r="N80" s="342"/>
      <c r="O80" s="101">
        <v>42038.6</v>
      </c>
      <c r="R80" s="34"/>
      <c r="S80" s="34"/>
      <c r="T80" s="34"/>
    </row>
    <row r="81" spans="1:20" ht="15.75" x14ac:dyDescent="0.25">
      <c r="A81" s="9"/>
      <c r="B81" s="48"/>
      <c r="C81" s="38"/>
      <c r="D81" s="8"/>
      <c r="E81" s="7"/>
      <c r="F81" s="9"/>
      <c r="G81" s="9"/>
      <c r="H81" s="97"/>
      <c r="I81" s="97"/>
      <c r="J81" s="97"/>
      <c r="K81" s="97"/>
      <c r="L81" s="97"/>
      <c r="M81" s="97"/>
      <c r="N81" s="97"/>
      <c r="O81" s="97"/>
      <c r="R81" s="34"/>
      <c r="S81" s="34"/>
      <c r="T81" s="34"/>
    </row>
    <row r="82" spans="1:20" ht="15.75" x14ac:dyDescent="0.25">
      <c r="A82" s="9"/>
      <c r="B82" s="48"/>
      <c r="C82" s="38"/>
      <c r="D82" s="8"/>
      <c r="E82" s="7"/>
      <c r="F82" s="9"/>
      <c r="G82" s="9"/>
      <c r="H82" s="97"/>
      <c r="I82" s="97"/>
      <c r="J82" s="97"/>
      <c r="K82" s="97"/>
      <c r="L82" s="97"/>
      <c r="M82" s="97"/>
      <c r="N82" s="97"/>
      <c r="O82" s="97"/>
      <c r="R82" s="34"/>
      <c r="S82" s="34"/>
      <c r="T82" s="34"/>
    </row>
    <row r="83" spans="1:20" x14ac:dyDescent="0.25">
      <c r="A83" s="11"/>
      <c r="B83" s="50"/>
      <c r="C83" s="40"/>
      <c r="D83" s="44"/>
      <c r="E83" s="10"/>
      <c r="F83" s="11"/>
      <c r="G83" s="11"/>
      <c r="H83" s="102"/>
      <c r="I83" s="102"/>
      <c r="J83" s="102"/>
      <c r="K83" s="102"/>
      <c r="L83" s="102"/>
      <c r="M83" s="102"/>
      <c r="N83" s="102"/>
      <c r="O83" s="102"/>
      <c r="R83" s="34"/>
      <c r="S83" s="34"/>
      <c r="T83" s="34"/>
    </row>
    <row r="84" spans="1:20" x14ac:dyDescent="0.25">
      <c r="A84" s="11"/>
      <c r="B84" s="50"/>
      <c r="C84" s="40"/>
      <c r="D84" s="44"/>
      <c r="E84" s="10"/>
      <c r="F84" s="11"/>
      <c r="G84" s="11"/>
      <c r="H84" s="102"/>
      <c r="I84" s="102"/>
      <c r="J84" s="102"/>
      <c r="K84" s="102"/>
      <c r="L84" s="102"/>
      <c r="M84" s="102"/>
      <c r="N84" s="102"/>
      <c r="O84" s="102"/>
      <c r="R84" s="34"/>
      <c r="S84" s="34"/>
      <c r="T84" s="34"/>
    </row>
    <row r="85" spans="1:20" x14ac:dyDescent="0.25">
      <c r="A85" s="11"/>
      <c r="B85" s="50"/>
      <c r="C85" s="40"/>
      <c r="D85" s="44"/>
      <c r="E85" s="10"/>
      <c r="F85" s="11"/>
      <c r="G85" s="11"/>
      <c r="H85" s="102"/>
      <c r="I85" s="102"/>
      <c r="J85" s="102"/>
      <c r="K85" s="102"/>
      <c r="L85" s="102"/>
      <c r="M85" s="102"/>
      <c r="N85" s="102"/>
      <c r="O85" s="102"/>
      <c r="R85" s="34"/>
      <c r="S85" s="34"/>
      <c r="T85" s="34"/>
    </row>
    <row r="86" spans="1:20" x14ac:dyDescent="0.25">
      <c r="A86" s="11"/>
      <c r="B86" s="50"/>
      <c r="C86" s="40"/>
      <c r="D86" s="44"/>
      <c r="E86" s="10"/>
      <c r="F86" s="11"/>
      <c r="G86" s="11"/>
      <c r="H86" s="102"/>
      <c r="I86" s="102"/>
      <c r="J86" s="102"/>
      <c r="K86" s="102"/>
      <c r="L86" s="102"/>
      <c r="M86" s="102"/>
      <c r="N86" s="102"/>
      <c r="O86" s="102"/>
      <c r="R86" s="34"/>
      <c r="S86" s="34"/>
      <c r="T86" s="34"/>
    </row>
    <row r="87" spans="1:20" x14ac:dyDescent="0.25">
      <c r="A87" s="11"/>
      <c r="B87" s="50"/>
      <c r="C87" s="40"/>
      <c r="D87" s="44"/>
      <c r="E87" s="10"/>
      <c r="F87" s="11"/>
      <c r="G87" s="11"/>
      <c r="H87" s="102"/>
      <c r="I87" s="102"/>
      <c r="J87" s="102"/>
      <c r="K87" s="102"/>
      <c r="L87" s="102"/>
      <c r="M87" s="102"/>
      <c r="N87" s="102"/>
      <c r="O87" s="102"/>
      <c r="R87" s="34"/>
      <c r="S87" s="34"/>
      <c r="T87" s="34"/>
    </row>
    <row r="88" spans="1:20" x14ac:dyDescent="0.25">
      <c r="A88" s="2"/>
      <c r="B88" s="51"/>
      <c r="C88" s="41"/>
      <c r="D88" s="12"/>
      <c r="E88" s="1"/>
      <c r="F88" s="2"/>
      <c r="G88" s="2"/>
      <c r="H88" s="103"/>
      <c r="I88" s="103"/>
      <c r="J88" s="103"/>
      <c r="K88" s="103"/>
      <c r="L88" s="103"/>
      <c r="M88" s="103"/>
      <c r="N88" s="103"/>
      <c r="O88" s="103"/>
      <c r="R88" s="34"/>
      <c r="S88" s="34"/>
      <c r="T88" s="34"/>
    </row>
    <row r="89" spans="1:20" x14ac:dyDescent="0.25">
      <c r="A89" s="2"/>
      <c r="B89" s="51"/>
      <c r="C89" s="41"/>
      <c r="D89" s="12"/>
      <c r="E89" s="1"/>
      <c r="F89" s="2"/>
      <c r="G89" s="2"/>
      <c r="H89" s="103"/>
      <c r="I89" s="103"/>
      <c r="J89" s="103"/>
      <c r="K89" s="103"/>
      <c r="L89" s="103"/>
      <c r="M89" s="103"/>
      <c r="N89" s="103"/>
      <c r="O89" s="103"/>
    </row>
    <row r="90" spans="1:20" x14ac:dyDescent="0.25">
      <c r="A90" s="2"/>
      <c r="B90" s="51"/>
      <c r="C90" s="41"/>
      <c r="D90" s="12"/>
      <c r="E90" s="1"/>
      <c r="F90" s="2"/>
      <c r="G90" s="2"/>
      <c r="H90" s="103"/>
      <c r="I90" s="103"/>
      <c r="J90" s="103"/>
      <c r="K90" s="103"/>
      <c r="L90" s="103"/>
      <c r="M90" s="103"/>
      <c r="N90" s="103"/>
      <c r="O90" s="103"/>
    </row>
    <row r="91" spans="1:20" x14ac:dyDescent="0.25">
      <c r="A91" s="2"/>
      <c r="B91" s="51"/>
      <c r="C91" s="41"/>
      <c r="D91" s="12"/>
      <c r="E91" s="1"/>
      <c r="F91" s="2"/>
      <c r="G91" s="2"/>
      <c r="H91" s="103"/>
      <c r="I91" s="103"/>
      <c r="J91" s="103"/>
      <c r="K91" s="103"/>
      <c r="L91" s="103"/>
      <c r="M91" s="103"/>
      <c r="N91" s="103"/>
      <c r="O91" s="103"/>
    </row>
    <row r="92" spans="1:20" x14ac:dyDescent="0.25">
      <c r="A92" s="2"/>
      <c r="B92" s="51"/>
      <c r="C92" s="41"/>
      <c r="D92" s="12"/>
      <c r="E92" s="1"/>
      <c r="F92" s="2"/>
      <c r="G92" s="2"/>
      <c r="H92" s="103"/>
      <c r="I92" s="103"/>
      <c r="J92" s="103"/>
      <c r="K92" s="103"/>
      <c r="L92" s="103"/>
      <c r="M92" s="103"/>
      <c r="N92" s="103"/>
      <c r="O92" s="103"/>
    </row>
    <row r="93" spans="1:20" x14ac:dyDescent="0.25">
      <c r="A93" s="2"/>
      <c r="B93" s="51"/>
      <c r="C93" s="41"/>
      <c r="D93" s="12"/>
      <c r="E93" s="1"/>
      <c r="F93" s="2"/>
      <c r="G93" s="2"/>
      <c r="H93" s="103"/>
      <c r="I93" s="103"/>
      <c r="J93" s="103"/>
      <c r="K93" s="103"/>
      <c r="L93" s="103"/>
      <c r="M93" s="103"/>
      <c r="N93" s="103"/>
      <c r="O93" s="103"/>
    </row>
    <row r="94" spans="1:20" x14ac:dyDescent="0.25">
      <c r="A94" s="3"/>
      <c r="B94" s="52"/>
      <c r="C94" s="47"/>
      <c r="D94" s="45"/>
      <c r="E94" s="4"/>
      <c r="F94" s="3"/>
      <c r="G94" s="3"/>
      <c r="H94" s="104"/>
      <c r="I94" s="104"/>
      <c r="J94" s="104"/>
      <c r="K94" s="104"/>
      <c r="L94" s="104"/>
      <c r="M94" s="104"/>
      <c r="N94" s="104"/>
      <c r="O94" s="104"/>
    </row>
    <row r="95" spans="1:20" x14ac:dyDescent="0.25">
      <c r="A95" s="3"/>
      <c r="B95" s="52"/>
      <c r="C95" s="47"/>
      <c r="D95" s="45"/>
      <c r="E95" s="4"/>
      <c r="F95" s="3"/>
      <c r="G95" s="3"/>
      <c r="H95" s="104"/>
      <c r="I95" s="104"/>
      <c r="J95" s="104"/>
      <c r="K95" s="104"/>
      <c r="L95" s="104"/>
      <c r="M95" s="104"/>
      <c r="N95" s="104"/>
      <c r="O95" s="104"/>
    </row>
    <row r="96" spans="1:20" x14ac:dyDescent="0.25">
      <c r="A96" s="3"/>
      <c r="B96" s="52"/>
      <c r="C96" s="47"/>
      <c r="D96" s="45"/>
      <c r="E96" s="4"/>
      <c r="F96" s="3"/>
      <c r="G96" s="3"/>
      <c r="H96" s="104"/>
      <c r="I96" s="104"/>
      <c r="J96" s="104"/>
      <c r="K96" s="104"/>
      <c r="L96" s="104"/>
      <c r="M96" s="104"/>
      <c r="N96" s="104"/>
      <c r="O96" s="104"/>
    </row>
    <row r="97" spans="1:15" x14ac:dyDescent="0.25">
      <c r="A97" s="3"/>
      <c r="B97" s="52"/>
      <c r="C97" s="47"/>
      <c r="D97" s="45"/>
      <c r="E97" s="4"/>
      <c r="F97" s="3"/>
      <c r="G97" s="3"/>
      <c r="H97" s="104"/>
      <c r="I97" s="104"/>
      <c r="J97" s="104"/>
      <c r="K97" s="104"/>
      <c r="L97" s="104"/>
      <c r="M97" s="104"/>
      <c r="N97" s="104"/>
      <c r="O97" s="104"/>
    </row>
    <row r="98" spans="1:15" x14ac:dyDescent="0.25">
      <c r="A98" s="3"/>
      <c r="B98" s="52"/>
      <c r="C98" s="47"/>
      <c r="D98" s="45"/>
      <c r="E98" s="4"/>
      <c r="F98" s="3"/>
      <c r="G98" s="3"/>
      <c r="H98" s="104"/>
      <c r="I98" s="104"/>
      <c r="J98" s="104"/>
      <c r="K98" s="104"/>
      <c r="L98" s="104"/>
      <c r="M98" s="104"/>
      <c r="N98" s="104"/>
      <c r="O98" s="104"/>
    </row>
    <row r="99" spans="1:15" x14ac:dyDescent="0.25">
      <c r="A99" s="3"/>
      <c r="B99" s="52"/>
      <c r="C99" s="47"/>
      <c r="D99" s="45"/>
      <c r="E99" s="4"/>
      <c r="F99" s="3"/>
      <c r="G99" s="3"/>
      <c r="H99" s="104"/>
      <c r="I99" s="104"/>
      <c r="J99" s="104"/>
      <c r="K99" s="104"/>
      <c r="L99" s="104"/>
      <c r="M99" s="104"/>
      <c r="N99" s="104"/>
      <c r="O99" s="104"/>
    </row>
  </sheetData>
  <mergeCells count="23">
    <mergeCell ref="J2:O2"/>
    <mergeCell ref="A3:C3"/>
    <mergeCell ref="D3:E3"/>
    <mergeCell ref="J3:O3"/>
    <mergeCell ref="C4:C5"/>
    <mergeCell ref="D4:D5"/>
    <mergeCell ref="E4:E5"/>
    <mergeCell ref="F4:F5"/>
    <mergeCell ref="A2:C2"/>
    <mergeCell ref="D2:E2"/>
    <mergeCell ref="H79:N79"/>
    <mergeCell ref="H80:N80"/>
    <mergeCell ref="A77:G77"/>
    <mergeCell ref="A1:O1"/>
    <mergeCell ref="H78:N78"/>
    <mergeCell ref="G4:G5"/>
    <mergeCell ref="H4:K4"/>
    <mergeCell ref="L4:N4"/>
    <mergeCell ref="O4:O5"/>
    <mergeCell ref="A70:G70"/>
    <mergeCell ref="A72:O72"/>
    <mergeCell ref="A4:A5"/>
    <mergeCell ref="B4:B5"/>
  </mergeCells>
  <phoneticPr fontId="12" type="noConversion"/>
  <pageMargins left="0.70866141732283472" right="0.70866141732283472" top="0.74803149606299213" bottom="0.74803149606299213" header="0.31496062992125984" footer="0.31496062992125984"/>
  <pageSetup paperSize="14" scale="45" orientation="landscape" r:id="rId1"/>
  <ignoredErrors>
    <ignoredError sqref="O15 O65 O61" formula="1"/>
    <ignoredError sqref="L6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zoomScale="80" zoomScaleNormal="80" workbookViewId="0">
      <selection activeCell="B8" sqref="B8"/>
    </sheetView>
  </sheetViews>
  <sheetFormatPr defaultRowHeight="15" x14ac:dyDescent="0.25"/>
  <cols>
    <col min="1" max="1" width="6.7109375" customWidth="1"/>
    <col min="2" max="2" width="54.42578125" style="42" customWidth="1"/>
    <col min="3" max="3" width="17.42578125" style="42" bestFit="1" customWidth="1"/>
    <col min="4" max="4" width="26.5703125" style="42" bestFit="1" customWidth="1"/>
    <col min="6" max="6" width="12.7109375" bestFit="1" customWidth="1"/>
    <col min="7" max="7" width="15.140625" customWidth="1"/>
    <col min="8" max="8" width="15.42578125" style="105" bestFit="1" customWidth="1"/>
    <col min="9" max="9" width="15.140625" style="105" bestFit="1" customWidth="1"/>
    <col min="10" max="10" width="15.28515625" style="105" bestFit="1" customWidth="1"/>
    <col min="11" max="11" width="16" style="105" bestFit="1" customWidth="1"/>
    <col min="12" max="12" width="9.140625" style="105" bestFit="1" customWidth="1"/>
    <col min="13" max="13" width="13.28515625" style="105" customWidth="1"/>
    <col min="14" max="14" width="12.28515625" style="105" customWidth="1"/>
    <col min="15" max="15" width="21.42578125" style="105" customWidth="1"/>
  </cols>
  <sheetData>
    <row r="1" spans="1:15" ht="62.25" customHeight="1" thickBot="1" x14ac:dyDescent="0.3">
      <c r="A1" s="378"/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80"/>
    </row>
    <row r="2" spans="1:15" ht="18" x14ac:dyDescent="0.25">
      <c r="A2" s="417" t="s">
        <v>1</v>
      </c>
      <c r="B2" s="418"/>
      <c r="C2" s="419"/>
      <c r="D2" s="370" t="s">
        <v>2</v>
      </c>
      <c r="E2" s="371"/>
      <c r="F2" s="56" t="s">
        <v>3</v>
      </c>
      <c r="G2" s="57" t="s">
        <v>4</v>
      </c>
      <c r="H2" s="76" t="s">
        <v>35</v>
      </c>
      <c r="I2" s="76" t="s">
        <v>5</v>
      </c>
      <c r="J2" s="372" t="s">
        <v>6</v>
      </c>
      <c r="K2" s="372"/>
      <c r="L2" s="372"/>
      <c r="M2" s="372"/>
      <c r="N2" s="372"/>
      <c r="O2" s="373"/>
    </row>
    <row r="3" spans="1:15" ht="45.75" customHeight="1" x14ac:dyDescent="0.25">
      <c r="A3" s="414" t="s">
        <v>279</v>
      </c>
      <c r="B3" s="415"/>
      <c r="C3" s="416"/>
      <c r="D3" s="374" t="s">
        <v>275</v>
      </c>
      <c r="E3" s="375"/>
      <c r="F3" s="54" t="s">
        <v>236</v>
      </c>
      <c r="G3" s="179" t="s">
        <v>235</v>
      </c>
      <c r="H3" s="77">
        <v>18</v>
      </c>
      <c r="I3" s="77">
        <v>4.8</v>
      </c>
      <c r="J3" s="381" t="s">
        <v>7</v>
      </c>
      <c r="K3" s="381"/>
      <c r="L3" s="381"/>
      <c r="M3" s="381"/>
      <c r="N3" s="381"/>
      <c r="O3" s="382"/>
    </row>
    <row r="4" spans="1:15" ht="15.75" customHeight="1" x14ac:dyDescent="0.25">
      <c r="A4" s="383" t="s">
        <v>8</v>
      </c>
      <c r="B4" s="366" t="s">
        <v>9</v>
      </c>
      <c r="C4" s="368" t="s">
        <v>10</v>
      </c>
      <c r="D4" s="368" t="s">
        <v>11</v>
      </c>
      <c r="E4" s="351" t="s">
        <v>12</v>
      </c>
      <c r="F4" s="385" t="s">
        <v>13</v>
      </c>
      <c r="G4" s="351" t="s">
        <v>14</v>
      </c>
      <c r="H4" s="353" t="s">
        <v>15</v>
      </c>
      <c r="I4" s="354"/>
      <c r="J4" s="354"/>
      <c r="K4" s="355"/>
      <c r="L4" s="387" t="s">
        <v>16</v>
      </c>
      <c r="M4" s="387"/>
      <c r="N4" s="387"/>
      <c r="O4" s="357" t="s">
        <v>17</v>
      </c>
    </row>
    <row r="5" spans="1:15" ht="57.75" thickBot="1" x14ac:dyDescent="0.3">
      <c r="A5" s="384"/>
      <c r="B5" s="367"/>
      <c r="C5" s="369"/>
      <c r="D5" s="369"/>
      <c r="E5" s="352"/>
      <c r="F5" s="386"/>
      <c r="G5" s="352"/>
      <c r="H5" s="78" t="s">
        <v>18</v>
      </c>
      <c r="I5" s="78" t="s">
        <v>19</v>
      </c>
      <c r="J5" s="78" t="s">
        <v>20</v>
      </c>
      <c r="K5" s="78" t="s">
        <v>21</v>
      </c>
      <c r="L5" s="216" t="s">
        <v>22</v>
      </c>
      <c r="M5" s="78" t="s">
        <v>18</v>
      </c>
      <c r="N5" s="78" t="s">
        <v>19</v>
      </c>
      <c r="O5" s="358"/>
    </row>
    <row r="6" spans="1:15" s="245" customFormat="1" x14ac:dyDescent="0.2">
      <c r="A6" s="297">
        <v>1</v>
      </c>
      <c r="B6" s="298" t="s">
        <v>119</v>
      </c>
      <c r="C6" s="299" t="s">
        <v>0</v>
      </c>
      <c r="D6" s="299" t="s">
        <v>34</v>
      </c>
      <c r="E6" s="300">
        <v>1</v>
      </c>
      <c r="F6" s="251">
        <v>45056</v>
      </c>
      <c r="G6" s="251">
        <v>45422</v>
      </c>
      <c r="H6" s="301">
        <v>418</v>
      </c>
      <c r="I6" s="302">
        <v>86.4</v>
      </c>
      <c r="J6" s="302"/>
      <c r="K6" s="303">
        <v>504.4</v>
      </c>
      <c r="L6" s="302"/>
      <c r="M6" s="304"/>
      <c r="N6" s="304"/>
      <c r="O6" s="305">
        <f>SUM(H6+I6)</f>
        <v>504.4</v>
      </c>
    </row>
    <row r="7" spans="1:15" s="245" customFormat="1" x14ac:dyDescent="0.2">
      <c r="A7" s="306">
        <v>2</v>
      </c>
      <c r="B7" s="298" t="s">
        <v>132</v>
      </c>
      <c r="C7" s="307" t="s">
        <v>45</v>
      </c>
      <c r="D7" s="307" t="s">
        <v>136</v>
      </c>
      <c r="E7" s="308">
        <v>1</v>
      </c>
      <c r="F7" s="258" t="s">
        <v>133</v>
      </c>
      <c r="G7" s="258">
        <v>45482</v>
      </c>
      <c r="H7" s="270">
        <v>418</v>
      </c>
      <c r="I7" s="266">
        <v>86.4</v>
      </c>
      <c r="J7" s="266"/>
      <c r="K7" s="277">
        <v>504.4</v>
      </c>
      <c r="L7" s="266"/>
      <c r="M7" s="309"/>
      <c r="N7" s="309"/>
      <c r="O7" s="288">
        <f t="shared" ref="O7:O11" si="0">SUM(H7+I7)</f>
        <v>504.4</v>
      </c>
    </row>
    <row r="8" spans="1:15" s="245" customFormat="1" x14ac:dyDescent="0.2">
      <c r="A8" s="306">
        <v>3</v>
      </c>
      <c r="B8" s="310" t="s">
        <v>64</v>
      </c>
      <c r="C8" s="311" t="s">
        <v>0</v>
      </c>
      <c r="D8" s="312" t="s">
        <v>56</v>
      </c>
      <c r="E8" s="308">
        <v>1</v>
      </c>
      <c r="F8" s="264" t="s">
        <v>63</v>
      </c>
      <c r="G8" s="265">
        <v>44782</v>
      </c>
      <c r="H8" s="270">
        <v>418</v>
      </c>
      <c r="I8" s="266">
        <v>86.4</v>
      </c>
      <c r="J8" s="266"/>
      <c r="K8" s="277">
        <v>504.4</v>
      </c>
      <c r="L8" s="266"/>
      <c r="M8" s="309"/>
      <c r="N8" s="309"/>
      <c r="O8" s="288">
        <f t="shared" si="0"/>
        <v>504.4</v>
      </c>
    </row>
    <row r="9" spans="1:15" s="245" customFormat="1" x14ac:dyDescent="0.2">
      <c r="A9" s="306">
        <v>4</v>
      </c>
      <c r="B9" s="310" t="s">
        <v>95</v>
      </c>
      <c r="C9" s="311" t="s">
        <v>0</v>
      </c>
      <c r="D9" s="312" t="s">
        <v>110</v>
      </c>
      <c r="E9" s="308">
        <v>1</v>
      </c>
      <c r="F9" s="264" t="s">
        <v>85</v>
      </c>
      <c r="G9" s="265">
        <v>45391</v>
      </c>
      <c r="H9" s="270">
        <v>418</v>
      </c>
      <c r="I9" s="266">
        <v>86.4</v>
      </c>
      <c r="J9" s="266"/>
      <c r="K9" s="277">
        <v>504.4</v>
      </c>
      <c r="L9" s="266"/>
      <c r="M9" s="309"/>
      <c r="N9" s="309"/>
      <c r="O9" s="288">
        <f t="shared" si="0"/>
        <v>504.4</v>
      </c>
    </row>
    <row r="10" spans="1:15" s="245" customFormat="1" x14ac:dyDescent="0.2">
      <c r="A10" s="306">
        <v>5</v>
      </c>
      <c r="B10" s="313" t="s">
        <v>122</v>
      </c>
      <c r="C10" s="314" t="s">
        <v>0</v>
      </c>
      <c r="D10" s="314" t="s">
        <v>101</v>
      </c>
      <c r="E10" s="308">
        <v>1</v>
      </c>
      <c r="F10" s="264" t="s">
        <v>121</v>
      </c>
      <c r="G10" s="265">
        <v>45416</v>
      </c>
      <c r="H10" s="270">
        <v>418</v>
      </c>
      <c r="I10" s="266">
        <v>86.4</v>
      </c>
      <c r="J10" s="266"/>
      <c r="K10" s="277">
        <v>504.4</v>
      </c>
      <c r="L10" s="266"/>
      <c r="M10" s="309"/>
      <c r="N10" s="309"/>
      <c r="O10" s="288">
        <f>SUM(H10+I10)</f>
        <v>504.4</v>
      </c>
    </row>
    <row r="11" spans="1:15" s="245" customFormat="1" x14ac:dyDescent="0.2">
      <c r="A11" s="306">
        <v>6</v>
      </c>
      <c r="B11" s="310" t="s">
        <v>80</v>
      </c>
      <c r="C11" s="311" t="s">
        <v>0</v>
      </c>
      <c r="D11" s="312" t="s">
        <v>56</v>
      </c>
      <c r="E11" s="308">
        <v>1</v>
      </c>
      <c r="F11" s="264" t="s">
        <v>82</v>
      </c>
      <c r="G11" s="265"/>
      <c r="H11" s="270">
        <v>418</v>
      </c>
      <c r="I11" s="266">
        <v>86.4</v>
      </c>
      <c r="J11" s="266"/>
      <c r="K11" s="277">
        <v>504.4</v>
      </c>
      <c r="L11" s="266"/>
      <c r="M11" s="309"/>
      <c r="N11" s="309"/>
      <c r="O11" s="288">
        <f t="shared" si="0"/>
        <v>504.4</v>
      </c>
    </row>
    <row r="12" spans="1:15" s="245" customFormat="1" x14ac:dyDescent="0.2">
      <c r="A12" s="306">
        <v>7</v>
      </c>
      <c r="B12" s="313" t="s">
        <v>72</v>
      </c>
      <c r="C12" s="314" t="s">
        <v>69</v>
      </c>
      <c r="D12" s="314" t="s">
        <v>47</v>
      </c>
      <c r="E12" s="308">
        <v>1</v>
      </c>
      <c r="F12" s="264" t="s">
        <v>70</v>
      </c>
      <c r="G12" s="264" t="s">
        <v>71</v>
      </c>
      <c r="H12" s="270">
        <v>630</v>
      </c>
      <c r="I12" s="266">
        <v>86.4</v>
      </c>
      <c r="J12" s="266"/>
      <c r="K12" s="277">
        <v>716.4</v>
      </c>
      <c r="L12" s="266"/>
      <c r="M12" s="309"/>
      <c r="N12" s="309"/>
      <c r="O12" s="288">
        <f>SUM(H12+I12)</f>
        <v>716.4</v>
      </c>
    </row>
    <row r="13" spans="1:15" s="245" customFormat="1" x14ac:dyDescent="0.2">
      <c r="A13" s="306">
        <v>8</v>
      </c>
      <c r="B13" s="310" t="s">
        <v>96</v>
      </c>
      <c r="C13" s="314" t="s">
        <v>45</v>
      </c>
      <c r="D13" s="312" t="s">
        <v>34</v>
      </c>
      <c r="E13" s="308">
        <v>1</v>
      </c>
      <c r="F13" s="264" t="s">
        <v>85</v>
      </c>
      <c r="G13" s="315"/>
      <c r="H13" s="270">
        <v>418</v>
      </c>
      <c r="I13" s="266">
        <v>86.4</v>
      </c>
      <c r="J13" s="266"/>
      <c r="K13" s="277">
        <v>504.4</v>
      </c>
      <c r="L13" s="266"/>
      <c r="M13" s="309"/>
      <c r="N13" s="309"/>
      <c r="O13" s="288">
        <f>SUM(H13+I13)</f>
        <v>504.4</v>
      </c>
    </row>
    <row r="14" spans="1:15" s="245" customFormat="1" x14ac:dyDescent="0.2">
      <c r="A14" s="306">
        <v>9</v>
      </c>
      <c r="B14" s="310" t="s">
        <v>118</v>
      </c>
      <c r="C14" s="314" t="s">
        <v>45</v>
      </c>
      <c r="D14" s="312" t="s">
        <v>101</v>
      </c>
      <c r="E14" s="308">
        <v>1</v>
      </c>
      <c r="F14" s="264" t="s">
        <v>121</v>
      </c>
      <c r="G14" s="265">
        <v>45416</v>
      </c>
      <c r="H14" s="270">
        <v>418</v>
      </c>
      <c r="I14" s="266">
        <v>86.4</v>
      </c>
      <c r="J14" s="266"/>
      <c r="K14" s="277">
        <v>504.4</v>
      </c>
      <c r="L14" s="266"/>
      <c r="M14" s="309"/>
      <c r="N14" s="309"/>
      <c r="O14" s="288">
        <f t="shared" ref="O14:O17" si="1">SUM(H14+I14)</f>
        <v>504.4</v>
      </c>
    </row>
    <row r="15" spans="1:15" s="245" customFormat="1" x14ac:dyDescent="0.2">
      <c r="A15" s="306">
        <v>10</v>
      </c>
      <c r="B15" s="310" t="s">
        <v>81</v>
      </c>
      <c r="C15" s="314" t="s">
        <v>0</v>
      </c>
      <c r="D15" s="312" t="s">
        <v>56</v>
      </c>
      <c r="E15" s="308">
        <v>1</v>
      </c>
      <c r="F15" s="264" t="s">
        <v>84</v>
      </c>
      <c r="G15" s="265"/>
      <c r="H15" s="270">
        <v>418</v>
      </c>
      <c r="I15" s="266">
        <v>86.4</v>
      </c>
      <c r="J15" s="266"/>
      <c r="K15" s="277">
        <v>504.4</v>
      </c>
      <c r="L15" s="266"/>
      <c r="M15" s="309"/>
      <c r="N15" s="309"/>
      <c r="O15" s="288">
        <f>SUM(H15+I15)</f>
        <v>504.4</v>
      </c>
    </row>
    <row r="16" spans="1:15" s="245" customFormat="1" ht="15.75" thickBot="1" x14ac:dyDescent="0.25">
      <c r="A16" s="316">
        <v>11</v>
      </c>
      <c r="B16" s="317" t="s">
        <v>97</v>
      </c>
      <c r="C16" s="318" t="s">
        <v>0</v>
      </c>
      <c r="D16" s="319" t="s">
        <v>111</v>
      </c>
      <c r="E16" s="320">
        <v>1</v>
      </c>
      <c r="F16" s="275" t="s">
        <v>85</v>
      </c>
      <c r="G16" s="276">
        <v>45391</v>
      </c>
      <c r="H16" s="321">
        <v>418</v>
      </c>
      <c r="I16" s="278">
        <v>86.4</v>
      </c>
      <c r="J16" s="278"/>
      <c r="K16" s="277">
        <v>504.4</v>
      </c>
      <c r="L16" s="278"/>
      <c r="M16" s="322"/>
      <c r="N16" s="322"/>
      <c r="O16" s="293">
        <f t="shared" si="1"/>
        <v>504.4</v>
      </c>
    </row>
    <row r="17" spans="1:19" ht="16.5" thickBot="1" x14ac:dyDescent="0.3">
      <c r="A17" s="388" t="s">
        <v>48</v>
      </c>
      <c r="B17" s="389"/>
      <c r="C17" s="389"/>
      <c r="D17" s="389"/>
      <c r="E17" s="389"/>
      <c r="F17" s="389"/>
      <c r="G17" s="389"/>
      <c r="H17" s="200">
        <v>4810</v>
      </c>
      <c r="I17" s="200">
        <v>950.4</v>
      </c>
      <c r="J17" s="200"/>
      <c r="K17" s="200">
        <v>5760.4</v>
      </c>
      <c r="L17" s="200"/>
      <c r="M17" s="200"/>
      <c r="N17" s="200"/>
      <c r="O17" s="201">
        <f t="shared" si="1"/>
        <v>5760.4</v>
      </c>
    </row>
    <row r="18" spans="1:19" ht="16.5" thickBot="1" x14ac:dyDescent="0.3">
      <c r="A18" s="23"/>
      <c r="B18" s="185"/>
      <c r="C18" s="185"/>
      <c r="D18" s="185"/>
      <c r="E18" s="186"/>
      <c r="F18" s="187"/>
      <c r="G18" s="188"/>
      <c r="H18" s="189"/>
      <c r="I18" s="189"/>
      <c r="J18" s="189"/>
      <c r="K18" s="189"/>
      <c r="L18" s="180"/>
      <c r="M18" s="189"/>
      <c r="N18" s="189"/>
      <c r="O18" s="86"/>
    </row>
    <row r="19" spans="1:19" ht="15.75" x14ac:dyDescent="0.25">
      <c r="A19" s="361" t="s">
        <v>24</v>
      </c>
      <c r="B19" s="362"/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3"/>
    </row>
    <row r="20" spans="1:19" ht="57.75" thickBot="1" x14ac:dyDescent="0.3">
      <c r="A20" s="59" t="s">
        <v>8</v>
      </c>
      <c r="B20" s="60" t="s">
        <v>9</v>
      </c>
      <c r="C20" s="60" t="s">
        <v>10</v>
      </c>
      <c r="D20" s="60"/>
      <c r="E20" s="62" t="s">
        <v>12</v>
      </c>
      <c r="F20" s="202" t="s">
        <v>25</v>
      </c>
      <c r="G20" s="203" t="s">
        <v>26</v>
      </c>
      <c r="H20" s="87" t="s">
        <v>18</v>
      </c>
      <c r="I20" s="87" t="s">
        <v>19</v>
      </c>
      <c r="J20" s="87" t="s">
        <v>27</v>
      </c>
      <c r="K20" s="87" t="s">
        <v>21</v>
      </c>
      <c r="L20" s="88" t="s">
        <v>22</v>
      </c>
      <c r="M20" s="87" t="s">
        <v>23</v>
      </c>
      <c r="N20" s="87" t="s">
        <v>28</v>
      </c>
      <c r="O20" s="89" t="s">
        <v>17</v>
      </c>
      <c r="S20" t="s">
        <v>29</v>
      </c>
    </row>
    <row r="21" spans="1:19" ht="16.5" thickBot="1" x14ac:dyDescent="0.3">
      <c r="A21" s="204">
        <v>1</v>
      </c>
      <c r="B21" s="205"/>
      <c r="C21" s="205"/>
      <c r="D21" s="205"/>
      <c r="E21" s="206"/>
      <c r="F21" s="207"/>
      <c r="G21" s="208"/>
      <c r="H21" s="209"/>
      <c r="I21" s="209"/>
      <c r="J21" s="210"/>
      <c r="K21" s="211"/>
      <c r="L21" s="212"/>
      <c r="M21" s="160"/>
      <c r="N21" s="160"/>
      <c r="O21" s="163"/>
    </row>
    <row r="22" spans="1:19" ht="16.5" thickBot="1" x14ac:dyDescent="0.3">
      <c r="A22" s="359" t="s">
        <v>49</v>
      </c>
      <c r="B22" s="360"/>
      <c r="C22" s="360"/>
      <c r="D22" s="360"/>
      <c r="E22" s="360"/>
      <c r="F22" s="360"/>
      <c r="G22" s="360"/>
      <c r="H22" s="158"/>
      <c r="I22" s="158">
        <f>SUM(I21:I21)</f>
        <v>0</v>
      </c>
      <c r="J22" s="158">
        <f>SUM(J21:J21)</f>
        <v>0</v>
      </c>
      <c r="K22" s="158"/>
      <c r="L22" s="213" t="s">
        <v>30</v>
      </c>
      <c r="M22" s="214">
        <f>SUM(M21:M21)</f>
        <v>0</v>
      </c>
      <c r="N22" s="214">
        <f>SUM(N21:N21)</f>
        <v>0</v>
      </c>
      <c r="O22" s="215"/>
    </row>
    <row r="23" spans="1:19" ht="15.75" x14ac:dyDescent="0.25">
      <c r="A23" s="19"/>
      <c r="B23" s="190"/>
      <c r="C23" s="190"/>
      <c r="D23" s="190"/>
      <c r="E23" s="186"/>
      <c r="F23" s="187"/>
      <c r="G23" s="188"/>
      <c r="H23" s="191"/>
      <c r="I23" s="191"/>
      <c r="J23" s="191"/>
      <c r="K23" s="191"/>
      <c r="L23" s="191"/>
      <c r="M23" s="191"/>
      <c r="N23" s="191"/>
      <c r="O23" s="98"/>
    </row>
    <row r="24" spans="1:19" ht="15.75" x14ac:dyDescent="0.25">
      <c r="A24" s="390" t="s">
        <v>50</v>
      </c>
      <c r="B24" s="391"/>
      <c r="C24" s="391"/>
      <c r="D24" s="391"/>
      <c r="E24" s="391"/>
      <c r="F24" s="391"/>
      <c r="G24" s="391"/>
      <c r="H24" s="181">
        <v>4810</v>
      </c>
      <c r="I24" s="182">
        <v>950.4</v>
      </c>
      <c r="J24" s="181"/>
      <c r="K24" s="181">
        <v>5760.4</v>
      </c>
      <c r="L24" s="181"/>
      <c r="M24" s="183"/>
      <c r="N24" s="184"/>
      <c r="O24" s="192">
        <v>5760.4</v>
      </c>
    </row>
    <row r="25" spans="1:19" ht="15.75" x14ac:dyDescent="0.25">
      <c r="A25" s="25" t="s">
        <v>124</v>
      </c>
      <c r="B25" s="193"/>
      <c r="C25" s="193"/>
      <c r="D25" s="193"/>
      <c r="E25" s="194"/>
      <c r="F25" s="195"/>
      <c r="G25" s="193"/>
      <c r="H25" s="349" t="s">
        <v>51</v>
      </c>
      <c r="I25" s="350"/>
      <c r="J25" s="350"/>
      <c r="K25" s="350"/>
      <c r="L25" s="350"/>
      <c r="M25" s="350"/>
      <c r="N25" s="350"/>
      <c r="O25" s="196">
        <v>30</v>
      </c>
    </row>
    <row r="26" spans="1:19" ht="16.5" thickBot="1" x14ac:dyDescent="0.3">
      <c r="A26" s="19"/>
      <c r="B26" s="190"/>
      <c r="C26" s="190"/>
      <c r="D26" s="190"/>
      <c r="E26" s="186"/>
      <c r="F26" s="187"/>
      <c r="G26" s="188"/>
      <c r="H26" s="392" t="s">
        <v>52</v>
      </c>
      <c r="I26" s="393"/>
      <c r="J26" s="393"/>
      <c r="K26" s="393"/>
      <c r="L26" s="393"/>
      <c r="M26" s="393"/>
      <c r="N26" s="393"/>
      <c r="O26" s="197">
        <v>330</v>
      </c>
    </row>
    <row r="27" spans="1:19" ht="16.5" thickBot="1" x14ac:dyDescent="0.3">
      <c r="A27" s="26"/>
      <c r="B27" s="39"/>
      <c r="C27" s="39"/>
      <c r="D27" s="39"/>
      <c r="E27" s="28"/>
      <c r="F27" s="30"/>
      <c r="G27" s="27"/>
      <c r="H27" s="341" t="s">
        <v>53</v>
      </c>
      <c r="I27" s="342"/>
      <c r="J27" s="342"/>
      <c r="K27" s="342"/>
      <c r="L27" s="342"/>
      <c r="M27" s="342"/>
      <c r="N27" s="342"/>
      <c r="O27" s="198">
        <f>SUM(O24+O26)</f>
        <v>6090.4</v>
      </c>
    </row>
    <row r="28" spans="1:19" x14ac:dyDescent="0.25">
      <c r="A28" s="2"/>
      <c r="B28" s="41"/>
      <c r="C28" s="41"/>
      <c r="D28" s="41"/>
      <c r="E28" s="1"/>
      <c r="F28" s="12"/>
      <c r="G28" s="2"/>
      <c r="H28" s="103"/>
      <c r="I28" s="103"/>
      <c r="J28" s="103"/>
      <c r="K28" s="103"/>
      <c r="L28" s="103"/>
      <c r="M28" s="103"/>
      <c r="N28" s="103"/>
      <c r="O28" s="103"/>
    </row>
    <row r="29" spans="1:19" ht="15.75" x14ac:dyDescent="0.25">
      <c r="A29" s="9"/>
      <c r="B29" s="38"/>
      <c r="C29" s="38"/>
      <c r="D29" s="38"/>
      <c r="E29" s="7"/>
      <c r="F29" s="8"/>
      <c r="G29" s="9"/>
      <c r="H29" s="97"/>
      <c r="I29" s="97"/>
      <c r="J29" s="97"/>
      <c r="K29" s="97"/>
      <c r="L29" s="97"/>
      <c r="M29" s="97"/>
      <c r="N29" s="97"/>
      <c r="O29" s="97"/>
    </row>
  </sheetData>
  <mergeCells count="24">
    <mergeCell ref="A22:G22"/>
    <mergeCell ref="A24:G24"/>
    <mergeCell ref="H25:N25"/>
    <mergeCell ref="H26:N26"/>
    <mergeCell ref="H27:N27"/>
    <mergeCell ref="A19:O19"/>
    <mergeCell ref="A4:A5"/>
    <mergeCell ref="B4:B5"/>
    <mergeCell ref="C4:C5"/>
    <mergeCell ref="D4:D5"/>
    <mergeCell ref="E4:E5"/>
    <mergeCell ref="F4:F5"/>
    <mergeCell ref="G4:G5"/>
    <mergeCell ref="H4:K4"/>
    <mergeCell ref="L4:N4"/>
    <mergeCell ref="O4:O5"/>
    <mergeCell ref="A17:G17"/>
    <mergeCell ref="A1:O1"/>
    <mergeCell ref="A2:C2"/>
    <mergeCell ref="D2:E2"/>
    <mergeCell ref="J2:O2"/>
    <mergeCell ref="A3:C3"/>
    <mergeCell ref="D3:E3"/>
    <mergeCell ref="J3:O3"/>
  </mergeCells>
  <phoneticPr fontId="12" type="noConversion"/>
  <pageMargins left="0.511811024" right="0.511811024" top="0.78740157499999996" bottom="0.78740157499999996" header="0.31496062000000002" footer="0.31496062000000002"/>
  <pageSetup paperSize="9" scale="42" fitToHeight="0" orientation="landscape" r:id="rId1"/>
  <ignoredErrors>
    <ignoredError sqref="O1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="80" zoomScaleNormal="80" zoomScaleSheetLayoutView="71" workbookViewId="0">
      <selection activeCell="A3" sqref="A3:C3"/>
    </sheetView>
  </sheetViews>
  <sheetFormatPr defaultRowHeight="15" x14ac:dyDescent="0.25"/>
  <cols>
    <col min="1" max="1" width="6.5703125" customWidth="1"/>
    <col min="2" max="2" width="59.7109375" style="156" customWidth="1"/>
    <col min="3" max="3" width="17" style="46" bestFit="1" customWidth="1"/>
    <col min="4" max="4" width="27.7109375" style="46" bestFit="1" customWidth="1"/>
    <col min="5" max="5" width="6.42578125" customWidth="1"/>
    <col min="6" max="6" width="13.5703125" bestFit="1" customWidth="1"/>
    <col min="7" max="7" width="15.85546875" bestFit="1" customWidth="1"/>
    <col min="8" max="8" width="19.28515625" style="105" bestFit="1" customWidth="1"/>
    <col min="9" max="9" width="14.7109375" style="105" bestFit="1" customWidth="1"/>
    <col min="10" max="10" width="17.7109375" style="105" bestFit="1" customWidth="1"/>
    <col min="11" max="11" width="17.28515625" style="105" customWidth="1"/>
    <col min="12" max="12" width="11" style="105" bestFit="1" customWidth="1"/>
    <col min="13" max="13" width="12.85546875" style="105" customWidth="1"/>
    <col min="14" max="14" width="14.140625" style="105" customWidth="1"/>
    <col min="15" max="15" width="19.5703125" style="105" customWidth="1"/>
    <col min="17" max="18" width="9.140625" style="34"/>
    <col min="19" max="19" width="14.5703125" style="34" bestFit="1" customWidth="1"/>
    <col min="20" max="20" width="14.28515625" style="34" bestFit="1" customWidth="1"/>
    <col min="21" max="21" width="9.140625" style="34"/>
    <col min="22" max="22" width="13.85546875" style="34" bestFit="1" customWidth="1"/>
    <col min="23" max="23" width="9.140625" style="34"/>
    <col min="24" max="24" width="11.5703125" style="34" bestFit="1" customWidth="1"/>
    <col min="25" max="25" width="11.140625" style="34" bestFit="1" customWidth="1"/>
    <col min="26" max="26" width="13.42578125" style="34" bestFit="1" customWidth="1"/>
  </cols>
  <sheetData>
    <row r="1" spans="1:26" ht="70.5" customHeight="1" thickBot="1" x14ac:dyDescent="0.3">
      <c r="A1" s="404"/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6"/>
    </row>
    <row r="2" spans="1:26" ht="18" x14ac:dyDescent="0.25">
      <c r="A2" s="420" t="s">
        <v>1</v>
      </c>
      <c r="B2" s="421"/>
      <c r="C2" s="421"/>
      <c r="D2" s="407" t="s">
        <v>2</v>
      </c>
      <c r="E2" s="407"/>
      <c r="F2" s="57" t="s">
        <v>3</v>
      </c>
      <c r="G2" s="57" t="s">
        <v>4</v>
      </c>
      <c r="H2" s="76" t="s">
        <v>35</v>
      </c>
      <c r="I2" s="76" t="s">
        <v>5</v>
      </c>
      <c r="J2" s="372" t="s">
        <v>6</v>
      </c>
      <c r="K2" s="372"/>
      <c r="L2" s="372"/>
      <c r="M2" s="372"/>
      <c r="N2" s="372"/>
      <c r="O2" s="373"/>
    </row>
    <row r="3" spans="1:26" ht="54" customHeight="1" x14ac:dyDescent="0.25">
      <c r="A3" s="422" t="s">
        <v>281</v>
      </c>
      <c r="B3" s="423"/>
      <c r="C3" s="423"/>
      <c r="D3" s="408" t="s">
        <v>275</v>
      </c>
      <c r="E3" s="408"/>
      <c r="F3" s="55" t="s">
        <v>236</v>
      </c>
      <c r="G3" s="179" t="s">
        <v>235</v>
      </c>
      <c r="H3" s="77">
        <v>18</v>
      </c>
      <c r="I3" s="77">
        <v>4.8</v>
      </c>
      <c r="J3" s="376" t="s">
        <v>7</v>
      </c>
      <c r="K3" s="376"/>
      <c r="L3" s="376"/>
      <c r="M3" s="376"/>
      <c r="N3" s="376"/>
      <c r="O3" s="377"/>
    </row>
    <row r="4" spans="1:26" ht="15.75" x14ac:dyDescent="0.25">
      <c r="A4" s="402" t="s">
        <v>8</v>
      </c>
      <c r="B4" s="368" t="s">
        <v>9</v>
      </c>
      <c r="C4" s="368" t="s">
        <v>10</v>
      </c>
      <c r="D4" s="368" t="s">
        <v>11</v>
      </c>
      <c r="E4" s="351" t="s">
        <v>12</v>
      </c>
      <c r="F4" s="351" t="s">
        <v>13</v>
      </c>
      <c r="G4" s="351" t="s">
        <v>14</v>
      </c>
      <c r="H4" s="396" t="s">
        <v>15</v>
      </c>
      <c r="I4" s="396"/>
      <c r="J4" s="396"/>
      <c r="K4" s="396"/>
      <c r="L4" s="356" t="s">
        <v>16</v>
      </c>
      <c r="M4" s="356"/>
      <c r="N4" s="356"/>
      <c r="O4" s="357" t="s">
        <v>17</v>
      </c>
    </row>
    <row r="5" spans="1:26" ht="58.5" customHeight="1" thickBot="1" x14ac:dyDescent="0.3">
      <c r="A5" s="403"/>
      <c r="B5" s="369"/>
      <c r="C5" s="369"/>
      <c r="D5" s="369"/>
      <c r="E5" s="352"/>
      <c r="F5" s="352"/>
      <c r="G5" s="352"/>
      <c r="H5" s="78" t="s">
        <v>18</v>
      </c>
      <c r="I5" s="78" t="s">
        <v>19</v>
      </c>
      <c r="J5" s="78" t="s">
        <v>20</v>
      </c>
      <c r="K5" s="78" t="s">
        <v>21</v>
      </c>
      <c r="L5" s="88" t="s">
        <v>22</v>
      </c>
      <c r="M5" s="78" t="s">
        <v>18</v>
      </c>
      <c r="N5" s="78" t="s">
        <v>123</v>
      </c>
      <c r="O5" s="358"/>
    </row>
    <row r="6" spans="1:26" s="245" customFormat="1" x14ac:dyDescent="0.2">
      <c r="A6" s="247">
        <v>1</v>
      </c>
      <c r="B6" s="248" t="s">
        <v>278</v>
      </c>
      <c r="C6" s="249" t="s">
        <v>31</v>
      </c>
      <c r="D6" s="249" t="s">
        <v>259</v>
      </c>
      <c r="E6" s="282">
        <v>2</v>
      </c>
      <c r="F6" s="251">
        <v>45358</v>
      </c>
      <c r="G6" s="251">
        <v>45722</v>
      </c>
      <c r="H6" s="252">
        <v>504</v>
      </c>
      <c r="I6" s="252">
        <v>67.2</v>
      </c>
      <c r="J6" s="252"/>
      <c r="K6" s="252">
        <f>SUM(H6+I6)</f>
        <v>571.20000000000005</v>
      </c>
      <c r="L6" s="252"/>
      <c r="M6" s="252"/>
      <c r="N6" s="252"/>
      <c r="O6" s="254">
        <f>SUM(H6+I6)</f>
        <v>571.20000000000005</v>
      </c>
      <c r="Q6" s="280"/>
      <c r="R6" s="280"/>
      <c r="S6" s="280"/>
      <c r="T6" s="280"/>
      <c r="U6" s="280"/>
      <c r="V6" s="280"/>
      <c r="W6" s="280"/>
      <c r="X6" s="280"/>
      <c r="Y6" s="280"/>
      <c r="Z6" s="280"/>
    </row>
    <row r="7" spans="1:26" s="245" customFormat="1" x14ac:dyDescent="0.2">
      <c r="A7" s="283">
        <v>2</v>
      </c>
      <c r="B7" s="255" t="s">
        <v>148</v>
      </c>
      <c r="C7" s="256" t="s">
        <v>0</v>
      </c>
      <c r="D7" s="256" t="s">
        <v>141</v>
      </c>
      <c r="E7" s="257">
        <v>1</v>
      </c>
      <c r="F7" s="258">
        <v>45170</v>
      </c>
      <c r="G7" s="258">
        <v>45505</v>
      </c>
      <c r="H7" s="259">
        <v>418</v>
      </c>
      <c r="I7" s="259">
        <v>86.4</v>
      </c>
      <c r="J7" s="259"/>
      <c r="K7" s="259">
        <v>504.4</v>
      </c>
      <c r="L7" s="261"/>
      <c r="M7" s="259"/>
      <c r="N7" s="259"/>
      <c r="O7" s="260">
        <f>SUM(H7+I7)</f>
        <v>504.4</v>
      </c>
      <c r="Q7" s="280"/>
      <c r="R7" s="280"/>
      <c r="S7" s="280"/>
      <c r="T7" s="280"/>
      <c r="U7" s="280"/>
      <c r="V7" s="280"/>
      <c r="W7" s="280"/>
      <c r="X7" s="280"/>
      <c r="Y7" s="280"/>
      <c r="Z7" s="280"/>
    </row>
    <row r="8" spans="1:26" s="245" customFormat="1" x14ac:dyDescent="0.2">
      <c r="A8" s="283">
        <v>3</v>
      </c>
      <c r="B8" s="255" t="s">
        <v>213</v>
      </c>
      <c r="C8" s="256" t="s">
        <v>0</v>
      </c>
      <c r="D8" s="256" t="s">
        <v>214</v>
      </c>
      <c r="E8" s="257">
        <v>1</v>
      </c>
      <c r="F8" s="258">
        <v>45201</v>
      </c>
      <c r="G8" s="258">
        <v>45200</v>
      </c>
      <c r="H8" s="259">
        <v>418</v>
      </c>
      <c r="I8" s="259">
        <v>86.4</v>
      </c>
      <c r="J8" s="259"/>
      <c r="K8" s="259">
        <v>504.4</v>
      </c>
      <c r="L8" s="261"/>
      <c r="M8" s="259"/>
      <c r="N8" s="259"/>
      <c r="O8" s="260">
        <f t="shared" ref="O8:O10" si="0">SUM(H8+I8)</f>
        <v>504.4</v>
      </c>
      <c r="Q8" s="280"/>
      <c r="R8" s="280"/>
      <c r="S8" s="280"/>
      <c r="T8" s="280"/>
      <c r="U8" s="280"/>
      <c r="V8" s="280"/>
      <c r="W8" s="280"/>
      <c r="X8" s="280"/>
      <c r="Y8" s="280"/>
      <c r="Z8" s="280"/>
    </row>
    <row r="9" spans="1:26" s="245" customFormat="1" x14ac:dyDescent="0.2">
      <c r="A9" s="283">
        <v>4</v>
      </c>
      <c r="B9" s="255" t="s">
        <v>215</v>
      </c>
      <c r="C9" s="256" t="s">
        <v>0</v>
      </c>
      <c r="D9" s="256" t="s">
        <v>105</v>
      </c>
      <c r="E9" s="257">
        <v>1</v>
      </c>
      <c r="F9" s="258">
        <v>45243</v>
      </c>
      <c r="G9" s="258">
        <v>45657</v>
      </c>
      <c r="H9" s="259">
        <v>418</v>
      </c>
      <c r="I9" s="259">
        <v>86.4</v>
      </c>
      <c r="J9" s="259"/>
      <c r="K9" s="259">
        <v>504.4</v>
      </c>
      <c r="L9" s="261"/>
      <c r="M9" s="259"/>
      <c r="N9" s="259"/>
      <c r="O9" s="260">
        <f t="shared" si="0"/>
        <v>504.4</v>
      </c>
      <c r="Q9" s="280"/>
      <c r="R9" s="280"/>
      <c r="S9" s="280"/>
      <c r="T9" s="280"/>
      <c r="U9" s="280"/>
      <c r="V9" s="280"/>
      <c r="W9" s="280"/>
      <c r="X9" s="280"/>
      <c r="Y9" s="280"/>
      <c r="Z9" s="280"/>
    </row>
    <row r="10" spans="1:26" s="245" customFormat="1" x14ac:dyDescent="0.2">
      <c r="A10" s="283">
        <v>5</v>
      </c>
      <c r="B10" s="262" t="s">
        <v>274</v>
      </c>
      <c r="C10" s="256" t="s">
        <v>0</v>
      </c>
      <c r="D10" s="256" t="s">
        <v>34</v>
      </c>
      <c r="E10" s="257">
        <v>2</v>
      </c>
      <c r="F10" s="258">
        <v>45356</v>
      </c>
      <c r="G10" s="258">
        <v>45657</v>
      </c>
      <c r="H10" s="259">
        <v>418</v>
      </c>
      <c r="I10" s="259">
        <v>86.4</v>
      </c>
      <c r="J10" s="259"/>
      <c r="K10" s="259">
        <v>504.4</v>
      </c>
      <c r="L10" s="261"/>
      <c r="M10" s="259"/>
      <c r="N10" s="259"/>
      <c r="O10" s="260">
        <f t="shared" si="0"/>
        <v>504.4</v>
      </c>
      <c r="Q10" s="280"/>
      <c r="R10" s="280"/>
      <c r="S10" s="280"/>
      <c r="T10" s="280"/>
      <c r="U10" s="280"/>
      <c r="V10" s="280"/>
      <c r="W10" s="280"/>
      <c r="X10" s="280"/>
      <c r="Y10" s="280"/>
      <c r="Z10" s="280"/>
    </row>
    <row r="11" spans="1:26" s="245" customFormat="1" x14ac:dyDescent="0.2">
      <c r="A11" s="283">
        <v>6</v>
      </c>
      <c r="B11" s="255" t="s">
        <v>216</v>
      </c>
      <c r="C11" s="256" t="s">
        <v>217</v>
      </c>
      <c r="D11" s="256" t="s">
        <v>111</v>
      </c>
      <c r="E11" s="257">
        <v>1</v>
      </c>
      <c r="F11" s="258">
        <v>45236</v>
      </c>
      <c r="G11" s="258">
        <v>45601</v>
      </c>
      <c r="H11" s="259">
        <v>630</v>
      </c>
      <c r="I11" s="259">
        <v>86.4</v>
      </c>
      <c r="J11" s="259"/>
      <c r="K11" s="277">
        <v>716.4</v>
      </c>
      <c r="L11" s="261"/>
      <c r="M11" s="259"/>
      <c r="N11" s="259"/>
      <c r="O11" s="260">
        <f t="shared" ref="O11:O12" si="1">SUM(H11+I11)</f>
        <v>716.4</v>
      </c>
      <c r="Q11" s="280"/>
      <c r="R11" s="280"/>
      <c r="S11" s="280"/>
      <c r="T11" s="280"/>
      <c r="U11" s="280"/>
      <c r="V11" s="280"/>
      <c r="W11" s="280"/>
      <c r="X11" s="280"/>
      <c r="Y11" s="280"/>
      <c r="Z11" s="280"/>
    </row>
    <row r="12" spans="1:26" s="2" customFormat="1" x14ac:dyDescent="0.2">
      <c r="A12" s="283">
        <v>7</v>
      </c>
      <c r="B12" s="262" t="s">
        <v>149</v>
      </c>
      <c r="C12" s="263" t="s">
        <v>0</v>
      </c>
      <c r="D12" s="284" t="s">
        <v>141</v>
      </c>
      <c r="E12" s="257">
        <v>1</v>
      </c>
      <c r="F12" s="285">
        <v>45170</v>
      </c>
      <c r="G12" s="264" t="s">
        <v>150</v>
      </c>
      <c r="H12" s="286">
        <v>418</v>
      </c>
      <c r="I12" s="259">
        <v>86.4</v>
      </c>
      <c r="J12" s="286"/>
      <c r="K12" s="259">
        <v>504.4</v>
      </c>
      <c r="L12" s="266"/>
      <c r="M12" s="266"/>
      <c r="N12" s="266"/>
      <c r="O12" s="260">
        <f t="shared" si="1"/>
        <v>504.4</v>
      </c>
      <c r="Q12" s="281"/>
      <c r="R12" s="281"/>
      <c r="S12" s="106"/>
      <c r="T12" s="107"/>
      <c r="U12" s="108"/>
      <c r="V12" s="109"/>
      <c r="W12" s="110"/>
      <c r="X12" s="111"/>
      <c r="Y12" s="111"/>
      <c r="Z12" s="112"/>
    </row>
    <row r="13" spans="1:26" s="2" customFormat="1" x14ac:dyDescent="0.2">
      <c r="A13" s="283">
        <v>8</v>
      </c>
      <c r="B13" s="262" t="s">
        <v>218</v>
      </c>
      <c r="C13" s="263" t="s">
        <v>31</v>
      </c>
      <c r="D13" s="263" t="s">
        <v>219</v>
      </c>
      <c r="E13" s="257">
        <v>1</v>
      </c>
      <c r="F13" s="285">
        <v>45236</v>
      </c>
      <c r="G13" s="264" t="s">
        <v>220</v>
      </c>
      <c r="H13" s="259">
        <v>630</v>
      </c>
      <c r="I13" s="259">
        <v>86.4</v>
      </c>
      <c r="J13" s="259"/>
      <c r="K13" s="277">
        <v>716.4</v>
      </c>
      <c r="L13" s="259"/>
      <c r="M13" s="259"/>
      <c r="N13" s="259"/>
      <c r="O13" s="260">
        <f>SUM(H13+I13)</f>
        <v>716.4</v>
      </c>
      <c r="Q13" s="281"/>
      <c r="R13" s="281"/>
      <c r="S13" s="106"/>
      <c r="T13" s="107"/>
      <c r="U13" s="108"/>
      <c r="V13" s="109"/>
      <c r="W13" s="113"/>
      <c r="X13" s="114"/>
      <c r="Y13" s="114"/>
      <c r="Z13" s="112"/>
    </row>
    <row r="14" spans="1:26" s="2" customFormat="1" x14ac:dyDescent="0.2">
      <c r="A14" s="283">
        <v>9</v>
      </c>
      <c r="B14" s="262" t="s">
        <v>186</v>
      </c>
      <c r="C14" s="263" t="s">
        <v>69</v>
      </c>
      <c r="D14" s="263" t="s">
        <v>34</v>
      </c>
      <c r="E14" s="257">
        <v>1</v>
      </c>
      <c r="F14" s="285">
        <v>45201</v>
      </c>
      <c r="G14" s="264" t="s">
        <v>187</v>
      </c>
      <c r="H14" s="286">
        <v>630</v>
      </c>
      <c r="I14" s="259">
        <v>86.4</v>
      </c>
      <c r="J14" s="286"/>
      <c r="K14" s="277">
        <v>716.4</v>
      </c>
      <c r="L14" s="266"/>
      <c r="M14" s="266"/>
      <c r="N14" s="266"/>
      <c r="O14" s="260">
        <f>SUM(H14+I14)</f>
        <v>716.4</v>
      </c>
      <c r="Q14" s="281"/>
      <c r="R14" s="281"/>
      <c r="S14" s="106"/>
      <c r="T14" s="107"/>
      <c r="U14" s="108"/>
      <c r="V14" s="109"/>
      <c r="W14" s="113"/>
      <c r="X14" s="114"/>
      <c r="Y14" s="114"/>
      <c r="Z14" s="112"/>
    </row>
    <row r="15" spans="1:26" s="2" customFormat="1" x14ac:dyDescent="0.2">
      <c r="A15" s="283">
        <v>10</v>
      </c>
      <c r="B15" s="262" t="s">
        <v>98</v>
      </c>
      <c r="C15" s="263" t="s">
        <v>69</v>
      </c>
      <c r="D15" s="263" t="s">
        <v>99</v>
      </c>
      <c r="E15" s="257">
        <v>3</v>
      </c>
      <c r="F15" s="285">
        <v>45026</v>
      </c>
      <c r="G15" s="264" t="s">
        <v>92</v>
      </c>
      <c r="H15" s="287">
        <v>630</v>
      </c>
      <c r="I15" s="259">
        <v>86.4</v>
      </c>
      <c r="J15" s="286"/>
      <c r="K15" s="277">
        <v>716.4</v>
      </c>
      <c r="L15" s="266"/>
      <c r="M15" s="266"/>
      <c r="N15" s="266"/>
      <c r="O15" s="260">
        <f>SUM(H15+I15)</f>
        <v>716.4</v>
      </c>
      <c r="Q15" s="281"/>
      <c r="R15" s="281"/>
      <c r="S15" s="106"/>
      <c r="T15" s="107"/>
      <c r="U15" s="108"/>
      <c r="V15" s="109"/>
      <c r="W15" s="113"/>
      <c r="X15" s="114"/>
      <c r="Y15" s="114"/>
      <c r="Z15" s="112"/>
    </row>
    <row r="16" spans="1:26" s="2" customFormat="1" x14ac:dyDescent="0.2">
      <c r="A16" s="283">
        <v>11</v>
      </c>
      <c r="B16" s="262" t="s">
        <v>181</v>
      </c>
      <c r="C16" s="263" t="s">
        <v>0</v>
      </c>
      <c r="D16" s="263" t="s">
        <v>131</v>
      </c>
      <c r="E16" s="257">
        <v>1</v>
      </c>
      <c r="F16" s="264" t="s">
        <v>166</v>
      </c>
      <c r="G16" s="264" t="s">
        <v>187</v>
      </c>
      <c r="H16" s="270">
        <v>418</v>
      </c>
      <c r="I16" s="259">
        <v>86.4</v>
      </c>
      <c r="J16" s="270"/>
      <c r="K16" s="259">
        <v>504.4</v>
      </c>
      <c r="L16" s="270"/>
      <c r="M16" s="270"/>
      <c r="N16" s="270"/>
      <c r="O16" s="260">
        <f t="shared" ref="O16:O18" si="2">SUM(H16+I16)</f>
        <v>504.4</v>
      </c>
      <c r="Q16" s="281"/>
      <c r="R16" s="281"/>
      <c r="S16" s="106"/>
      <c r="T16" s="107"/>
      <c r="U16" s="108"/>
      <c r="V16" s="109"/>
      <c r="W16" s="113"/>
      <c r="X16" s="114"/>
      <c r="Y16" s="114"/>
      <c r="Z16" s="112"/>
    </row>
    <row r="17" spans="1:26" s="2" customFormat="1" x14ac:dyDescent="0.2">
      <c r="A17" s="283">
        <v>12</v>
      </c>
      <c r="B17" s="262" t="s">
        <v>183</v>
      </c>
      <c r="C17" s="263" t="s">
        <v>69</v>
      </c>
      <c r="D17" s="263" t="s">
        <v>102</v>
      </c>
      <c r="E17" s="257">
        <v>1</v>
      </c>
      <c r="F17" s="285">
        <v>45208</v>
      </c>
      <c r="G17" s="264" t="s">
        <v>159</v>
      </c>
      <c r="H17" s="286">
        <v>630</v>
      </c>
      <c r="I17" s="259">
        <v>86.4</v>
      </c>
      <c r="J17" s="286"/>
      <c r="K17" s="259">
        <v>716.4</v>
      </c>
      <c r="L17" s="266"/>
      <c r="M17" s="266"/>
      <c r="N17" s="266"/>
      <c r="O17" s="288">
        <f t="shared" si="2"/>
        <v>716.4</v>
      </c>
      <c r="Q17" s="281"/>
      <c r="R17" s="281"/>
      <c r="S17" s="106"/>
      <c r="T17" s="107"/>
      <c r="U17" s="108"/>
      <c r="V17" s="109"/>
      <c r="W17" s="113"/>
      <c r="X17" s="114"/>
      <c r="Y17" s="114"/>
      <c r="Z17" s="112"/>
    </row>
    <row r="18" spans="1:26" s="2" customFormat="1" ht="15.75" thickBot="1" x14ac:dyDescent="0.25">
      <c r="A18" s="289">
        <v>13</v>
      </c>
      <c r="B18" s="272" t="s">
        <v>184</v>
      </c>
      <c r="C18" s="273" t="s">
        <v>69</v>
      </c>
      <c r="D18" s="273" t="s">
        <v>185</v>
      </c>
      <c r="E18" s="274">
        <v>1</v>
      </c>
      <c r="F18" s="290">
        <v>45201</v>
      </c>
      <c r="G18" s="275" t="s">
        <v>187</v>
      </c>
      <c r="H18" s="291">
        <v>630</v>
      </c>
      <c r="I18" s="277">
        <v>86.4</v>
      </c>
      <c r="J18" s="277"/>
      <c r="K18" s="277">
        <v>716.4</v>
      </c>
      <c r="L18" s="292"/>
      <c r="M18" s="278"/>
      <c r="N18" s="278"/>
      <c r="O18" s="293">
        <f t="shared" si="2"/>
        <v>716.4</v>
      </c>
      <c r="Q18" s="281"/>
      <c r="R18" s="281"/>
      <c r="S18" s="106"/>
      <c r="T18" s="107"/>
      <c r="U18" s="108"/>
      <c r="V18" s="109"/>
      <c r="W18" s="110"/>
      <c r="X18" s="111"/>
      <c r="Y18" s="114"/>
      <c r="Z18" s="112"/>
    </row>
    <row r="19" spans="1:26" ht="16.5" thickBot="1" x14ac:dyDescent="0.3">
      <c r="A19" s="359" t="s">
        <v>39</v>
      </c>
      <c r="B19" s="360"/>
      <c r="C19" s="360"/>
      <c r="D19" s="360"/>
      <c r="E19" s="360"/>
      <c r="F19" s="360"/>
      <c r="G19" s="360"/>
      <c r="H19" s="295">
        <f>SUM(H6:H18)</f>
        <v>6792</v>
      </c>
      <c r="I19" s="296">
        <f>SUM(I6:I18)</f>
        <v>1104</v>
      </c>
      <c r="J19" s="157"/>
      <c r="K19" s="296">
        <f>SUM(K6:K18)</f>
        <v>7895.9999999999982</v>
      </c>
      <c r="L19" s="158"/>
      <c r="M19" s="157"/>
      <c r="N19" s="157"/>
      <c r="O19" s="294">
        <f>SUM(O6:O18)</f>
        <v>7895.9999999999982</v>
      </c>
      <c r="S19" s="115"/>
      <c r="T19" s="116"/>
      <c r="V19" s="117"/>
      <c r="X19" s="118"/>
      <c r="Y19" s="118"/>
      <c r="Z19" s="117"/>
    </row>
    <row r="20" spans="1:26" ht="16.5" thickBot="1" x14ac:dyDescent="0.3">
      <c r="A20" s="123"/>
      <c r="B20" s="141"/>
      <c r="C20" s="141"/>
      <c r="D20" s="141"/>
      <c r="E20" s="124"/>
      <c r="F20" s="124"/>
      <c r="G20" s="124"/>
      <c r="H20" s="159"/>
      <c r="I20" s="160"/>
      <c r="J20" s="159"/>
      <c r="K20" s="160"/>
      <c r="L20" s="161"/>
      <c r="M20" s="162"/>
      <c r="N20" s="159"/>
      <c r="O20" s="163"/>
    </row>
    <row r="21" spans="1:26" ht="15.75" x14ac:dyDescent="0.25">
      <c r="A21" s="397" t="s">
        <v>24</v>
      </c>
      <c r="B21" s="398"/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9"/>
    </row>
    <row r="22" spans="1:26" s="5" customFormat="1" ht="62.25" customHeight="1" thickBot="1" x14ac:dyDescent="0.25">
      <c r="A22" s="59" t="s">
        <v>8</v>
      </c>
      <c r="B22" s="142" t="s">
        <v>9</v>
      </c>
      <c r="C22" s="142" t="s">
        <v>10</v>
      </c>
      <c r="D22" s="143" t="s">
        <v>11</v>
      </c>
      <c r="E22" s="62" t="s">
        <v>12</v>
      </c>
      <c r="F22" s="62" t="s">
        <v>25</v>
      </c>
      <c r="G22" s="62" t="s">
        <v>26</v>
      </c>
      <c r="H22" s="87" t="s">
        <v>18</v>
      </c>
      <c r="I22" s="87" t="s">
        <v>19</v>
      </c>
      <c r="J22" s="87" t="s">
        <v>27</v>
      </c>
      <c r="K22" s="87" t="s">
        <v>21</v>
      </c>
      <c r="L22" s="88" t="s">
        <v>22</v>
      </c>
      <c r="M22" s="87" t="s">
        <v>23</v>
      </c>
      <c r="N22" s="87" t="s">
        <v>28</v>
      </c>
      <c r="O22" s="89" t="s">
        <v>17</v>
      </c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16.5" thickBot="1" x14ac:dyDescent="0.3">
      <c r="A23" s="63"/>
      <c r="B23" s="149"/>
      <c r="C23" s="66"/>
      <c r="D23" s="66"/>
      <c r="E23" s="128"/>
      <c r="F23" s="69"/>
      <c r="G23" s="129"/>
      <c r="H23" s="164"/>
      <c r="I23" s="130"/>
      <c r="J23" s="130"/>
      <c r="K23" s="165"/>
      <c r="L23" s="166"/>
      <c r="M23" s="90"/>
      <c r="N23" s="90"/>
      <c r="O23" s="167"/>
    </row>
    <row r="24" spans="1:26" ht="16.5" thickBot="1" x14ac:dyDescent="0.3">
      <c r="A24" s="131" t="s">
        <v>29</v>
      </c>
      <c r="B24" s="144"/>
      <c r="C24" s="144"/>
      <c r="D24" s="144"/>
      <c r="E24" s="132"/>
      <c r="F24" s="133"/>
      <c r="G24" s="133"/>
      <c r="H24" s="157"/>
      <c r="I24" s="157"/>
      <c r="J24" s="157"/>
      <c r="K24" s="157"/>
      <c r="L24" s="168" t="s">
        <v>30</v>
      </c>
      <c r="M24" s="157"/>
      <c r="N24" s="157"/>
      <c r="O24" s="169"/>
    </row>
    <row r="25" spans="1:26" ht="16.5" thickBot="1" x14ac:dyDescent="0.3">
      <c r="A25" s="134"/>
      <c r="B25" s="150"/>
      <c r="C25" s="145"/>
      <c r="D25" s="145"/>
      <c r="E25" s="136"/>
      <c r="F25" s="135"/>
      <c r="G25" s="135"/>
      <c r="H25" s="170"/>
      <c r="I25" s="170"/>
      <c r="J25" s="170"/>
      <c r="K25" s="170"/>
      <c r="L25" s="170"/>
      <c r="M25" s="170"/>
      <c r="N25" s="170"/>
      <c r="O25" s="171"/>
    </row>
    <row r="26" spans="1:26" ht="16.5" thickBot="1" x14ac:dyDescent="0.3">
      <c r="A26" s="359" t="s">
        <v>40</v>
      </c>
      <c r="B26" s="360"/>
      <c r="C26" s="360"/>
      <c r="D26" s="360"/>
      <c r="E26" s="360"/>
      <c r="F26" s="360"/>
      <c r="G26" s="360"/>
      <c r="H26" s="172">
        <v>6792</v>
      </c>
      <c r="I26" s="173">
        <v>1104</v>
      </c>
      <c r="J26" s="172"/>
      <c r="K26" s="172">
        <v>7896</v>
      </c>
      <c r="L26" s="173"/>
      <c r="M26" s="174"/>
      <c r="N26" s="174"/>
      <c r="O26" s="175">
        <v>7896</v>
      </c>
    </row>
    <row r="27" spans="1:26" ht="15.75" x14ac:dyDescent="0.25">
      <c r="A27" s="137" t="s">
        <v>124</v>
      </c>
      <c r="B27" s="151"/>
      <c r="C27" s="146"/>
      <c r="D27" s="146"/>
      <c r="E27" s="138"/>
      <c r="F27" s="139"/>
      <c r="G27" s="139"/>
      <c r="H27" s="400" t="s">
        <v>38</v>
      </c>
      <c r="I27" s="400"/>
      <c r="J27" s="400"/>
      <c r="K27" s="400"/>
      <c r="L27" s="400"/>
      <c r="M27" s="400"/>
      <c r="N27" s="400"/>
      <c r="O27" s="176">
        <v>30</v>
      </c>
    </row>
    <row r="28" spans="1:26" ht="16.5" thickBot="1" x14ac:dyDescent="0.3">
      <c r="A28" s="119"/>
      <c r="B28" s="152"/>
      <c r="C28" s="147"/>
      <c r="D28" s="147"/>
      <c r="E28" s="31"/>
      <c r="F28" s="32"/>
      <c r="G28" s="32"/>
      <c r="H28" s="401" t="s">
        <v>37</v>
      </c>
      <c r="I28" s="401"/>
      <c r="J28" s="401"/>
      <c r="K28" s="401"/>
      <c r="L28" s="401"/>
      <c r="M28" s="401"/>
      <c r="N28" s="401"/>
      <c r="O28" s="177">
        <v>390</v>
      </c>
    </row>
    <row r="29" spans="1:26" ht="16.5" thickBot="1" x14ac:dyDescent="0.3">
      <c r="A29" s="120"/>
      <c r="B29" s="153"/>
      <c r="C29" s="148"/>
      <c r="D29" s="148"/>
      <c r="E29" s="122"/>
      <c r="F29" s="121"/>
      <c r="G29" s="140"/>
      <c r="H29" s="394" t="s">
        <v>36</v>
      </c>
      <c r="I29" s="395"/>
      <c r="J29" s="395"/>
      <c r="K29" s="395"/>
      <c r="L29" s="395"/>
      <c r="M29" s="395"/>
      <c r="N29" s="395"/>
      <c r="O29" s="178">
        <f>SUM(O26+O28)</f>
        <v>8286</v>
      </c>
    </row>
    <row r="30" spans="1:26" x14ac:dyDescent="0.25">
      <c r="A30" s="2"/>
      <c r="B30" s="154"/>
      <c r="C30" s="12"/>
      <c r="D30" s="12"/>
      <c r="E30" s="1"/>
      <c r="F30" s="2"/>
      <c r="G30" s="2"/>
      <c r="H30" s="103"/>
      <c r="I30" s="103"/>
      <c r="J30" s="103"/>
      <c r="K30" s="103"/>
      <c r="L30" s="103"/>
      <c r="M30" s="103"/>
      <c r="N30" s="103"/>
      <c r="O30" s="103"/>
    </row>
    <row r="31" spans="1:26" x14ac:dyDescent="0.25">
      <c r="A31" s="2"/>
      <c r="B31" s="154"/>
      <c r="C31" s="12"/>
      <c r="D31" s="12"/>
      <c r="E31" s="1"/>
      <c r="F31" s="2"/>
      <c r="G31" s="2"/>
      <c r="H31" s="103"/>
      <c r="I31" s="103"/>
      <c r="J31" s="103"/>
      <c r="K31" s="103"/>
      <c r="L31" s="103"/>
      <c r="M31" s="103"/>
      <c r="N31" s="103"/>
      <c r="O31" s="103"/>
    </row>
    <row r="32" spans="1:26" x14ac:dyDescent="0.25">
      <c r="A32" s="2"/>
      <c r="B32" s="154"/>
      <c r="C32" s="12"/>
      <c r="D32" s="12"/>
      <c r="E32" s="1"/>
      <c r="F32" s="2"/>
      <c r="G32" s="2"/>
      <c r="H32" s="103"/>
      <c r="I32" s="103"/>
      <c r="J32" s="103"/>
      <c r="K32" s="103"/>
      <c r="L32" s="103"/>
      <c r="M32" s="103"/>
      <c r="N32" s="103"/>
      <c r="O32" s="103"/>
    </row>
    <row r="33" spans="1:15" x14ac:dyDescent="0.25">
      <c r="A33" s="2"/>
      <c r="B33" s="154"/>
      <c r="C33" s="12"/>
      <c r="D33" s="12"/>
      <c r="E33" s="1"/>
      <c r="F33" s="2"/>
      <c r="G33" s="2"/>
      <c r="H33" s="103"/>
      <c r="I33" s="103"/>
      <c r="J33" s="103"/>
      <c r="K33" s="103"/>
      <c r="L33" s="103"/>
      <c r="M33" s="103"/>
      <c r="N33" s="103"/>
      <c r="O33" s="103"/>
    </row>
    <row r="34" spans="1:15" x14ac:dyDescent="0.25">
      <c r="A34" s="2"/>
      <c r="B34" s="154"/>
      <c r="C34" s="12"/>
      <c r="D34" s="12"/>
      <c r="E34" s="1"/>
      <c r="F34" s="2"/>
      <c r="G34" s="2"/>
      <c r="H34" s="103"/>
      <c r="I34" s="103"/>
      <c r="J34" s="103"/>
      <c r="K34" s="103"/>
      <c r="L34" s="103"/>
      <c r="M34" s="103"/>
      <c r="N34" s="103"/>
      <c r="O34" s="103"/>
    </row>
    <row r="35" spans="1:15" x14ac:dyDescent="0.25">
      <c r="A35" s="2"/>
      <c r="B35" s="154"/>
      <c r="C35" s="12"/>
      <c r="D35" s="12"/>
      <c r="E35" s="1"/>
      <c r="F35" s="2"/>
      <c r="G35" s="2"/>
      <c r="H35" s="103"/>
      <c r="I35" s="103"/>
      <c r="J35" s="103"/>
      <c r="K35" s="103"/>
      <c r="L35" s="103"/>
      <c r="M35" s="103"/>
      <c r="N35" s="103"/>
      <c r="O35" s="103"/>
    </row>
    <row r="36" spans="1:15" x14ac:dyDescent="0.25">
      <c r="A36" s="2"/>
      <c r="B36" s="154"/>
      <c r="C36" s="12"/>
      <c r="D36" s="12"/>
      <c r="E36" s="1"/>
      <c r="F36" s="2"/>
      <c r="G36" s="2"/>
      <c r="H36" s="103"/>
      <c r="I36" s="103"/>
      <c r="J36" s="103"/>
      <c r="K36" s="103"/>
      <c r="L36" s="103"/>
      <c r="M36" s="103"/>
      <c r="N36" s="103"/>
      <c r="O36" s="103"/>
    </row>
    <row r="37" spans="1:15" x14ac:dyDescent="0.25">
      <c r="A37" s="2"/>
      <c r="B37" s="154"/>
      <c r="C37" s="12"/>
      <c r="D37" s="12"/>
      <c r="E37" s="1"/>
      <c r="F37" s="2"/>
      <c r="G37" s="2"/>
      <c r="H37" s="103"/>
      <c r="I37" s="103"/>
      <c r="J37" s="103"/>
      <c r="K37" s="103"/>
      <c r="L37" s="103"/>
      <c r="M37" s="103"/>
      <c r="N37" s="103"/>
      <c r="O37" s="103"/>
    </row>
    <row r="38" spans="1:15" x14ac:dyDescent="0.25">
      <c r="A38" s="2"/>
      <c r="B38" s="154"/>
      <c r="C38" s="12"/>
      <c r="D38" s="12"/>
      <c r="E38" s="1"/>
      <c r="F38" s="2"/>
      <c r="G38" s="2"/>
      <c r="H38" s="103"/>
      <c r="I38" s="103"/>
      <c r="J38" s="103"/>
      <c r="K38" s="103"/>
      <c r="L38" s="103"/>
      <c r="M38" s="103"/>
      <c r="N38" s="103"/>
      <c r="O38" s="103"/>
    </row>
    <row r="39" spans="1:15" x14ac:dyDescent="0.25">
      <c r="A39" s="2"/>
      <c r="B39" s="154"/>
      <c r="C39" s="12"/>
      <c r="D39" s="12"/>
      <c r="E39" s="1"/>
      <c r="F39" s="2"/>
      <c r="G39" s="2"/>
      <c r="H39" s="103"/>
      <c r="I39" s="103"/>
      <c r="J39" s="103"/>
      <c r="K39" s="103"/>
      <c r="L39" s="103"/>
      <c r="M39" s="103"/>
      <c r="N39" s="103"/>
      <c r="O39" s="103"/>
    </row>
    <row r="40" spans="1:15" x14ac:dyDescent="0.25">
      <c r="A40" s="2"/>
      <c r="B40" s="154"/>
      <c r="C40" s="12"/>
      <c r="D40" s="12"/>
      <c r="E40" s="1"/>
      <c r="F40" s="2"/>
      <c r="G40" s="2"/>
      <c r="H40" s="103"/>
      <c r="I40" s="103"/>
      <c r="J40" s="103"/>
      <c r="K40" s="103"/>
      <c r="L40" s="103"/>
      <c r="M40" s="103"/>
      <c r="N40" s="103"/>
      <c r="O40" s="103"/>
    </row>
    <row r="41" spans="1:15" x14ac:dyDescent="0.25">
      <c r="A41" s="2"/>
      <c r="B41" s="154"/>
      <c r="C41" s="12"/>
      <c r="D41" s="12"/>
      <c r="E41" s="1"/>
      <c r="F41" s="2"/>
      <c r="G41" s="2"/>
      <c r="H41" s="103"/>
      <c r="I41" s="103"/>
      <c r="J41" s="103"/>
      <c r="K41" s="103"/>
      <c r="L41" s="103"/>
      <c r="M41" s="103"/>
      <c r="N41" s="103"/>
      <c r="O41" s="103"/>
    </row>
    <row r="42" spans="1:15" x14ac:dyDescent="0.25">
      <c r="A42" s="2"/>
      <c r="B42" s="154"/>
      <c r="C42" s="12"/>
      <c r="D42" s="12"/>
      <c r="E42" s="1"/>
      <c r="F42" s="2"/>
      <c r="G42" s="2"/>
      <c r="H42" s="103"/>
      <c r="I42" s="103"/>
      <c r="J42" s="103"/>
      <c r="K42" s="103"/>
      <c r="L42" s="103"/>
      <c r="M42" s="103"/>
      <c r="N42" s="103"/>
      <c r="O42" s="103"/>
    </row>
    <row r="43" spans="1:15" x14ac:dyDescent="0.25">
      <c r="A43" s="3"/>
      <c r="B43" s="155"/>
      <c r="C43" s="45"/>
      <c r="D43" s="45"/>
      <c r="E43" s="4"/>
      <c r="F43" s="3"/>
      <c r="G43" s="3"/>
      <c r="H43" s="104"/>
      <c r="I43" s="104"/>
      <c r="J43" s="104"/>
      <c r="K43" s="104"/>
      <c r="L43" s="104"/>
      <c r="M43" s="104"/>
      <c r="N43" s="104"/>
      <c r="O43" s="104"/>
    </row>
    <row r="44" spans="1:15" x14ac:dyDescent="0.25">
      <c r="A44" s="3"/>
      <c r="B44" s="155"/>
      <c r="C44" s="45"/>
      <c r="D44" s="45"/>
      <c r="E44" s="4"/>
      <c r="F44" s="3"/>
      <c r="G44" s="3"/>
      <c r="H44" s="104"/>
      <c r="I44" s="104"/>
      <c r="J44" s="104"/>
      <c r="K44" s="104"/>
      <c r="L44" s="104"/>
      <c r="M44" s="104"/>
      <c r="N44" s="104"/>
      <c r="O44" s="104"/>
    </row>
    <row r="45" spans="1:15" x14ac:dyDescent="0.25">
      <c r="A45" s="3"/>
      <c r="B45" s="155"/>
      <c r="C45" s="45"/>
      <c r="D45" s="45"/>
      <c r="E45" s="4"/>
      <c r="F45" s="3"/>
      <c r="G45" s="3"/>
      <c r="H45" s="104"/>
      <c r="I45" s="104"/>
      <c r="J45" s="104"/>
      <c r="K45" s="104"/>
      <c r="L45" s="104"/>
      <c r="M45" s="104"/>
      <c r="N45" s="104"/>
      <c r="O45" s="104"/>
    </row>
    <row r="46" spans="1:15" x14ac:dyDescent="0.25">
      <c r="A46" s="3"/>
      <c r="B46" s="155"/>
      <c r="C46" s="45"/>
      <c r="D46" s="45"/>
      <c r="E46" s="4"/>
      <c r="F46" s="3"/>
      <c r="G46" s="3"/>
      <c r="H46" s="104"/>
      <c r="I46" s="104"/>
      <c r="J46" s="104"/>
      <c r="K46" s="104"/>
      <c r="L46" s="104"/>
      <c r="M46" s="104"/>
      <c r="N46" s="104"/>
      <c r="O46" s="104"/>
    </row>
    <row r="47" spans="1:15" x14ac:dyDescent="0.25">
      <c r="A47" s="3"/>
      <c r="B47" s="155"/>
      <c r="C47" s="45"/>
      <c r="D47" s="45"/>
      <c r="E47" s="4"/>
      <c r="F47" s="3"/>
      <c r="G47" s="3"/>
      <c r="H47" s="104"/>
      <c r="I47" s="104"/>
      <c r="J47" s="104"/>
      <c r="K47" s="104"/>
      <c r="L47" s="104"/>
      <c r="M47" s="104"/>
      <c r="N47" s="104"/>
      <c r="O47" s="104"/>
    </row>
    <row r="48" spans="1:15" x14ac:dyDescent="0.25">
      <c r="A48" s="3"/>
      <c r="B48" s="155"/>
      <c r="C48" s="45"/>
      <c r="D48" s="45"/>
      <c r="E48" s="4"/>
      <c r="F48" s="3"/>
      <c r="G48" s="3"/>
      <c r="H48" s="104"/>
      <c r="I48" s="104"/>
      <c r="J48" s="104"/>
      <c r="K48" s="104"/>
      <c r="L48" s="104"/>
      <c r="M48" s="104"/>
      <c r="N48" s="104"/>
      <c r="O48" s="104"/>
    </row>
  </sheetData>
  <mergeCells count="23">
    <mergeCell ref="D4:D5"/>
    <mergeCell ref="E4:E5"/>
    <mergeCell ref="F4:F5"/>
    <mergeCell ref="A1:O1"/>
    <mergeCell ref="A2:C2"/>
    <mergeCell ref="D2:E2"/>
    <mergeCell ref="J2:O2"/>
    <mergeCell ref="A3:C3"/>
    <mergeCell ref="D3:E3"/>
    <mergeCell ref="J3:O3"/>
    <mergeCell ref="H29:N29"/>
    <mergeCell ref="G4:G5"/>
    <mergeCell ref="H4:K4"/>
    <mergeCell ref="L4:N4"/>
    <mergeCell ref="O4:O5"/>
    <mergeCell ref="A19:G19"/>
    <mergeCell ref="A21:O21"/>
    <mergeCell ref="A26:G26"/>
    <mergeCell ref="H27:N27"/>
    <mergeCell ref="H28:N28"/>
    <mergeCell ref="A4:A5"/>
    <mergeCell ref="B4:B5"/>
    <mergeCell ref="C4:C5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zoomScale="80" zoomScaleNormal="80" workbookViewId="0">
      <selection activeCell="F3" sqref="F3"/>
    </sheetView>
  </sheetViews>
  <sheetFormatPr defaultRowHeight="15" x14ac:dyDescent="0.25"/>
  <cols>
    <col min="1" max="1" width="6.5703125" customWidth="1"/>
    <col min="2" max="2" width="47.5703125" style="46" bestFit="1" customWidth="1"/>
    <col min="3" max="3" width="26.42578125" style="46" bestFit="1" customWidth="1"/>
    <col min="4" max="4" width="28.140625" style="46" bestFit="1" customWidth="1"/>
    <col min="5" max="5" width="7.85546875" customWidth="1"/>
    <col min="6" max="6" width="14" customWidth="1"/>
    <col min="7" max="7" width="14.85546875" customWidth="1"/>
    <col min="8" max="8" width="19.140625" style="105" bestFit="1" customWidth="1"/>
    <col min="9" max="9" width="14.7109375" style="105" bestFit="1" customWidth="1"/>
    <col min="10" max="10" width="15.7109375" style="105" customWidth="1"/>
    <col min="11" max="11" width="18.140625" style="105" customWidth="1"/>
    <col min="12" max="12" width="10.28515625" style="105" bestFit="1" customWidth="1"/>
    <col min="13" max="13" width="13.28515625" style="105" customWidth="1"/>
    <col min="14" max="14" width="12.7109375" style="105" bestFit="1" customWidth="1"/>
    <col min="15" max="15" width="20.140625" style="105" customWidth="1"/>
  </cols>
  <sheetData>
    <row r="1" spans="1:15" ht="72.75" customHeight="1" thickBot="1" x14ac:dyDescent="0.3">
      <c r="A1" s="346"/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8"/>
    </row>
    <row r="2" spans="1:15" ht="18" x14ac:dyDescent="0.25">
      <c r="A2" s="417" t="s">
        <v>1</v>
      </c>
      <c r="B2" s="418"/>
      <c r="C2" s="419"/>
      <c r="D2" s="370" t="s">
        <v>2</v>
      </c>
      <c r="E2" s="371"/>
      <c r="F2" s="56" t="s">
        <v>3</v>
      </c>
      <c r="G2" s="57" t="s">
        <v>4</v>
      </c>
      <c r="H2" s="76" t="s">
        <v>35</v>
      </c>
      <c r="I2" s="76" t="s">
        <v>5</v>
      </c>
      <c r="J2" s="372" t="s">
        <v>6</v>
      </c>
      <c r="K2" s="372"/>
      <c r="L2" s="372"/>
      <c r="M2" s="372"/>
      <c r="N2" s="372"/>
      <c r="O2" s="373"/>
    </row>
    <row r="3" spans="1:15" ht="56.25" customHeight="1" x14ac:dyDescent="0.25">
      <c r="A3" s="414" t="s">
        <v>282</v>
      </c>
      <c r="B3" s="415"/>
      <c r="C3" s="416"/>
      <c r="D3" s="374" t="s">
        <v>275</v>
      </c>
      <c r="E3" s="375"/>
      <c r="F3" s="54" t="s">
        <v>236</v>
      </c>
      <c r="G3" s="55" t="s">
        <v>235</v>
      </c>
      <c r="H3" s="77">
        <v>18</v>
      </c>
      <c r="I3" s="77">
        <v>4.8</v>
      </c>
      <c r="J3" s="376" t="s">
        <v>7</v>
      </c>
      <c r="K3" s="376"/>
      <c r="L3" s="376"/>
      <c r="M3" s="376"/>
      <c r="N3" s="376"/>
      <c r="O3" s="377"/>
    </row>
    <row r="4" spans="1:15" ht="15.75" x14ac:dyDescent="0.25">
      <c r="A4" s="364" t="s">
        <v>8</v>
      </c>
      <c r="B4" s="366" t="s">
        <v>9</v>
      </c>
      <c r="C4" s="368" t="s">
        <v>10</v>
      </c>
      <c r="D4" s="368" t="s">
        <v>11</v>
      </c>
      <c r="E4" s="351" t="s">
        <v>12</v>
      </c>
      <c r="F4" s="351" t="s">
        <v>13</v>
      </c>
      <c r="G4" s="351" t="s">
        <v>14</v>
      </c>
      <c r="H4" s="353" t="s">
        <v>15</v>
      </c>
      <c r="I4" s="354"/>
      <c r="J4" s="354"/>
      <c r="K4" s="355"/>
      <c r="L4" s="356" t="s">
        <v>16</v>
      </c>
      <c r="M4" s="356"/>
      <c r="N4" s="356"/>
      <c r="O4" s="357" t="s">
        <v>17</v>
      </c>
    </row>
    <row r="5" spans="1:15" ht="63.75" customHeight="1" thickBot="1" x14ac:dyDescent="0.3">
      <c r="A5" s="365"/>
      <c r="B5" s="367"/>
      <c r="C5" s="369"/>
      <c r="D5" s="369"/>
      <c r="E5" s="352"/>
      <c r="F5" s="352"/>
      <c r="G5" s="352"/>
      <c r="H5" s="78" t="s">
        <v>18</v>
      </c>
      <c r="I5" s="78" t="s">
        <v>19</v>
      </c>
      <c r="J5" s="78" t="s">
        <v>20</v>
      </c>
      <c r="K5" s="78" t="s">
        <v>21</v>
      </c>
      <c r="L5" s="88" t="s">
        <v>22</v>
      </c>
      <c r="M5" s="78" t="s">
        <v>18</v>
      </c>
      <c r="N5" s="78" t="s">
        <v>19</v>
      </c>
      <c r="O5" s="358"/>
    </row>
    <row r="6" spans="1:15" s="245" customFormat="1" ht="15.75" x14ac:dyDescent="0.2">
      <c r="A6" s="247">
        <v>1</v>
      </c>
      <c r="B6" s="248" t="s">
        <v>74</v>
      </c>
      <c r="C6" s="249" t="s">
        <v>44</v>
      </c>
      <c r="D6" s="249" t="s">
        <v>56</v>
      </c>
      <c r="E6" s="250">
        <v>1</v>
      </c>
      <c r="F6" s="251">
        <v>44896</v>
      </c>
      <c r="G6" s="251">
        <v>45260</v>
      </c>
      <c r="H6" s="252">
        <v>630</v>
      </c>
      <c r="I6" s="252">
        <v>86.4</v>
      </c>
      <c r="J6" s="252"/>
      <c r="K6" s="252">
        <v>716.4</v>
      </c>
      <c r="L6" s="253" t="s">
        <v>262</v>
      </c>
      <c r="M6" s="252">
        <v>21</v>
      </c>
      <c r="N6" s="252">
        <v>4.8</v>
      </c>
      <c r="O6" s="254">
        <f>SUM(K6-M6-N6)</f>
        <v>690.6</v>
      </c>
    </row>
    <row r="7" spans="1:15" s="245" customFormat="1" x14ac:dyDescent="0.2">
      <c r="A7" s="247">
        <v>2</v>
      </c>
      <c r="B7" s="255" t="s">
        <v>260</v>
      </c>
      <c r="C7" s="256" t="s">
        <v>69</v>
      </c>
      <c r="D7" s="256" t="s">
        <v>56</v>
      </c>
      <c r="E7" s="257" t="s">
        <v>268</v>
      </c>
      <c r="F7" s="258">
        <v>45352</v>
      </c>
      <c r="G7" s="258">
        <v>45716</v>
      </c>
      <c r="H7" s="259">
        <v>126</v>
      </c>
      <c r="I7" s="259">
        <v>19.2</v>
      </c>
      <c r="J7" s="259"/>
      <c r="K7" s="259">
        <v>145.19999999999999</v>
      </c>
      <c r="L7" s="259"/>
      <c r="M7" s="259"/>
      <c r="N7" s="259"/>
      <c r="O7" s="260">
        <f>SUM(H7+I7)</f>
        <v>145.19999999999999</v>
      </c>
    </row>
    <row r="8" spans="1:15" s="245" customFormat="1" x14ac:dyDescent="0.2">
      <c r="A8" s="247">
        <v>3</v>
      </c>
      <c r="B8" s="255" t="s">
        <v>263</v>
      </c>
      <c r="C8" s="256" t="s">
        <v>264</v>
      </c>
      <c r="D8" s="256"/>
      <c r="E8" s="257">
        <v>2</v>
      </c>
      <c r="F8" s="258">
        <v>45352</v>
      </c>
      <c r="G8" s="258">
        <v>45744</v>
      </c>
      <c r="H8" s="259">
        <v>630</v>
      </c>
      <c r="I8" s="259">
        <v>86.4</v>
      </c>
      <c r="J8" s="259"/>
      <c r="K8" s="259">
        <f>SUM(H8+I8)</f>
        <v>716.4</v>
      </c>
      <c r="L8" s="259"/>
      <c r="M8" s="259"/>
      <c r="N8" s="259"/>
      <c r="O8" s="260">
        <f t="shared" ref="O8:O37" si="0">SUM(H8+I8)</f>
        <v>716.4</v>
      </c>
    </row>
    <row r="9" spans="1:15" s="245" customFormat="1" x14ac:dyDescent="0.2">
      <c r="A9" s="247">
        <v>4</v>
      </c>
      <c r="B9" s="255" t="s">
        <v>267</v>
      </c>
      <c r="C9" s="256" t="s">
        <v>44</v>
      </c>
      <c r="D9" s="256"/>
      <c r="E9" s="257">
        <v>2</v>
      </c>
      <c r="F9" s="258">
        <v>45352</v>
      </c>
      <c r="G9" s="258">
        <v>45717</v>
      </c>
      <c r="H9" s="259">
        <v>630</v>
      </c>
      <c r="I9" s="259">
        <v>86.4</v>
      </c>
      <c r="J9" s="259"/>
      <c r="K9" s="259">
        <f t="shared" ref="K9:K11" si="1">SUM(H9+I9)</f>
        <v>716.4</v>
      </c>
      <c r="L9" s="259"/>
      <c r="M9" s="259"/>
      <c r="N9" s="259"/>
      <c r="O9" s="260">
        <f t="shared" si="0"/>
        <v>716.4</v>
      </c>
    </row>
    <row r="10" spans="1:15" s="245" customFormat="1" x14ac:dyDescent="0.2">
      <c r="A10" s="247">
        <v>5</v>
      </c>
      <c r="B10" s="255" t="s">
        <v>266</v>
      </c>
      <c r="C10" s="256" t="s">
        <v>44</v>
      </c>
      <c r="D10" s="256"/>
      <c r="E10" s="257">
        <v>2</v>
      </c>
      <c r="F10" s="258">
        <v>45352</v>
      </c>
      <c r="G10" s="258">
        <v>45717</v>
      </c>
      <c r="H10" s="259">
        <v>630</v>
      </c>
      <c r="I10" s="259">
        <v>86.4</v>
      </c>
      <c r="J10" s="259"/>
      <c r="K10" s="259">
        <f t="shared" si="1"/>
        <v>716.4</v>
      </c>
      <c r="L10" s="259"/>
      <c r="M10" s="259"/>
      <c r="N10" s="259"/>
      <c r="O10" s="260">
        <f t="shared" si="0"/>
        <v>716.4</v>
      </c>
    </row>
    <row r="11" spans="1:15" s="245" customFormat="1" x14ac:dyDescent="0.2">
      <c r="A11" s="247">
        <v>6</v>
      </c>
      <c r="B11" s="255" t="s">
        <v>188</v>
      </c>
      <c r="C11" s="256" t="s">
        <v>44</v>
      </c>
      <c r="D11" s="256" t="s">
        <v>101</v>
      </c>
      <c r="E11" s="257">
        <v>1</v>
      </c>
      <c r="F11" s="258">
        <v>45201</v>
      </c>
      <c r="G11" s="258">
        <v>45567</v>
      </c>
      <c r="H11" s="259">
        <v>630</v>
      </c>
      <c r="I11" s="259">
        <v>86.4</v>
      </c>
      <c r="J11" s="259"/>
      <c r="K11" s="259">
        <f t="shared" si="1"/>
        <v>716.4</v>
      </c>
      <c r="L11" s="261"/>
      <c r="M11" s="259"/>
      <c r="N11" s="259"/>
      <c r="O11" s="260">
        <f t="shared" si="0"/>
        <v>716.4</v>
      </c>
    </row>
    <row r="12" spans="1:15" s="245" customFormat="1" x14ac:dyDescent="0.2">
      <c r="A12" s="247">
        <v>7</v>
      </c>
      <c r="B12" s="255" t="s">
        <v>189</v>
      </c>
      <c r="C12" s="256" t="s">
        <v>44</v>
      </c>
      <c r="D12" s="256" t="s">
        <v>104</v>
      </c>
      <c r="E12" s="257">
        <v>1</v>
      </c>
      <c r="F12" s="258">
        <v>45200</v>
      </c>
      <c r="G12" s="258">
        <v>45473</v>
      </c>
      <c r="H12" s="259">
        <v>630</v>
      </c>
      <c r="I12" s="259">
        <v>86.4</v>
      </c>
      <c r="J12" s="259"/>
      <c r="K12" s="259">
        <v>716.4</v>
      </c>
      <c r="L12" s="261"/>
      <c r="M12" s="259"/>
      <c r="N12" s="259"/>
      <c r="O12" s="260">
        <f t="shared" si="0"/>
        <v>716.4</v>
      </c>
    </row>
    <row r="13" spans="1:15" s="245" customFormat="1" x14ac:dyDescent="0.2">
      <c r="A13" s="247">
        <v>8</v>
      </c>
      <c r="B13" s="255" t="s">
        <v>261</v>
      </c>
      <c r="C13" s="256" t="s">
        <v>44</v>
      </c>
      <c r="D13" s="256"/>
      <c r="E13" s="257">
        <v>2</v>
      </c>
      <c r="F13" s="258">
        <v>45352</v>
      </c>
      <c r="G13" s="258">
        <v>45716</v>
      </c>
      <c r="H13" s="259">
        <v>630</v>
      </c>
      <c r="I13" s="259">
        <v>86.4</v>
      </c>
      <c r="J13" s="259"/>
      <c r="K13" s="259">
        <v>716.4</v>
      </c>
      <c r="L13" s="261"/>
      <c r="M13" s="259"/>
      <c r="N13" s="259"/>
      <c r="O13" s="260">
        <f t="shared" si="0"/>
        <v>716.4</v>
      </c>
    </row>
    <row r="14" spans="1:15" s="245" customFormat="1" x14ac:dyDescent="0.2">
      <c r="A14" s="247">
        <v>9</v>
      </c>
      <c r="B14" s="255" t="s">
        <v>221</v>
      </c>
      <c r="C14" s="256" t="s">
        <v>44</v>
      </c>
      <c r="D14" s="246"/>
      <c r="E14" s="257" t="s">
        <v>268</v>
      </c>
      <c r="F14" s="258">
        <v>45231</v>
      </c>
      <c r="G14" s="258">
        <v>45596</v>
      </c>
      <c r="H14" s="259"/>
      <c r="I14" s="259"/>
      <c r="J14" s="259">
        <v>210</v>
      </c>
      <c r="K14" s="259">
        <v>210</v>
      </c>
      <c r="L14" s="259"/>
      <c r="M14" s="259"/>
      <c r="N14" s="259"/>
      <c r="O14" s="260">
        <v>210</v>
      </c>
    </row>
    <row r="15" spans="1:15" s="2" customFormat="1" x14ac:dyDescent="0.2">
      <c r="A15" s="247">
        <v>10</v>
      </c>
      <c r="B15" s="262" t="s">
        <v>103</v>
      </c>
      <c r="C15" s="263" t="s">
        <v>62</v>
      </c>
      <c r="D15" s="263" t="s">
        <v>104</v>
      </c>
      <c r="E15" s="257">
        <v>1</v>
      </c>
      <c r="F15" s="264" t="s">
        <v>85</v>
      </c>
      <c r="G15" s="265">
        <v>45391</v>
      </c>
      <c r="H15" s="259">
        <v>630</v>
      </c>
      <c r="I15" s="259">
        <v>86.4</v>
      </c>
      <c r="J15" s="259"/>
      <c r="K15" s="259">
        <v>716.4</v>
      </c>
      <c r="L15" s="266"/>
      <c r="M15" s="266"/>
      <c r="N15" s="266"/>
      <c r="O15" s="260">
        <f t="shared" si="0"/>
        <v>716.4</v>
      </c>
    </row>
    <row r="16" spans="1:15" s="2" customFormat="1" x14ac:dyDescent="0.2">
      <c r="A16" s="247">
        <v>11</v>
      </c>
      <c r="B16" s="262" t="s">
        <v>191</v>
      </c>
      <c r="C16" s="263" t="s">
        <v>62</v>
      </c>
      <c r="D16" s="263" t="s">
        <v>190</v>
      </c>
      <c r="E16" s="257">
        <v>1</v>
      </c>
      <c r="F16" s="264" t="s">
        <v>166</v>
      </c>
      <c r="G16" s="265">
        <v>45567</v>
      </c>
      <c r="H16" s="259">
        <v>630</v>
      </c>
      <c r="I16" s="259">
        <v>86.4</v>
      </c>
      <c r="J16" s="259"/>
      <c r="K16" s="259">
        <v>716.4</v>
      </c>
      <c r="L16" s="266"/>
      <c r="M16" s="266"/>
      <c r="N16" s="266"/>
      <c r="O16" s="260">
        <f t="shared" si="0"/>
        <v>716.4</v>
      </c>
    </row>
    <row r="17" spans="1:15" s="2" customFormat="1" x14ac:dyDescent="0.2">
      <c r="A17" s="247">
        <v>12</v>
      </c>
      <c r="B17" s="262" t="s">
        <v>57</v>
      </c>
      <c r="C17" s="263" t="s">
        <v>62</v>
      </c>
      <c r="D17" s="263" t="s">
        <v>34</v>
      </c>
      <c r="E17" s="267" t="s">
        <v>268</v>
      </c>
      <c r="F17" s="264" t="s">
        <v>61</v>
      </c>
      <c r="G17" s="265">
        <v>45016</v>
      </c>
      <c r="H17" s="259"/>
      <c r="I17" s="259"/>
      <c r="J17" s="259">
        <v>630</v>
      </c>
      <c r="K17" s="259">
        <v>630</v>
      </c>
      <c r="L17" s="266"/>
      <c r="M17" s="266"/>
      <c r="N17" s="266"/>
      <c r="O17" s="260">
        <v>630</v>
      </c>
    </row>
    <row r="18" spans="1:15" s="2" customFormat="1" x14ac:dyDescent="0.2">
      <c r="A18" s="247">
        <v>13</v>
      </c>
      <c r="B18" s="262" t="s">
        <v>271</v>
      </c>
      <c r="C18" s="263" t="s">
        <v>44</v>
      </c>
      <c r="D18" s="263" t="s">
        <v>185</v>
      </c>
      <c r="E18" s="267" t="s">
        <v>268</v>
      </c>
      <c r="F18" s="264" t="s">
        <v>272</v>
      </c>
      <c r="G18" s="265">
        <v>45716</v>
      </c>
      <c r="H18" s="259">
        <v>126</v>
      </c>
      <c r="I18" s="259">
        <v>19.2</v>
      </c>
      <c r="J18" s="259"/>
      <c r="K18" s="259">
        <v>145.19999999999999</v>
      </c>
      <c r="L18" s="259"/>
      <c r="M18" s="259"/>
      <c r="N18" s="259"/>
      <c r="O18" s="260">
        <f>SUM(H18+I18)</f>
        <v>145.19999999999999</v>
      </c>
    </row>
    <row r="19" spans="1:15" s="2" customFormat="1" x14ac:dyDescent="0.2">
      <c r="A19" s="247">
        <v>14</v>
      </c>
      <c r="B19" s="262" t="s">
        <v>276</v>
      </c>
      <c r="C19" s="263" t="s">
        <v>270</v>
      </c>
      <c r="D19" s="263"/>
      <c r="E19" s="257">
        <v>2</v>
      </c>
      <c r="F19" s="264" t="s">
        <v>248</v>
      </c>
      <c r="G19" s="265">
        <v>45716</v>
      </c>
      <c r="H19" s="259">
        <v>630</v>
      </c>
      <c r="I19" s="259">
        <v>86.4</v>
      </c>
      <c r="J19" s="259"/>
      <c r="K19" s="259">
        <v>716.4</v>
      </c>
      <c r="L19" s="266"/>
      <c r="M19" s="266"/>
      <c r="N19" s="266"/>
      <c r="O19" s="260">
        <f t="shared" si="0"/>
        <v>716.4</v>
      </c>
    </row>
    <row r="20" spans="1:15" s="2" customFormat="1" x14ac:dyDescent="0.2">
      <c r="A20" s="247">
        <v>15</v>
      </c>
      <c r="B20" s="262" t="s">
        <v>269</v>
      </c>
      <c r="C20" s="263" t="s">
        <v>62</v>
      </c>
      <c r="D20" s="263"/>
      <c r="E20" s="257">
        <v>2</v>
      </c>
      <c r="F20" s="264" t="s">
        <v>248</v>
      </c>
      <c r="G20" s="265">
        <v>45717</v>
      </c>
      <c r="H20" s="259">
        <v>630</v>
      </c>
      <c r="I20" s="259">
        <v>86.4</v>
      </c>
      <c r="J20" s="259"/>
      <c r="K20" s="259">
        <v>716.4</v>
      </c>
      <c r="L20" s="266"/>
      <c r="M20" s="266"/>
      <c r="N20" s="266"/>
      <c r="O20" s="260">
        <f t="shared" si="0"/>
        <v>716.4</v>
      </c>
    </row>
    <row r="21" spans="1:15" s="2" customFormat="1" x14ac:dyDescent="0.2">
      <c r="A21" s="247">
        <v>16</v>
      </c>
      <c r="B21" s="262" t="s">
        <v>273</v>
      </c>
      <c r="C21" s="263" t="s">
        <v>44</v>
      </c>
      <c r="D21" s="263"/>
      <c r="E21" s="257">
        <v>2</v>
      </c>
      <c r="F21" s="264" t="s">
        <v>248</v>
      </c>
      <c r="G21" s="265"/>
      <c r="H21" s="259">
        <v>630</v>
      </c>
      <c r="I21" s="259">
        <v>86.4</v>
      </c>
      <c r="J21" s="259"/>
      <c r="K21" s="259">
        <v>716.4</v>
      </c>
      <c r="L21" s="266"/>
      <c r="M21" s="266"/>
      <c r="N21" s="266"/>
      <c r="O21" s="260">
        <f t="shared" si="0"/>
        <v>716.4</v>
      </c>
    </row>
    <row r="22" spans="1:15" s="2" customFormat="1" x14ac:dyDescent="0.2">
      <c r="A22" s="247">
        <v>17</v>
      </c>
      <c r="B22" s="262" t="s">
        <v>192</v>
      </c>
      <c r="C22" s="263" t="s">
        <v>62</v>
      </c>
      <c r="D22" s="263" t="s">
        <v>193</v>
      </c>
      <c r="E22" s="257">
        <v>1</v>
      </c>
      <c r="F22" s="264" t="s">
        <v>166</v>
      </c>
      <c r="G22" s="265">
        <v>45567</v>
      </c>
      <c r="H22" s="259">
        <v>630</v>
      </c>
      <c r="I22" s="259">
        <v>86.4</v>
      </c>
      <c r="J22" s="259"/>
      <c r="K22" s="259">
        <v>716.4</v>
      </c>
      <c r="L22" s="266"/>
      <c r="M22" s="266"/>
      <c r="N22" s="266"/>
      <c r="O22" s="260">
        <f t="shared" si="0"/>
        <v>716.4</v>
      </c>
    </row>
    <row r="23" spans="1:15" s="2" customFormat="1" x14ac:dyDescent="0.2">
      <c r="A23" s="247">
        <v>18</v>
      </c>
      <c r="B23" s="262" t="s">
        <v>198</v>
      </c>
      <c r="C23" s="263" t="s">
        <v>44</v>
      </c>
      <c r="D23" s="263" t="s">
        <v>55</v>
      </c>
      <c r="E23" s="257">
        <v>1</v>
      </c>
      <c r="F23" s="264" t="s">
        <v>166</v>
      </c>
      <c r="G23" s="265">
        <v>45567</v>
      </c>
      <c r="H23" s="259">
        <v>630</v>
      </c>
      <c r="I23" s="259">
        <v>86.4</v>
      </c>
      <c r="J23" s="259"/>
      <c r="K23" s="259">
        <v>716.4</v>
      </c>
      <c r="L23" s="266"/>
      <c r="M23" s="266"/>
      <c r="N23" s="266"/>
      <c r="O23" s="260">
        <f t="shared" si="0"/>
        <v>716.4</v>
      </c>
    </row>
    <row r="24" spans="1:15" s="2" customFormat="1" x14ac:dyDescent="0.2">
      <c r="A24" s="247">
        <v>19</v>
      </c>
      <c r="B24" s="262" t="s">
        <v>194</v>
      </c>
      <c r="C24" s="263" t="s">
        <v>62</v>
      </c>
      <c r="D24" s="263" t="s">
        <v>110</v>
      </c>
      <c r="E24" s="257" t="s">
        <v>268</v>
      </c>
      <c r="F24" s="264" t="s">
        <v>166</v>
      </c>
      <c r="G24" s="265">
        <v>45567</v>
      </c>
      <c r="H24" s="259"/>
      <c r="I24" s="259"/>
      <c r="J24" s="259">
        <v>273</v>
      </c>
      <c r="K24" s="259">
        <v>273</v>
      </c>
      <c r="L24" s="266"/>
      <c r="M24" s="266"/>
      <c r="N24" s="266"/>
      <c r="O24" s="260">
        <f>SUM(K24)</f>
        <v>273</v>
      </c>
    </row>
    <row r="25" spans="1:15" s="2" customFormat="1" x14ac:dyDescent="0.2">
      <c r="A25" s="247">
        <v>20</v>
      </c>
      <c r="B25" s="262" t="s">
        <v>108</v>
      </c>
      <c r="C25" s="263" t="s">
        <v>62</v>
      </c>
      <c r="D25" s="263" t="s">
        <v>99</v>
      </c>
      <c r="E25" s="257">
        <v>1</v>
      </c>
      <c r="F25" s="264" t="s">
        <v>109</v>
      </c>
      <c r="G25" s="265">
        <v>45394</v>
      </c>
      <c r="H25" s="259">
        <v>630</v>
      </c>
      <c r="I25" s="259">
        <v>86.4</v>
      </c>
      <c r="J25" s="259"/>
      <c r="K25" s="259">
        <v>716.4</v>
      </c>
      <c r="L25" s="266"/>
      <c r="M25" s="266"/>
      <c r="N25" s="266"/>
      <c r="O25" s="260">
        <f t="shared" si="0"/>
        <v>716.4</v>
      </c>
    </row>
    <row r="26" spans="1:15" s="2" customFormat="1" x14ac:dyDescent="0.2">
      <c r="A26" s="247">
        <v>21</v>
      </c>
      <c r="B26" s="262" t="s">
        <v>106</v>
      </c>
      <c r="C26" s="263" t="s">
        <v>44</v>
      </c>
      <c r="D26" s="263" t="s">
        <v>107</v>
      </c>
      <c r="E26" s="257">
        <v>1</v>
      </c>
      <c r="F26" s="264" t="s">
        <v>85</v>
      </c>
      <c r="G26" s="265">
        <v>45391</v>
      </c>
      <c r="H26" s="259">
        <v>630</v>
      </c>
      <c r="I26" s="259">
        <v>86.4</v>
      </c>
      <c r="J26" s="259"/>
      <c r="K26" s="259">
        <v>716.4</v>
      </c>
      <c r="L26" s="268"/>
      <c r="M26" s="266"/>
      <c r="N26" s="266"/>
      <c r="O26" s="260">
        <f t="shared" si="0"/>
        <v>716.4</v>
      </c>
    </row>
    <row r="27" spans="1:15" s="2" customFormat="1" x14ac:dyDescent="0.2">
      <c r="A27" s="247">
        <v>22</v>
      </c>
      <c r="B27" s="262" t="s">
        <v>134</v>
      </c>
      <c r="C27" s="263" t="s">
        <v>62</v>
      </c>
      <c r="D27" s="263" t="s">
        <v>47</v>
      </c>
      <c r="E27" s="257">
        <v>1</v>
      </c>
      <c r="F27" s="264" t="s">
        <v>129</v>
      </c>
      <c r="G27" s="265"/>
      <c r="H27" s="259">
        <v>630</v>
      </c>
      <c r="I27" s="259">
        <v>86.4</v>
      </c>
      <c r="J27" s="259"/>
      <c r="K27" s="259">
        <v>716.4</v>
      </c>
      <c r="L27" s="268"/>
      <c r="M27" s="266"/>
      <c r="N27" s="266"/>
      <c r="O27" s="260">
        <f t="shared" si="0"/>
        <v>716.4</v>
      </c>
    </row>
    <row r="28" spans="1:15" s="2" customFormat="1" x14ac:dyDescent="0.2">
      <c r="A28" s="247">
        <v>23</v>
      </c>
      <c r="B28" s="262" t="s">
        <v>225</v>
      </c>
      <c r="C28" s="263" t="s">
        <v>44</v>
      </c>
      <c r="D28" s="263"/>
      <c r="E28" s="257">
        <v>1</v>
      </c>
      <c r="F28" s="264" t="s">
        <v>224</v>
      </c>
      <c r="G28" s="265">
        <v>45596</v>
      </c>
      <c r="H28" s="259">
        <v>630</v>
      </c>
      <c r="I28" s="259">
        <v>86.4</v>
      </c>
      <c r="J28" s="259"/>
      <c r="K28" s="259">
        <v>716.4</v>
      </c>
      <c r="L28" s="268"/>
      <c r="M28" s="266"/>
      <c r="N28" s="266"/>
      <c r="O28" s="260">
        <f t="shared" si="0"/>
        <v>716.4</v>
      </c>
    </row>
    <row r="29" spans="1:15" s="2" customFormat="1" x14ac:dyDescent="0.2">
      <c r="A29" s="247">
        <v>24</v>
      </c>
      <c r="B29" s="262" t="s">
        <v>75</v>
      </c>
      <c r="C29" s="263" t="s">
        <v>44</v>
      </c>
      <c r="D29" s="263" t="s">
        <v>56</v>
      </c>
      <c r="E29" s="257">
        <v>1</v>
      </c>
      <c r="F29" s="264" t="s">
        <v>73</v>
      </c>
      <c r="G29" s="265">
        <v>45260</v>
      </c>
      <c r="H29" s="259">
        <v>630</v>
      </c>
      <c r="I29" s="259">
        <v>86.4</v>
      </c>
      <c r="J29" s="259"/>
      <c r="K29" s="259">
        <v>716.4</v>
      </c>
      <c r="L29" s="269"/>
      <c r="M29" s="270"/>
      <c r="N29" s="270"/>
      <c r="O29" s="260">
        <f t="shared" si="0"/>
        <v>716.4</v>
      </c>
    </row>
    <row r="30" spans="1:15" s="2" customFormat="1" x14ac:dyDescent="0.2">
      <c r="A30" s="247">
        <v>25</v>
      </c>
      <c r="B30" s="262" t="s">
        <v>226</v>
      </c>
      <c r="C30" s="263" t="s">
        <v>44</v>
      </c>
      <c r="D30" s="263"/>
      <c r="E30" s="257" t="s">
        <v>268</v>
      </c>
      <c r="F30" s="264" t="s">
        <v>224</v>
      </c>
      <c r="G30" s="265">
        <v>45596</v>
      </c>
      <c r="H30" s="259"/>
      <c r="I30" s="259"/>
      <c r="J30" s="259">
        <v>210</v>
      </c>
      <c r="K30" s="259">
        <v>210</v>
      </c>
      <c r="L30" s="269"/>
      <c r="M30" s="270"/>
      <c r="N30" s="270"/>
      <c r="O30" s="260">
        <v>210</v>
      </c>
    </row>
    <row r="31" spans="1:15" s="2" customFormat="1" x14ac:dyDescent="0.2">
      <c r="A31" s="247">
        <v>26</v>
      </c>
      <c r="B31" s="262" t="s">
        <v>128</v>
      </c>
      <c r="C31" s="263" t="s">
        <v>135</v>
      </c>
      <c r="D31" s="263" t="s">
        <v>47</v>
      </c>
      <c r="E31" s="257">
        <v>1</v>
      </c>
      <c r="F31" s="264" t="s">
        <v>129</v>
      </c>
      <c r="G31" s="265">
        <v>45475</v>
      </c>
      <c r="H31" s="259">
        <v>630</v>
      </c>
      <c r="I31" s="259">
        <v>86.4</v>
      </c>
      <c r="J31" s="259"/>
      <c r="K31" s="259">
        <v>716.4</v>
      </c>
      <c r="L31" s="268"/>
      <c r="M31" s="266"/>
      <c r="N31" s="266">
        <v>19.2</v>
      </c>
      <c r="O31" s="260">
        <f>SUM(K31-N31)</f>
        <v>697.19999999999993</v>
      </c>
    </row>
    <row r="32" spans="1:15" s="2" customFormat="1" x14ac:dyDescent="0.2">
      <c r="A32" s="247">
        <v>27</v>
      </c>
      <c r="B32" s="262" t="s">
        <v>100</v>
      </c>
      <c r="C32" s="263" t="s">
        <v>62</v>
      </c>
      <c r="D32" s="263" t="s">
        <v>102</v>
      </c>
      <c r="E32" s="257">
        <v>1</v>
      </c>
      <c r="F32" s="264" t="s">
        <v>85</v>
      </c>
      <c r="G32" s="265">
        <v>45391</v>
      </c>
      <c r="H32" s="259">
        <v>630</v>
      </c>
      <c r="I32" s="259">
        <v>86.4</v>
      </c>
      <c r="J32" s="259"/>
      <c r="K32" s="259">
        <v>716.4</v>
      </c>
      <c r="L32" s="268"/>
      <c r="M32" s="266"/>
      <c r="N32" s="266"/>
      <c r="O32" s="260">
        <f t="shared" si="0"/>
        <v>716.4</v>
      </c>
    </row>
    <row r="33" spans="1:15" s="2" customFormat="1" x14ac:dyDescent="0.2">
      <c r="A33" s="247">
        <v>28</v>
      </c>
      <c r="B33" s="262" t="s">
        <v>195</v>
      </c>
      <c r="C33" s="263" t="s">
        <v>62</v>
      </c>
      <c r="D33" s="263" t="s">
        <v>101</v>
      </c>
      <c r="E33" s="257">
        <v>1</v>
      </c>
      <c r="F33" s="264" t="s">
        <v>166</v>
      </c>
      <c r="G33" s="265">
        <v>45567</v>
      </c>
      <c r="H33" s="259">
        <v>630</v>
      </c>
      <c r="I33" s="259">
        <v>86.4</v>
      </c>
      <c r="J33" s="259"/>
      <c r="K33" s="259">
        <v>716.4</v>
      </c>
      <c r="L33" s="268"/>
      <c r="M33" s="266"/>
      <c r="N33" s="266"/>
      <c r="O33" s="260">
        <f t="shared" si="0"/>
        <v>716.4</v>
      </c>
    </row>
    <row r="34" spans="1:15" s="2" customFormat="1" x14ac:dyDescent="0.2">
      <c r="A34" s="247">
        <v>29</v>
      </c>
      <c r="B34" s="262" t="s">
        <v>222</v>
      </c>
      <c r="C34" s="263" t="s">
        <v>62</v>
      </c>
      <c r="D34" s="263" t="s">
        <v>223</v>
      </c>
      <c r="E34" s="257">
        <v>1</v>
      </c>
      <c r="F34" s="264" t="s">
        <v>224</v>
      </c>
      <c r="G34" s="265">
        <v>45597</v>
      </c>
      <c r="H34" s="259">
        <v>630</v>
      </c>
      <c r="I34" s="259">
        <v>86.4</v>
      </c>
      <c r="J34" s="259"/>
      <c r="K34" s="259">
        <v>716.4</v>
      </c>
      <c r="L34" s="268"/>
      <c r="M34" s="266"/>
      <c r="N34" s="266"/>
      <c r="O34" s="260">
        <f t="shared" si="0"/>
        <v>716.4</v>
      </c>
    </row>
    <row r="35" spans="1:15" s="2" customFormat="1" x14ac:dyDescent="0.2">
      <c r="A35" s="247">
        <v>30</v>
      </c>
      <c r="B35" s="262" t="s">
        <v>58</v>
      </c>
      <c r="C35" s="263" t="s">
        <v>44</v>
      </c>
      <c r="D35" s="263" t="s">
        <v>56</v>
      </c>
      <c r="E35" s="257" t="s">
        <v>268</v>
      </c>
      <c r="F35" s="264" t="s">
        <v>61</v>
      </c>
      <c r="G35" s="265">
        <v>45016</v>
      </c>
      <c r="H35" s="259">
        <v>315</v>
      </c>
      <c r="I35" s="259">
        <v>86.4</v>
      </c>
      <c r="J35" s="259">
        <v>315</v>
      </c>
      <c r="K35" s="259">
        <v>716.4</v>
      </c>
      <c r="L35" s="266"/>
      <c r="M35" s="266"/>
      <c r="N35" s="266">
        <v>38.4</v>
      </c>
      <c r="O35" s="260">
        <f>SUM(K35-N35)</f>
        <v>678</v>
      </c>
    </row>
    <row r="36" spans="1:15" s="2" customFormat="1" x14ac:dyDescent="0.2">
      <c r="A36" s="247">
        <v>31</v>
      </c>
      <c r="B36" s="262" t="s">
        <v>196</v>
      </c>
      <c r="C36" s="263" t="s">
        <v>62</v>
      </c>
      <c r="D36" s="263" t="s">
        <v>193</v>
      </c>
      <c r="E36" s="257" t="s">
        <v>268</v>
      </c>
      <c r="F36" s="264" t="s">
        <v>166</v>
      </c>
      <c r="G36" s="265">
        <v>45567</v>
      </c>
      <c r="H36" s="259">
        <v>105</v>
      </c>
      <c r="I36" s="259">
        <v>52.8</v>
      </c>
      <c r="J36" s="259">
        <v>273</v>
      </c>
      <c r="K36" s="259">
        <v>430.8</v>
      </c>
      <c r="L36" s="268"/>
      <c r="M36" s="266"/>
      <c r="N36" s="266">
        <v>38.4</v>
      </c>
      <c r="O36" s="260">
        <v>392.4</v>
      </c>
    </row>
    <row r="37" spans="1:15" s="2" customFormat="1" x14ac:dyDescent="0.2">
      <c r="A37" s="247">
        <v>32</v>
      </c>
      <c r="B37" s="262" t="s">
        <v>265</v>
      </c>
      <c r="C37" s="263" t="s">
        <v>69</v>
      </c>
      <c r="D37" s="263"/>
      <c r="E37" s="257">
        <v>2</v>
      </c>
      <c r="F37" s="264" t="s">
        <v>248</v>
      </c>
      <c r="G37" s="265">
        <v>45715</v>
      </c>
      <c r="H37" s="259">
        <v>630</v>
      </c>
      <c r="I37" s="259">
        <v>86.4</v>
      </c>
      <c r="J37" s="259"/>
      <c r="K37" s="259">
        <v>716.4</v>
      </c>
      <c r="L37" s="268"/>
      <c r="M37" s="266"/>
      <c r="N37" s="266"/>
      <c r="O37" s="260">
        <f t="shared" si="0"/>
        <v>716.4</v>
      </c>
    </row>
    <row r="38" spans="1:15" s="2" customFormat="1" x14ac:dyDescent="0.2">
      <c r="A38" s="247">
        <v>33</v>
      </c>
      <c r="B38" s="262" t="s">
        <v>197</v>
      </c>
      <c r="C38" s="263" t="s">
        <v>62</v>
      </c>
      <c r="D38" s="263" t="s">
        <v>102</v>
      </c>
      <c r="E38" s="257" t="s">
        <v>268</v>
      </c>
      <c r="F38" s="264" t="s">
        <v>166</v>
      </c>
      <c r="G38" s="265">
        <v>45567</v>
      </c>
      <c r="H38" s="259">
        <v>231</v>
      </c>
      <c r="I38" s="259">
        <v>37.200000000000003</v>
      </c>
      <c r="J38" s="259">
        <v>273</v>
      </c>
      <c r="K38" s="259">
        <v>541.20000000000005</v>
      </c>
      <c r="L38" s="266">
        <v>1</v>
      </c>
      <c r="M38" s="266">
        <v>21</v>
      </c>
      <c r="N38" s="266">
        <v>33.6</v>
      </c>
      <c r="O38" s="260">
        <v>486.6</v>
      </c>
    </row>
    <row r="39" spans="1:15" s="2" customFormat="1" ht="15.75" thickBot="1" x14ac:dyDescent="0.25">
      <c r="A39" s="271">
        <v>34</v>
      </c>
      <c r="B39" s="272" t="s">
        <v>59</v>
      </c>
      <c r="C39" s="273" t="s">
        <v>44</v>
      </c>
      <c r="D39" s="273" t="s">
        <v>60</v>
      </c>
      <c r="E39" s="274" t="s">
        <v>268</v>
      </c>
      <c r="F39" s="275" t="s">
        <v>61</v>
      </c>
      <c r="G39" s="276">
        <v>45016</v>
      </c>
      <c r="H39" s="277">
        <v>315</v>
      </c>
      <c r="I39" s="277">
        <v>86.4</v>
      </c>
      <c r="J39" s="277">
        <v>315</v>
      </c>
      <c r="K39" s="277">
        <v>716.4</v>
      </c>
      <c r="L39" s="278"/>
      <c r="M39" s="278"/>
      <c r="N39" s="278">
        <v>38.4</v>
      </c>
      <c r="O39" s="279">
        <f>SUM(K39-N39)</f>
        <v>678</v>
      </c>
    </row>
    <row r="40" spans="1:15" ht="16.5" thickBot="1" x14ac:dyDescent="0.3">
      <c r="A40" s="359" t="s">
        <v>39</v>
      </c>
      <c r="B40" s="360"/>
      <c r="C40" s="360"/>
      <c r="D40" s="360"/>
      <c r="E40" s="360"/>
      <c r="F40" s="360"/>
      <c r="G40" s="360"/>
      <c r="H40" s="157">
        <v>16338</v>
      </c>
      <c r="I40" s="158">
        <v>2374.8000000000002</v>
      </c>
      <c r="J40" s="157">
        <v>2499</v>
      </c>
      <c r="K40" s="158">
        <v>21211.8</v>
      </c>
      <c r="L40" s="158"/>
      <c r="M40" s="157">
        <v>42</v>
      </c>
      <c r="N40" s="157">
        <v>172.8</v>
      </c>
      <c r="O40" s="81">
        <f>SUM(O6:O39)</f>
        <v>20997</v>
      </c>
    </row>
    <row r="41" spans="1:15" ht="16.5" thickBot="1" x14ac:dyDescent="0.3">
      <c r="A41" s="13"/>
      <c r="B41" s="223"/>
      <c r="C41" s="223"/>
      <c r="D41" s="223"/>
      <c r="E41" s="222"/>
      <c r="F41" s="222"/>
      <c r="G41" s="222"/>
      <c r="H41" s="224"/>
      <c r="I41" s="225"/>
      <c r="J41" s="224"/>
      <c r="K41" s="225"/>
      <c r="L41" s="84"/>
      <c r="M41" s="226"/>
      <c r="N41" s="224"/>
      <c r="O41" s="86"/>
    </row>
    <row r="42" spans="1:15" ht="15.75" x14ac:dyDescent="0.25">
      <c r="A42" s="361" t="s">
        <v>24</v>
      </c>
      <c r="B42" s="362"/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3"/>
    </row>
    <row r="43" spans="1:15" s="5" customFormat="1" ht="61.5" customHeight="1" thickBot="1" x14ac:dyDescent="0.25">
      <c r="A43" s="59" t="s">
        <v>8</v>
      </c>
      <c r="B43" s="142" t="s">
        <v>9</v>
      </c>
      <c r="C43" s="142" t="s">
        <v>10</v>
      </c>
      <c r="D43" s="143" t="s">
        <v>11</v>
      </c>
      <c r="E43" s="62" t="s">
        <v>12</v>
      </c>
      <c r="F43" s="62" t="s">
        <v>25</v>
      </c>
      <c r="G43" s="62" t="s">
        <v>26</v>
      </c>
      <c r="H43" s="87" t="s">
        <v>18</v>
      </c>
      <c r="I43" s="87" t="s">
        <v>19</v>
      </c>
      <c r="J43" s="87" t="s">
        <v>27</v>
      </c>
      <c r="K43" s="87" t="s">
        <v>21</v>
      </c>
      <c r="L43" s="88" t="s">
        <v>22</v>
      </c>
      <c r="M43" s="87" t="s">
        <v>23</v>
      </c>
      <c r="N43" s="235" t="s">
        <v>28</v>
      </c>
      <c r="O43" s="89" t="s">
        <v>17</v>
      </c>
    </row>
    <row r="44" spans="1:15" ht="15.75" x14ac:dyDescent="0.25">
      <c r="A44" s="58"/>
      <c r="B44" s="37"/>
      <c r="C44" s="37"/>
      <c r="D44" s="37"/>
      <c r="E44" s="125"/>
      <c r="F44" s="33"/>
      <c r="G44" s="126"/>
      <c r="H44" s="80"/>
      <c r="I44" s="127"/>
      <c r="J44" s="127"/>
      <c r="K44" s="231"/>
      <c r="L44" s="232"/>
      <c r="M44" s="199"/>
      <c r="N44" s="233"/>
      <c r="O44" s="234"/>
    </row>
    <row r="45" spans="1:15" ht="15.75" x14ac:dyDescent="0.25">
      <c r="A45" s="15" t="s">
        <v>29</v>
      </c>
      <c r="B45" s="43"/>
      <c r="C45" s="43"/>
      <c r="D45" s="43"/>
      <c r="E45" s="16"/>
      <c r="F45" s="17"/>
      <c r="G45" s="18"/>
      <c r="H45" s="219"/>
      <c r="I45" s="218"/>
      <c r="J45" s="218"/>
      <c r="K45" s="218"/>
      <c r="L45" s="220" t="s">
        <v>30</v>
      </c>
      <c r="M45" s="218"/>
      <c r="N45" s="221"/>
      <c r="O45" s="227"/>
    </row>
    <row r="46" spans="1:15" ht="16.5" thickBot="1" x14ac:dyDescent="0.3">
      <c r="A46" s="19"/>
      <c r="B46" s="187"/>
      <c r="C46" s="187"/>
      <c r="D46" s="187"/>
      <c r="E46" s="186"/>
      <c r="F46" s="188"/>
      <c r="G46" s="188"/>
      <c r="H46" s="191"/>
      <c r="I46" s="191"/>
      <c r="J46" s="191"/>
      <c r="K46" s="191"/>
      <c r="L46" s="191"/>
      <c r="M46" s="191"/>
      <c r="N46" s="191"/>
      <c r="O46" s="237"/>
    </row>
    <row r="47" spans="1:15" ht="16.5" thickBot="1" x14ac:dyDescent="0.3">
      <c r="A47" s="409" t="s">
        <v>40</v>
      </c>
      <c r="B47" s="410"/>
      <c r="C47" s="410"/>
      <c r="D47" s="410"/>
      <c r="E47" s="410"/>
      <c r="F47" s="410"/>
      <c r="G47" s="411"/>
      <c r="H47" s="157">
        <v>16338</v>
      </c>
      <c r="I47" s="158">
        <v>2374.8000000000002</v>
      </c>
      <c r="J47" s="157">
        <v>2499</v>
      </c>
      <c r="K47" s="158">
        <v>21211.8</v>
      </c>
      <c r="L47" s="158"/>
      <c r="M47" s="157">
        <v>42</v>
      </c>
      <c r="N47" s="157">
        <v>172.8</v>
      </c>
      <c r="O47" s="244">
        <v>20997</v>
      </c>
    </row>
    <row r="48" spans="1:15" ht="15.75" x14ac:dyDescent="0.25">
      <c r="A48" s="238" t="s">
        <v>124</v>
      </c>
      <c r="B48" s="239"/>
      <c r="C48" s="240"/>
      <c r="D48" s="240"/>
      <c r="E48" s="241"/>
      <c r="F48" s="242"/>
      <c r="G48" s="243"/>
      <c r="H48" s="412" t="s">
        <v>38</v>
      </c>
      <c r="I48" s="413"/>
      <c r="J48" s="413"/>
      <c r="K48" s="413"/>
      <c r="L48" s="413"/>
      <c r="M48" s="413"/>
      <c r="N48" s="413"/>
      <c r="O48" s="176">
        <v>30</v>
      </c>
    </row>
    <row r="49" spans="1:15" ht="16.5" thickBot="1" x14ac:dyDescent="0.3">
      <c r="A49" s="6"/>
      <c r="B49" s="229"/>
      <c r="C49" s="229"/>
      <c r="D49" s="229"/>
      <c r="E49" s="230"/>
      <c r="F49" s="228"/>
      <c r="G49" s="228"/>
      <c r="H49" s="339" t="s">
        <v>37</v>
      </c>
      <c r="I49" s="340"/>
      <c r="J49" s="340"/>
      <c r="K49" s="340"/>
      <c r="L49" s="340"/>
      <c r="M49" s="340"/>
      <c r="N49" s="340"/>
      <c r="O49" s="177">
        <v>1020</v>
      </c>
    </row>
    <row r="50" spans="1:15" ht="16.5" thickBot="1" x14ac:dyDescent="0.3">
      <c r="A50" s="20"/>
      <c r="B50" s="217"/>
      <c r="C50" s="217"/>
      <c r="D50" s="217"/>
      <c r="E50" s="22"/>
      <c r="F50" s="21"/>
      <c r="G50" s="21"/>
      <c r="H50" s="341" t="s">
        <v>36</v>
      </c>
      <c r="I50" s="342"/>
      <c r="J50" s="342"/>
      <c r="K50" s="342"/>
      <c r="L50" s="342"/>
      <c r="M50" s="342"/>
      <c r="N50" s="342"/>
      <c r="O50" s="236">
        <v>22017</v>
      </c>
    </row>
    <row r="51" spans="1:15" ht="15.75" x14ac:dyDescent="0.25">
      <c r="A51" s="9"/>
      <c r="B51" s="8"/>
      <c r="C51" s="8"/>
      <c r="D51" s="8"/>
      <c r="E51" s="7"/>
      <c r="F51" s="9"/>
      <c r="G51" s="9"/>
      <c r="H51" s="97"/>
      <c r="I51" s="97"/>
      <c r="J51" s="97"/>
      <c r="K51" s="97"/>
      <c r="L51" s="97"/>
      <c r="M51" s="97"/>
      <c r="N51" s="97"/>
      <c r="O51" s="97"/>
    </row>
    <row r="52" spans="1:15" ht="15.75" x14ac:dyDescent="0.25">
      <c r="A52" s="9"/>
      <c r="B52" s="8"/>
      <c r="C52" s="8"/>
      <c r="D52" s="8"/>
      <c r="E52" s="7"/>
      <c r="F52" s="9"/>
      <c r="G52" s="9"/>
      <c r="H52" s="97"/>
      <c r="I52" s="97"/>
      <c r="J52" s="97"/>
      <c r="K52" s="97"/>
      <c r="L52" s="97"/>
      <c r="M52" s="97"/>
      <c r="N52" s="97"/>
      <c r="O52" s="97"/>
    </row>
    <row r="53" spans="1:15" ht="15.75" x14ac:dyDescent="0.25">
      <c r="A53" s="9"/>
      <c r="B53" s="8"/>
      <c r="C53" s="8"/>
      <c r="D53" s="8"/>
      <c r="E53" s="7"/>
      <c r="F53" s="9"/>
      <c r="G53" s="9"/>
      <c r="H53" s="97"/>
      <c r="I53" s="97"/>
      <c r="J53" s="97"/>
      <c r="K53" s="97"/>
      <c r="L53" s="97"/>
      <c r="M53" s="97"/>
      <c r="N53" s="97"/>
      <c r="O53" s="97"/>
    </row>
    <row r="54" spans="1:15" x14ac:dyDescent="0.25">
      <c r="A54" s="2"/>
      <c r="B54" s="12"/>
      <c r="C54" s="12"/>
      <c r="D54" s="12"/>
      <c r="E54" s="1"/>
      <c r="F54" s="2"/>
      <c r="G54" s="2"/>
      <c r="H54" s="103"/>
      <c r="I54" s="103"/>
      <c r="J54" s="103"/>
      <c r="K54" s="103"/>
      <c r="L54" s="103"/>
      <c r="M54" s="103"/>
      <c r="N54" s="103"/>
      <c r="O54" s="103"/>
    </row>
    <row r="55" spans="1:15" x14ac:dyDescent="0.25">
      <c r="A55" s="2"/>
      <c r="B55" s="12"/>
      <c r="C55" s="12"/>
      <c r="D55" s="12"/>
      <c r="E55" s="1"/>
      <c r="F55" s="2"/>
      <c r="G55" s="2"/>
      <c r="H55" s="103"/>
      <c r="I55" s="103"/>
      <c r="J55" s="103"/>
      <c r="K55" s="103"/>
      <c r="L55" s="103"/>
      <c r="M55" s="103"/>
      <c r="N55" s="103"/>
      <c r="O55" s="103"/>
    </row>
    <row r="56" spans="1:15" x14ac:dyDescent="0.25">
      <c r="A56" s="2"/>
      <c r="B56" s="12"/>
      <c r="C56" s="12"/>
      <c r="D56" s="12"/>
      <c r="E56" s="1"/>
      <c r="F56" s="2"/>
      <c r="G56" s="2"/>
      <c r="H56" s="103"/>
      <c r="I56" s="103"/>
      <c r="J56" s="103"/>
      <c r="K56" s="103"/>
      <c r="L56" s="103"/>
      <c r="M56" s="103"/>
      <c r="N56" s="103"/>
      <c r="O56" s="103"/>
    </row>
    <row r="57" spans="1:15" x14ac:dyDescent="0.25">
      <c r="A57" s="2"/>
      <c r="B57" s="12"/>
      <c r="C57" s="12"/>
      <c r="D57" s="12"/>
      <c r="E57" s="1"/>
      <c r="F57" s="2"/>
      <c r="G57" s="2"/>
      <c r="H57" s="103"/>
      <c r="I57" s="103"/>
      <c r="J57" s="103"/>
      <c r="K57" s="103"/>
      <c r="L57" s="103"/>
      <c r="M57" s="103"/>
      <c r="N57" s="103"/>
      <c r="O57" s="103"/>
    </row>
    <row r="58" spans="1:15" x14ac:dyDescent="0.25">
      <c r="A58" s="2"/>
      <c r="B58" s="12"/>
      <c r="C58" s="12"/>
      <c r="D58" s="12"/>
      <c r="E58" s="1"/>
      <c r="F58" s="2"/>
      <c r="G58" s="2"/>
      <c r="H58" s="103"/>
      <c r="I58" s="103"/>
      <c r="J58" s="103"/>
      <c r="K58" s="103"/>
      <c r="L58" s="103"/>
      <c r="M58" s="103"/>
      <c r="N58" s="103"/>
      <c r="O58" s="103"/>
    </row>
    <row r="59" spans="1:15" x14ac:dyDescent="0.25">
      <c r="A59" s="2"/>
      <c r="B59" s="12"/>
      <c r="C59" s="12"/>
      <c r="D59" s="12"/>
      <c r="E59" s="1"/>
      <c r="F59" s="2"/>
      <c r="G59" s="2"/>
      <c r="H59" s="103"/>
      <c r="I59" s="103"/>
      <c r="J59" s="103"/>
      <c r="K59" s="103"/>
      <c r="L59" s="103"/>
      <c r="M59" s="103"/>
      <c r="N59" s="103"/>
      <c r="O59" s="103"/>
    </row>
    <row r="60" spans="1:15" x14ac:dyDescent="0.25">
      <c r="A60" s="2"/>
      <c r="B60" s="12"/>
      <c r="C60" s="12"/>
      <c r="D60" s="12"/>
      <c r="E60" s="1"/>
      <c r="F60" s="2"/>
      <c r="G60" s="2"/>
      <c r="H60" s="103"/>
      <c r="I60" s="103"/>
      <c r="J60" s="103"/>
      <c r="K60" s="103"/>
      <c r="L60" s="103"/>
      <c r="M60" s="103"/>
      <c r="N60" s="103"/>
      <c r="O60" s="103"/>
    </row>
    <row r="61" spans="1:15" x14ac:dyDescent="0.25">
      <c r="A61" s="2"/>
      <c r="B61" s="12"/>
      <c r="C61" s="12"/>
      <c r="D61" s="12"/>
      <c r="E61" s="1"/>
      <c r="F61" s="2"/>
      <c r="G61" s="2"/>
      <c r="H61" s="103"/>
      <c r="I61" s="103"/>
      <c r="J61" s="103"/>
      <c r="K61" s="103"/>
      <c r="L61" s="103"/>
      <c r="M61" s="103"/>
      <c r="N61" s="103"/>
      <c r="O61" s="103"/>
    </row>
    <row r="62" spans="1:15" x14ac:dyDescent="0.25">
      <c r="A62" s="2"/>
      <c r="B62" s="12"/>
      <c r="C62" s="12"/>
      <c r="D62" s="12"/>
      <c r="E62" s="1"/>
      <c r="F62" s="2"/>
      <c r="G62" s="2"/>
      <c r="H62" s="103"/>
      <c r="I62" s="103"/>
      <c r="J62" s="103"/>
      <c r="K62" s="103"/>
      <c r="L62" s="103"/>
      <c r="M62" s="103"/>
      <c r="N62" s="103"/>
      <c r="O62" s="103"/>
    </row>
    <row r="63" spans="1:15" x14ac:dyDescent="0.25">
      <c r="A63" s="2"/>
      <c r="B63" s="12"/>
      <c r="C63" s="12"/>
      <c r="D63" s="12"/>
      <c r="E63" s="1"/>
      <c r="F63" s="2"/>
      <c r="G63" s="2"/>
      <c r="H63" s="103"/>
      <c r="I63" s="103"/>
      <c r="J63" s="103"/>
      <c r="K63" s="103"/>
      <c r="L63" s="103"/>
      <c r="M63" s="103"/>
      <c r="N63" s="103"/>
      <c r="O63" s="103"/>
    </row>
    <row r="64" spans="1:15" x14ac:dyDescent="0.25">
      <c r="A64" s="3"/>
      <c r="B64" s="45"/>
      <c r="C64" s="45"/>
      <c r="D64" s="45"/>
      <c r="E64" s="4"/>
      <c r="F64" s="3"/>
      <c r="G64" s="3"/>
      <c r="H64" s="104"/>
      <c r="I64" s="104"/>
      <c r="J64" s="104"/>
      <c r="K64" s="104"/>
      <c r="L64" s="104"/>
      <c r="M64" s="104"/>
      <c r="N64" s="104"/>
      <c r="O64" s="104"/>
    </row>
    <row r="65" spans="1:15" x14ac:dyDescent="0.25">
      <c r="A65" s="3"/>
      <c r="B65" s="45"/>
      <c r="C65" s="45"/>
      <c r="D65" s="45"/>
      <c r="E65" s="4"/>
      <c r="F65" s="3"/>
      <c r="G65" s="3"/>
      <c r="H65" s="104"/>
      <c r="I65" s="104"/>
      <c r="J65" s="104"/>
      <c r="K65" s="104"/>
      <c r="L65" s="104"/>
      <c r="M65" s="104"/>
      <c r="N65" s="104"/>
      <c r="O65" s="104"/>
    </row>
    <row r="66" spans="1:15" x14ac:dyDescent="0.25">
      <c r="A66" s="3"/>
      <c r="B66" s="45"/>
      <c r="C66" s="45"/>
      <c r="D66" s="45"/>
      <c r="E66" s="4"/>
      <c r="F66" s="3"/>
      <c r="G66" s="3"/>
      <c r="H66" s="104"/>
      <c r="I66" s="104"/>
      <c r="J66" s="104"/>
      <c r="K66" s="104"/>
      <c r="L66" s="104"/>
      <c r="M66" s="104"/>
      <c r="N66" s="104"/>
      <c r="O66" s="104"/>
    </row>
    <row r="67" spans="1:15" x14ac:dyDescent="0.25">
      <c r="A67" s="3"/>
      <c r="B67" s="45"/>
      <c r="C67" s="45"/>
      <c r="D67" s="45"/>
      <c r="E67" s="4"/>
      <c r="F67" s="3"/>
      <c r="G67" s="3"/>
      <c r="H67" s="104"/>
      <c r="I67" s="104"/>
      <c r="J67" s="104"/>
      <c r="K67" s="104"/>
      <c r="L67" s="104"/>
      <c r="M67" s="104"/>
      <c r="N67" s="104"/>
      <c r="O67" s="104"/>
    </row>
    <row r="68" spans="1:15" x14ac:dyDescent="0.25">
      <c r="A68" s="3"/>
      <c r="B68" s="45"/>
      <c r="C68" s="45"/>
      <c r="D68" s="45"/>
      <c r="E68" s="4"/>
      <c r="F68" s="3"/>
      <c r="G68" s="3"/>
      <c r="H68" s="104"/>
      <c r="I68" s="104"/>
      <c r="J68" s="104"/>
      <c r="K68" s="104"/>
      <c r="L68" s="104"/>
      <c r="M68" s="104"/>
      <c r="N68" s="104"/>
      <c r="O68" s="104"/>
    </row>
    <row r="69" spans="1:15" x14ac:dyDescent="0.25">
      <c r="A69" s="3"/>
      <c r="B69" s="45"/>
      <c r="C69" s="45"/>
      <c r="D69" s="45"/>
      <c r="E69" s="4"/>
      <c r="F69" s="3"/>
      <c r="G69" s="3"/>
      <c r="H69" s="104"/>
      <c r="I69" s="104"/>
      <c r="J69" s="104"/>
      <c r="K69" s="104"/>
      <c r="L69" s="104"/>
      <c r="M69" s="104"/>
      <c r="N69" s="104"/>
      <c r="O69" s="104"/>
    </row>
  </sheetData>
  <mergeCells count="23">
    <mergeCell ref="A47:G47"/>
    <mergeCell ref="H48:N48"/>
    <mergeCell ref="H49:N49"/>
    <mergeCell ref="H50:N50"/>
    <mergeCell ref="G4:G5"/>
    <mergeCell ref="H4:K4"/>
    <mergeCell ref="L4:N4"/>
    <mergeCell ref="O4:O5"/>
    <mergeCell ref="A40:G40"/>
    <mergeCell ref="A42:O42"/>
    <mergeCell ref="A4:A5"/>
    <mergeCell ref="B4:B5"/>
    <mergeCell ref="C4:C5"/>
    <mergeCell ref="D4:D5"/>
    <mergeCell ref="E4:E5"/>
    <mergeCell ref="F4:F5"/>
    <mergeCell ref="A1:O1"/>
    <mergeCell ref="A2:C2"/>
    <mergeCell ref="D2:E2"/>
    <mergeCell ref="J2:O2"/>
    <mergeCell ref="A3:C3"/>
    <mergeCell ref="D3:E3"/>
    <mergeCell ref="J3:O3"/>
  </mergeCells>
  <phoneticPr fontId="12" type="noConversion"/>
  <pageMargins left="0.31496062992125984" right="0.31496062992125984" top="0.39370078740157483" bottom="0.39370078740157483" header="0.31496062992125984" footer="0.31496062992125984"/>
  <pageSetup paperSize="9" scale="48" orientation="landscape" r:id="rId1"/>
  <ignoredErrors>
    <ignoredError sqref="O24" formula="1"/>
    <ignoredError sqref="L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Filial 12-PRMB </vt:lpstr>
      <vt:lpstr>Filial 14</vt:lpstr>
      <vt:lpstr>Filial 15</vt:lpstr>
      <vt:lpstr>Filial 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cgmrb</cp:lastModifiedBy>
  <cp:lastPrinted>2024-04-02T16:00:27Z</cp:lastPrinted>
  <dcterms:created xsi:type="dcterms:W3CDTF">2017-01-27T13:50:12Z</dcterms:created>
  <dcterms:modified xsi:type="dcterms:W3CDTF">2024-04-09T13:31:56Z</dcterms:modified>
</cp:coreProperties>
</file>