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97"/>
  </bookViews>
  <sheets>
    <sheet name="Filial 12-PRMB " sheetId="96" r:id="rId1"/>
    <sheet name="Filial 14" sheetId="103" r:id="rId2"/>
    <sheet name="Filial 15" sheetId="101" r:id="rId3"/>
    <sheet name="Filial 16" sheetId="102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02"/>
  <c r="O23" i="101"/>
  <c r="O45" i="96"/>
  <c r="O28" i="103"/>
  <c r="O17"/>
  <c r="O16"/>
  <c r="O13"/>
  <c r="O11"/>
  <c r="O8"/>
  <c r="O16" i="96"/>
  <c r="O12"/>
  <c r="O11"/>
  <c r="O16" i="102"/>
  <c r="O14"/>
  <c r="O13"/>
  <c r="O11"/>
  <c r="O12"/>
  <c r="O10"/>
  <c r="O9"/>
  <c r="O8"/>
  <c r="O7"/>
  <c r="O12" i="101"/>
  <c r="O10"/>
  <c r="O8"/>
  <c r="O9"/>
  <c r="O6"/>
  <c r="O7"/>
  <c r="O14" i="103"/>
  <c r="O10"/>
  <c r="O6"/>
  <c r="O34" i="96"/>
  <c r="O33"/>
  <c r="O30"/>
  <c r="O27"/>
  <c r="O24"/>
  <c r="O22"/>
  <c r="O19"/>
  <c r="O17"/>
  <c r="O18"/>
  <c r="O15"/>
  <c r="O14"/>
  <c r="O13"/>
  <c r="O10"/>
  <c r="O7"/>
  <c r="O15" i="102"/>
  <c r="O11" i="101"/>
  <c r="O15" i="103"/>
  <c r="O9"/>
  <c r="O7"/>
  <c r="O25" i="96"/>
  <c r="O23" l="1"/>
  <c r="O6"/>
  <c r="O9"/>
  <c r="O6" i="102" l="1"/>
  <c r="O12" i="103"/>
  <c r="O35" i="96"/>
  <c r="O32"/>
  <c r="O31"/>
  <c r="O29"/>
  <c r="O28"/>
  <c r="O26"/>
  <c r="O21"/>
  <c r="O8"/>
  <c r="N23" i="103" l="1"/>
  <c r="M23"/>
  <c r="J23"/>
  <c r="I23"/>
  <c r="M25" l="1"/>
  <c r="N25"/>
  <c r="L36" i="96" l="1"/>
</calcChain>
</file>

<file path=xl/comments1.xml><?xml version="1.0" encoding="utf-8"?>
<comments xmlns="http://schemas.openxmlformats.org/spreadsheetml/2006/main">
  <authors>
    <author>helania.melo</author>
  </authors>
  <commentList>
    <comment ref="D6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RECEPÇÃO/SASDH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ZELADORIA/SASDH</t>
        </r>
      </text>
    </comment>
    <comment ref="D28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CONTROLE/SASDH</t>
        </r>
      </text>
    </comment>
    <comment ref="D29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PATRIMÔNIO/SASDH</t>
        </r>
      </text>
    </comment>
    <comment ref="D33" authorId="0">
      <text>
        <r>
          <rPr>
            <b/>
            <sz val="9"/>
            <color indexed="81"/>
            <rFont val="Segoe UI"/>
            <family val="2"/>
          </rPr>
          <t>helania.melo:</t>
        </r>
        <r>
          <rPr>
            <sz val="9"/>
            <color indexed="81"/>
            <rFont val="Segoe UI"/>
            <family val="2"/>
          </rPr>
          <t xml:space="preserve">
GESTÃO/SASDH</t>
        </r>
      </text>
    </comment>
  </commentList>
</comments>
</file>

<file path=xl/sharedStrings.xml><?xml version="1.0" encoding="utf-8"?>
<sst xmlns="http://schemas.openxmlformats.org/spreadsheetml/2006/main" count="465" uniqueCount="185">
  <si>
    <t>ENSINO MÉDIO</t>
  </si>
  <si>
    <t>FOLHA MENSAL DE PAGAMENTO DE ESTAGIÁRIOS</t>
  </si>
  <si>
    <t>DATA PROCESS</t>
  </si>
  <si>
    <t>ANO</t>
  </si>
  <si>
    <t>MÊS REF</t>
  </si>
  <si>
    <t>V. TRANS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</si>
  <si>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</si>
  <si>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</si>
  <si>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</si>
  <si>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</si>
  <si>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</si>
  <si>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</si>
  <si>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</si>
  <si>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</si>
  <si>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</si>
  <si>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VALORES MENSAIS DA BOLSA</t>
  </si>
  <si>
    <t>DESCONTOS  - R$</t>
  </si>
  <si>
    <t>VALOR LÍQUIDO (PAGO)</t>
  </si>
  <si>
    <t>VALOR BOLSA</t>
  </si>
  <si>
    <t>AUXÍLIO TRANSP</t>
  </si>
  <si>
    <t>RECESSO REMUN.</t>
  </si>
  <si>
    <t>TOTAL   BRUTO</t>
  </si>
  <si>
    <t>FALTAS</t>
  </si>
  <si>
    <t>DA    BOLSA</t>
  </si>
  <si>
    <t>PAGAMENTO DE MESES RETROATIVOS</t>
  </si>
  <si>
    <t>DT-CONTR</t>
  </si>
  <si>
    <t>REFERÊNCIA</t>
  </si>
  <si>
    <t>RECESSO REMUNERADO</t>
  </si>
  <si>
    <t>DO   AUXÍLIO TRANSP</t>
  </si>
  <si>
    <t xml:space="preserve"> </t>
  </si>
  <si>
    <t>-</t>
  </si>
  <si>
    <t>DIREITO</t>
  </si>
  <si>
    <t>PGM</t>
  </si>
  <si>
    <t>SEINFRA</t>
  </si>
  <si>
    <t>SEMSA</t>
  </si>
  <si>
    <t>31/12/2022</t>
  </si>
  <si>
    <t>SASDH</t>
  </si>
  <si>
    <t>FGB</t>
  </si>
  <si>
    <t>DIAS ÚTEIS</t>
  </si>
  <si>
    <t>TOTAL DA DESPESA - BOLSA-ESTÁGIO.................................................</t>
  </si>
  <si>
    <t>TOTAL DOS SERVIÇOS MENSAIS A FATURAR.....................................................................</t>
  </si>
  <si>
    <t>TAXA DE AGENCIAMENTO  - Valor Unitário.............................................................................</t>
  </si>
  <si>
    <t>TOTAL DA FOLHA DO MÊS................................</t>
  </si>
  <si>
    <t>TOTAL GERAL DA FOLHA......................................</t>
  </si>
  <si>
    <t>LUCAS OLIVEIRA BARBOSA</t>
  </si>
  <si>
    <t>EDUC. FÍSICA</t>
  </si>
  <si>
    <t>01/04/2021</t>
  </si>
  <si>
    <t>TRICYELLEN CASTRO DA SILVA</t>
  </si>
  <si>
    <t>03/05/2021</t>
  </si>
  <si>
    <t>31/03/2023</t>
  </si>
  <si>
    <t xml:space="preserve">EMILY SOARES DOS SANTOS </t>
  </si>
  <si>
    <t>06/08/2021</t>
  </si>
  <si>
    <t>05/08/2022</t>
  </si>
  <si>
    <t>01/09/2021</t>
  </si>
  <si>
    <t>SEME</t>
  </si>
  <si>
    <t>LETRAS LIBRAS</t>
  </si>
  <si>
    <t>JHULY KÉZIA FERREIRA DE OLIVEIRA (PCD)</t>
  </si>
  <si>
    <t>VICTOR MATHEUS VITORINO MENDES (PCD)</t>
  </si>
  <si>
    <t>31/08/2022</t>
  </si>
  <si>
    <t>JOTAHERRE ANACLETO DE OLIVEIRA</t>
  </si>
  <si>
    <t xml:space="preserve">JOÃO GABRIEL FERREIRA GALVÃO </t>
  </si>
  <si>
    <t>04/11/2022</t>
  </si>
  <si>
    <t>JAIRO SOUZA DE PAIVA</t>
  </si>
  <si>
    <t>JEOVANA BARBOSA DO NASCIMENTO</t>
  </si>
  <si>
    <t xml:space="preserve">LEANE DA SILVA FERREIRA </t>
  </si>
  <si>
    <t>LUAN LUCAS SILVA DE LIMA</t>
  </si>
  <si>
    <t xml:space="preserve">NICOLLY EVELY DA SILVA LEITE </t>
  </si>
  <si>
    <t xml:space="preserve">PAULLO KENNEDY CAVALCANTE FERREIRA </t>
  </si>
  <si>
    <t xml:space="preserve">RODRIGO CARDOSO DOS SANTOS </t>
  </si>
  <si>
    <t xml:space="preserve">SARA GABRIELE LIMA BRANDÃO </t>
  </si>
  <si>
    <t xml:space="preserve">THIAGO COSTA DA SILVA </t>
  </si>
  <si>
    <t xml:space="preserve">CIÊNCIAS CONTÁBEIS </t>
  </si>
  <si>
    <t xml:space="preserve">PEDAGOGIA </t>
  </si>
  <si>
    <t xml:space="preserve">ENSINO MÉDIO </t>
  </si>
  <si>
    <t xml:space="preserve">DIREITO </t>
  </si>
  <si>
    <t xml:space="preserve">THAMYLA BEATRIZ SILVA DOS SANTOS COSTA </t>
  </si>
  <si>
    <t xml:space="preserve">RAYARA DOS SANTOS MARQUES </t>
  </si>
  <si>
    <t xml:space="preserve">SASDH </t>
  </si>
  <si>
    <t>01/12/2021</t>
  </si>
  <si>
    <t>31/11/2022</t>
  </si>
  <si>
    <t>30/09/2022</t>
  </si>
  <si>
    <t>31/08/2023</t>
  </si>
  <si>
    <t>30/11/2022</t>
  </si>
  <si>
    <t>31/11/2023</t>
  </si>
  <si>
    <t>ANA LETÍCIA SOUZA DA SILVA</t>
  </si>
  <si>
    <t>31/012023</t>
  </si>
  <si>
    <t>RECURSOS HUMANOS</t>
  </si>
  <si>
    <t>CRAS SOBRAL</t>
  </si>
  <si>
    <t>TOTAL DA FOLHA DO MÊS................................R$</t>
  </si>
  <si>
    <t>TOTAL DE RETROATIVOS.....................................R$</t>
  </si>
  <si>
    <t>TOTAL GERAL DA FOLHA.......................................R$</t>
  </si>
  <si>
    <t xml:space="preserve">TAXA DE AGENCIAMENTO  - Valor Unitário.............................................................................................................. </t>
  </si>
  <si>
    <t>TOTAL DOS SERVIÇOS MENSAIS A FATURAR..........................................................</t>
  </si>
  <si>
    <t>TOTAL DA DESPESA -BOLSA-ESTÁGIO...........................................................</t>
  </si>
  <si>
    <t>SEAGRO</t>
  </si>
  <si>
    <t>CRAS CIDADE DO POVO</t>
  </si>
  <si>
    <t>CRAS CIDADE NOVA</t>
  </si>
  <si>
    <t xml:space="preserve">CRAS TANCREDO NEVES </t>
  </si>
  <si>
    <t>CRAS CALAFATE</t>
  </si>
  <si>
    <t xml:space="preserve">ISABELLE ROCHA GUERREIRO </t>
  </si>
  <si>
    <t xml:space="preserve">DAIANA BRITO DA SILVA </t>
  </si>
  <si>
    <t>DENISE DOS SANTOS FERREIRA</t>
  </si>
  <si>
    <t>FERNANDA DA SILVA RIBEIRO</t>
  </si>
  <si>
    <t>ROSÂNGELA OLIVEIRA DE SOUZA</t>
  </si>
  <si>
    <t>TALINE ALVES DA SILVA</t>
  </si>
  <si>
    <t>SELMA FEITOSA DE ALMEIDA</t>
  </si>
  <si>
    <t>JÚLIA AZEVEDO S. TESSINARI</t>
  </si>
  <si>
    <t>ACÁCIO DIAS DA COSTA</t>
  </si>
  <si>
    <t>ADREA ALMEIDA DA SILVA</t>
  </si>
  <si>
    <t>JOÃO VICTOR AFONSO MAGALHÃES</t>
  </si>
  <si>
    <t>CRAS ST HELENA</t>
  </si>
  <si>
    <t>01/04/2022</t>
  </si>
  <si>
    <t xml:space="preserve">PSICOLOGIA </t>
  </si>
  <si>
    <t>CRAS TANCREDO NEVES</t>
  </si>
  <si>
    <t>12/05/2022</t>
  </si>
  <si>
    <t>ANA LUISA AUGUSTO DE SOUZA</t>
  </si>
  <si>
    <t>05/05/2022</t>
  </si>
  <si>
    <t>LUIZA VITÓRIA DE SOUZA SILVA</t>
  </si>
  <si>
    <t>CRAS  SOBRAL</t>
  </si>
  <si>
    <t xml:space="preserve">WESLEY MATEUS SARAIVA DE LIMA </t>
  </si>
  <si>
    <t>GUSTAVO DOS SANTOS LAGO</t>
  </si>
  <si>
    <t>08/08/2022</t>
  </si>
  <si>
    <t>10/08/2022</t>
  </si>
  <si>
    <t>SOL NASCENTE</t>
  </si>
  <si>
    <t>GILIARD DO CARMO DE JESUS</t>
  </si>
  <si>
    <t>07/08/2023</t>
  </si>
  <si>
    <t xml:space="preserve">VANESSA SANDY ALBUQUERQUE </t>
  </si>
  <si>
    <t>07/11/2022</t>
  </si>
  <si>
    <t>LAURA LIMA DE SOUZA</t>
  </si>
  <si>
    <t>EMFERMAGEM</t>
  </si>
  <si>
    <t>01/11/2022</t>
  </si>
  <si>
    <t>ARISSON RODRIGUES QUINTELLA DE MOURA</t>
  </si>
  <si>
    <t>ADMINISTRAÇÃO</t>
  </si>
  <si>
    <t>ANTONIA RAQUEL SILVA  DE SOUZA</t>
  </si>
  <si>
    <t>KESSY MONELLY CARVALHO</t>
  </si>
  <si>
    <t>10/11/2023</t>
  </si>
  <si>
    <t>LUIZ FELYPE FREITAS DA SILVA</t>
  </si>
  <si>
    <t>PSICOLOGIA</t>
  </si>
  <si>
    <t>10/11/2022</t>
  </si>
  <si>
    <t>09/10/2023</t>
  </si>
  <si>
    <t>KETHELY BRENDHA VIDAL DUTRA</t>
  </si>
  <si>
    <t>RIKELME FREITAS DA SILVA</t>
  </si>
  <si>
    <t>31/10/2023</t>
  </si>
  <si>
    <t>BERNARDO SALGUEIRO DE ARAÚJO</t>
  </si>
  <si>
    <t>GABRIEL LUCAS DE QUEIROZ DA SILVA</t>
  </si>
  <si>
    <t>01/12/2022</t>
  </si>
  <si>
    <t>30/11/2023</t>
  </si>
  <si>
    <t>ALINE GABRIELA DA SILVA COSTA</t>
  </si>
  <si>
    <t>BEATRIZ SILVA RIBEIRO ARAÚJO</t>
  </si>
  <si>
    <t>JAQUELINE JULIÃO  DA SILVA</t>
  </si>
  <si>
    <t>2023</t>
  </si>
  <si>
    <t>GABRIEL RODRIGUES FERNANDES</t>
  </si>
  <si>
    <t>09/02/2023</t>
  </si>
  <si>
    <t>08/02/2024</t>
  </si>
  <si>
    <t>MARIA LUCIANA MOURA DA SILVA</t>
  </si>
  <si>
    <t>01/02/2023</t>
  </si>
  <si>
    <t>31/12/2023</t>
  </si>
  <si>
    <t>PEDRO HENRIQUE F. SANTARÉM</t>
  </si>
  <si>
    <t>SUZIELY CABRAL DE FREITAS</t>
  </si>
  <si>
    <t xml:space="preserve">                                                                             </t>
  </si>
  <si>
    <t>MARÇO</t>
  </si>
  <si>
    <t>09/03/2023</t>
  </si>
  <si>
    <t>3 E 4</t>
  </si>
  <si>
    <t>ISADORA SALGUEIRO ARAÚJO</t>
  </si>
  <si>
    <t xml:space="preserve">FELIPE FONSECA DE OLIVEIRA </t>
  </si>
  <si>
    <t>FERNANDO JOSÉ AMURIM FREITAS</t>
  </si>
  <si>
    <t>GABRIEL DA SILVA BARBOZA</t>
  </si>
  <si>
    <t>KETLEM VITÓRIA COSTA MEDEIROS</t>
  </si>
  <si>
    <t>DIASE</t>
  </si>
  <si>
    <t>LARISSA CRISTINA LOPES BRAGA</t>
  </si>
  <si>
    <t>ENSINO MÉDIO-EJA</t>
  </si>
  <si>
    <t>CRAS SÃO FRANCISCO</t>
  </si>
  <si>
    <t>YASMIM VITÓRIA AZEVEDO COSTA DA SILVA</t>
  </si>
  <si>
    <t>9</t>
  </si>
  <si>
    <t>01/03/2023</t>
  </si>
  <si>
    <t>31/12/2024</t>
  </si>
  <si>
    <t>BIOMEDICINA</t>
  </si>
  <si>
    <t>08/03/2024</t>
  </si>
  <si>
    <t>06/03/2023</t>
  </si>
  <si>
    <t>THIAGO NICOLAS DE OLIVEIRA LIMA(PCD)</t>
  </si>
  <si>
    <t>CONTRATO Nº 045/2020  -  PREFEITURA DE RIO BRANCO -                                                                    FILIAL 0012 / RECURSO PROGRAMA ESTÁGIO REMUNERADO</t>
  </si>
  <si>
    <r>
      <rPr>
        <b/>
        <sz val="10"/>
        <rFont val="Calibri"/>
        <family val="2"/>
        <scheme val="minor"/>
      </rPr>
      <t>ST</t>
    </r>
    <r>
      <rPr>
        <sz val="10"/>
        <rFont val="Calibri"/>
        <family val="2"/>
        <scheme val="minor"/>
      </rPr>
      <t>=SITUAÇÃO NO MÊS = {</t>
    </r>
    <r>
      <rPr>
        <b/>
        <sz val="10"/>
        <rFont val="Calibri"/>
        <family val="2"/>
        <scheme val="minor"/>
      </rPr>
      <t xml:space="preserve"> 1</t>
    </r>
    <r>
      <rPr>
        <sz val="10"/>
        <rFont val="Calibri"/>
        <family val="2"/>
        <scheme val="minor"/>
      </rPr>
      <t xml:space="preserve">- Ativo regular 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-Contrato novo 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-Recesso remunerado 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-Contrato encerrado}</t>
    </r>
  </si>
  <si>
    <t xml:space="preserve">CONTRATO Nº 045/2020  -  PREFEITURA DE RIO BRANCO -                            FILIAL 0015 - RECURSO - PROGRAMA BOLSA FAMILIA E DO CADASTRO ÚNICO (IGD-PBF) </t>
  </si>
  <si>
    <r>
      <t xml:space="preserve">CONTRATO Nº 045/2020   -   PREFEITURA DE RIO BRANCO                                                                                         </t>
    </r>
    <r>
      <rPr>
        <b/>
        <sz val="12"/>
        <color rgb="FF003300"/>
        <rFont val="Calibri"/>
        <family val="2"/>
        <scheme val="minor"/>
      </rPr>
      <t xml:space="preserve">        </t>
    </r>
    <r>
      <rPr>
        <b/>
        <sz val="12"/>
        <color rgb="FF0070C0"/>
        <rFont val="Calibri"/>
        <family val="2"/>
        <scheme val="minor"/>
      </rPr>
      <t>FILIAL 0014 / RECURSO 117-CRAS</t>
    </r>
  </si>
  <si>
    <r>
      <t xml:space="preserve">CONTRATO Nº 045/2020  -  PREFEITURA DE RIO BRANCO - </t>
    </r>
    <r>
      <rPr>
        <b/>
        <sz val="14"/>
        <color theme="4" tint="-0.249977111117893"/>
        <rFont val="Calibri"/>
        <family val="2"/>
        <scheme val="minor"/>
      </rPr>
      <t xml:space="preserve"> </t>
    </r>
    <r>
      <rPr>
        <b/>
        <sz val="14"/>
        <color rgb="FF0070C0"/>
        <rFont val="Calibri"/>
        <family val="2"/>
        <scheme val="minor"/>
      </rPr>
      <t>FILIAL 0016 - RECURSO - PROGRAMA CRIANÇA FELIZ</t>
    </r>
  </si>
</sst>
</file>

<file path=xl/styles.xml><?xml version="1.0" encoding="utf-8"?>
<styleSheet xmlns="http://schemas.openxmlformats.org/spreadsheetml/2006/main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 &quot;#,##0.00;&quot;(R$ &quot;#,##0.00\)"/>
    <numFmt numFmtId="168" formatCode="_(* #,##0_);_(* \(#,##0\);_(* &quot;-&quot;_);_(@_)"/>
    <numFmt numFmtId="169" formatCode="[$R$-416]\ #,##0.00;[Red]\-[$R$-416]\ #,##0.00"/>
    <numFmt numFmtId="170" formatCode="_-[$R$-416]\ * #,##0.00_-;\-[$R$-416]\ * #,##0.00_-;_-[$R$-416]\ * &quot;-&quot;??_-;_-@_-"/>
    <numFmt numFmtId="171" formatCode="&quot;R$&quot;\ #,##0.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</cellStyleXfs>
  <cellXfs count="516">
    <xf numFmtId="0" fontId="0" fillId="0" borderId="0" xfId="0"/>
    <xf numFmtId="0" fontId="5" fillId="0" borderId="0" xfId="0" applyFont="1"/>
    <xf numFmtId="0" fontId="9" fillId="0" borderId="0" xfId="0" applyFont="1"/>
    <xf numFmtId="0" fontId="9" fillId="2" borderId="22" xfId="0" applyFont="1" applyFill="1" applyBorder="1" applyAlignment="1">
      <alignment horizontal="center" vertical="center"/>
    </xf>
    <xf numFmtId="0" fontId="9" fillId="0" borderId="0" xfId="0" applyFont="1" applyFill="1"/>
    <xf numFmtId="44" fontId="4" fillId="0" borderId="33" xfId="0" applyNumberFormat="1" applyFont="1" applyFill="1" applyBorder="1" applyAlignment="1" applyProtection="1">
      <alignment vertical="center"/>
      <protection hidden="1"/>
    </xf>
    <xf numFmtId="171" fontId="4" fillId="0" borderId="33" xfId="4" applyNumberFormat="1" applyFont="1" applyFill="1" applyBorder="1" applyAlignment="1" applyProtection="1">
      <alignment horizontal="center" vertical="center"/>
      <protection hidden="1"/>
    </xf>
    <xf numFmtId="164" fontId="4" fillId="0" borderId="33" xfId="1" applyFont="1" applyFill="1" applyBorder="1" applyAlignment="1" applyProtection="1">
      <alignment horizontal="center" vertical="center"/>
      <protection hidden="1"/>
    </xf>
    <xf numFmtId="49" fontId="4" fillId="0" borderId="33" xfId="2" applyNumberFormat="1" applyFont="1" applyFill="1" applyBorder="1" applyAlignment="1" applyProtection="1">
      <alignment horizontal="center" vertical="center"/>
      <protection hidden="1"/>
    </xf>
    <xf numFmtId="171" fontId="4" fillId="0" borderId="34" xfId="5" applyNumberFormat="1" applyFont="1" applyFill="1" applyBorder="1" applyAlignment="1" applyProtection="1">
      <alignment vertical="center"/>
      <protection hidden="1"/>
    </xf>
    <xf numFmtId="44" fontId="4" fillId="0" borderId="33" xfId="1" applyNumberFormat="1" applyFont="1" applyFill="1" applyBorder="1" applyAlignment="1">
      <alignment vertical="center"/>
    </xf>
    <xf numFmtId="44" fontId="4" fillId="0" borderId="33" xfId="1" applyNumberFormat="1" applyFont="1" applyFill="1" applyBorder="1" applyAlignment="1">
      <alignment horizontal="center" vertical="center"/>
    </xf>
    <xf numFmtId="8" fontId="4" fillId="0" borderId="33" xfId="1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horizontal="center" vertical="center"/>
    </xf>
    <xf numFmtId="8" fontId="4" fillId="0" borderId="50" xfId="1" applyNumberFormat="1" applyFont="1" applyFill="1" applyBorder="1" applyAlignment="1">
      <alignment vertical="center"/>
    </xf>
    <xf numFmtId="169" fontId="4" fillId="0" borderId="34" xfId="1" applyNumberFormat="1" applyFont="1" applyFill="1" applyBorder="1" applyAlignment="1">
      <alignment vertical="center"/>
    </xf>
    <xf numFmtId="169" fontId="4" fillId="0" borderId="29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4" fontId="9" fillId="0" borderId="0" xfId="0" applyNumberFormat="1" applyFont="1" applyFill="1"/>
    <xf numFmtId="2" fontId="9" fillId="0" borderId="0" xfId="0" applyNumberFormat="1" applyFont="1" applyFill="1"/>
    <xf numFmtId="0" fontId="4" fillId="3" borderId="44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1" fontId="9" fillId="0" borderId="5" xfId="1" applyNumberFormat="1" applyFont="1" applyFill="1" applyBorder="1" applyAlignment="1">
      <alignment horizontal="center" vertical="center" wrapText="1"/>
    </xf>
    <xf numFmtId="171" fontId="9" fillId="0" borderId="5" xfId="0" applyNumberFormat="1" applyFont="1" applyFill="1" applyBorder="1" applyAlignment="1">
      <alignment horizontal="center" vertical="center" wrapText="1"/>
    </xf>
    <xf numFmtId="171" fontId="9" fillId="0" borderId="38" xfId="1" applyNumberFormat="1" applyFont="1" applyFill="1" applyBorder="1" applyAlignment="1">
      <alignment horizontal="center" vertical="center" wrapText="1"/>
    </xf>
    <xf numFmtId="171" fontId="9" fillId="0" borderId="5" xfId="0" applyNumberFormat="1" applyFont="1" applyFill="1" applyBorder="1" applyAlignment="1">
      <alignment horizontal="center" vertical="center" textRotation="90" wrapText="1"/>
    </xf>
    <xf numFmtId="171" fontId="9" fillId="0" borderId="17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71" fontId="9" fillId="0" borderId="1" xfId="1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wrapText="1"/>
    </xf>
    <xf numFmtId="171" fontId="9" fillId="0" borderId="7" xfId="1" applyNumberFormat="1" applyFont="1" applyFill="1" applyBorder="1" applyAlignment="1">
      <alignment horizontal="center" vertical="center" wrapText="1"/>
    </xf>
    <xf numFmtId="171" fontId="9" fillId="0" borderId="1" xfId="0" applyNumberFormat="1" applyFont="1" applyFill="1" applyBorder="1" applyAlignment="1">
      <alignment horizontal="center" vertical="center" textRotation="90" wrapText="1"/>
    </xf>
    <xf numFmtId="171" fontId="9" fillId="0" borderId="19" xfId="1" applyNumberFormat="1" applyFont="1" applyFill="1" applyBorder="1" applyAlignment="1">
      <alignment horizontal="center" vertical="center" wrapText="1"/>
    </xf>
    <xf numFmtId="171" fontId="9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171" fontId="9" fillId="0" borderId="1" xfId="4" applyNumberFormat="1" applyFont="1" applyFill="1" applyBorder="1" applyAlignment="1" applyProtection="1">
      <alignment horizontal="center" vertical="center"/>
      <protection hidden="1"/>
    </xf>
    <xf numFmtId="171" fontId="9" fillId="0" borderId="1" xfId="1" applyNumberFormat="1" applyFont="1" applyFill="1" applyBorder="1" applyAlignment="1" applyProtection="1">
      <alignment horizontal="center" vertical="center"/>
      <protection hidden="1"/>
    </xf>
    <xf numFmtId="171" fontId="9" fillId="0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71" fontId="9" fillId="0" borderId="1" xfId="1" applyNumberFormat="1" applyFont="1" applyFill="1" applyBorder="1" applyAlignment="1">
      <alignment horizontal="center" vertical="center"/>
    </xf>
    <xf numFmtId="171" fontId="9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71" fontId="9" fillId="0" borderId="0" xfId="0" applyNumberFormat="1" applyFont="1" applyFill="1" applyBorder="1" applyAlignment="1">
      <alignment horizontal="center"/>
    </xf>
    <xf numFmtId="171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 wrapText="1"/>
    </xf>
    <xf numFmtId="0" fontId="9" fillId="0" borderId="1" xfId="6" applyFont="1" applyFill="1" applyBorder="1" applyAlignment="1">
      <alignment horizontal="left" vertical="center"/>
    </xf>
    <xf numFmtId="14" fontId="9" fillId="0" borderId="1" xfId="2" applyNumberFormat="1" applyFont="1" applyFill="1" applyBorder="1" applyAlignment="1">
      <alignment horizontal="center" vertical="center"/>
    </xf>
    <xf numFmtId="171" fontId="9" fillId="0" borderId="19" xfId="5" applyNumberFormat="1" applyFont="1" applyFill="1" applyBorder="1" applyAlignment="1" applyProtection="1">
      <alignment horizontal="center" vertical="center"/>
      <protection hidden="1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171" fontId="9" fillId="0" borderId="7" xfId="4" applyNumberFormat="1" applyFont="1" applyFill="1" applyBorder="1" applyAlignment="1" applyProtection="1">
      <alignment horizontal="center" vertical="center"/>
      <protection hidden="1"/>
    </xf>
    <xf numFmtId="171" fontId="9" fillId="0" borderId="7" xfId="1" applyNumberFormat="1" applyFont="1" applyFill="1" applyBorder="1" applyAlignment="1" applyProtection="1">
      <alignment horizontal="center" vertical="center"/>
      <protection hidden="1"/>
    </xf>
    <xf numFmtId="171" fontId="9" fillId="0" borderId="7" xfId="2" applyNumberFormat="1" applyFont="1" applyFill="1" applyBorder="1" applyAlignment="1" applyProtection="1">
      <alignment horizontal="center" vertical="center"/>
      <protection hidden="1"/>
    </xf>
    <xf numFmtId="171" fontId="9" fillId="0" borderId="31" xfId="5" applyNumberFormat="1" applyFont="1" applyFill="1" applyBorder="1" applyAlignment="1" applyProtection="1">
      <alignment horizontal="center" vertical="center"/>
      <protection hidden="1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textRotation="90" wrapText="1"/>
    </xf>
    <xf numFmtId="0" fontId="4" fillId="3" borderId="34" xfId="0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64" fontId="9" fillId="0" borderId="5" xfId="1" applyFont="1" applyFill="1" applyBorder="1" applyAlignment="1" applyProtection="1">
      <alignment horizontal="right" vertical="center"/>
      <protection hidden="1"/>
    </xf>
    <xf numFmtId="166" fontId="9" fillId="0" borderId="5" xfId="2" applyNumberFormat="1" applyFont="1" applyFill="1" applyBorder="1" applyAlignment="1" applyProtection="1">
      <alignment horizontal="right" vertical="center"/>
      <protection hidden="1"/>
    </xf>
    <xf numFmtId="164" fontId="4" fillId="0" borderId="5" xfId="1" applyFont="1" applyFill="1" applyBorder="1" applyAlignment="1" applyProtection="1">
      <alignment horizontal="right" vertical="center"/>
      <protection hidden="1"/>
    </xf>
    <xf numFmtId="168" fontId="4" fillId="0" borderId="5" xfId="2" applyNumberFormat="1" applyFont="1" applyFill="1" applyBorder="1" applyAlignment="1" applyProtection="1">
      <alignment horizontal="center" vertical="center"/>
      <protection hidden="1"/>
    </xf>
    <xf numFmtId="164" fontId="9" fillId="0" borderId="5" xfId="1" applyFont="1" applyFill="1" applyBorder="1" applyAlignment="1" applyProtection="1">
      <alignment horizontal="center" vertical="center"/>
      <protection hidden="1"/>
    </xf>
    <xf numFmtId="169" fontId="4" fillId="0" borderId="17" xfId="5" applyNumberFormat="1" applyFont="1" applyFill="1" applyBorder="1" applyAlignment="1" applyProtection="1">
      <alignment vertical="center"/>
      <protection hidden="1"/>
    </xf>
    <xf numFmtId="0" fontId="9" fillId="0" borderId="2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169" fontId="4" fillId="0" borderId="4" xfId="5" applyNumberFormat="1" applyFont="1" applyFill="1" applyBorder="1" applyAlignment="1" applyProtection="1">
      <alignment horizontal="center" vertical="center"/>
      <protection hidden="1"/>
    </xf>
    <xf numFmtId="169" fontId="4" fillId="0" borderId="1" xfId="5" applyNumberFormat="1" applyFont="1" applyFill="1" applyBorder="1" applyAlignment="1" applyProtection="1">
      <alignment horizontal="center" vertical="center"/>
      <protection hidden="1"/>
    </xf>
    <xf numFmtId="169" fontId="4" fillId="0" borderId="1" xfId="5" applyNumberFormat="1" applyFont="1" applyFill="1" applyBorder="1" applyAlignment="1" applyProtection="1">
      <alignment vertical="center"/>
      <protection hidden="1"/>
    </xf>
    <xf numFmtId="44" fontId="9" fillId="0" borderId="1" xfId="0" applyNumberFormat="1" applyFont="1" applyFill="1" applyBorder="1" applyAlignment="1" applyProtection="1">
      <alignment vertical="center"/>
      <protection hidden="1"/>
    </xf>
    <xf numFmtId="169" fontId="4" fillId="0" borderId="19" xfId="5" applyNumberFormat="1" applyFont="1" applyFill="1" applyBorder="1" applyAlignment="1" applyProtection="1">
      <alignment vertical="center"/>
      <protection hidden="1"/>
    </xf>
    <xf numFmtId="0" fontId="9" fillId="0" borderId="2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24" xfId="0" applyFont="1" applyFill="1" applyBorder="1"/>
    <xf numFmtId="0" fontId="9" fillId="0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4" fontId="9" fillId="0" borderId="17" xfId="2" applyNumberFormat="1" applyFont="1" applyFill="1" applyBorder="1" applyAlignment="1">
      <alignment horizontal="right" vertical="center"/>
    </xf>
    <xf numFmtId="44" fontId="4" fillId="0" borderId="19" xfId="2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26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37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textRotation="90" wrapText="1"/>
    </xf>
    <xf numFmtId="1" fontId="9" fillId="2" borderId="23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4" fontId="9" fillId="2" borderId="1" xfId="2" applyNumberFormat="1" applyFont="1" applyFill="1" applyBorder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/>
    </xf>
    <xf numFmtId="171" fontId="9" fillId="2" borderId="1" xfId="4" applyNumberFormat="1" applyFont="1" applyFill="1" applyBorder="1" applyAlignment="1" applyProtection="1">
      <alignment horizontal="center" vertical="center"/>
      <protection hidden="1"/>
    </xf>
    <xf numFmtId="171" fontId="9" fillId="2" borderId="1" xfId="1" applyNumberFormat="1" applyFont="1" applyFill="1" applyBorder="1" applyAlignment="1" applyProtection="1">
      <alignment horizontal="center" vertical="center"/>
      <protection hidden="1"/>
    </xf>
    <xf numFmtId="171" fontId="9" fillId="2" borderId="1" xfId="2" applyNumberFormat="1" applyFont="1" applyFill="1" applyBorder="1" applyAlignment="1" applyProtection="1">
      <alignment horizontal="center" vertical="center"/>
      <protection hidden="1"/>
    </xf>
    <xf numFmtId="171" fontId="9" fillId="2" borderId="19" xfId="4" applyNumberFormat="1" applyFont="1" applyFill="1" applyBorder="1" applyAlignment="1" applyProtection="1">
      <alignment horizontal="center" vertical="center"/>
      <protection hidden="1"/>
    </xf>
    <xf numFmtId="49" fontId="9" fillId="2" borderId="1" xfId="2" applyNumberFormat="1" applyFont="1" applyFill="1" applyBorder="1" applyAlignment="1" applyProtection="1">
      <alignment horizontal="center" vertical="center"/>
      <protection hidden="1"/>
    </xf>
    <xf numFmtId="0" fontId="9" fillId="2" borderId="1" xfId="6" applyFont="1" applyFill="1" applyBorder="1" applyAlignment="1">
      <alignment horizontal="left" vertical="center" wrapText="1"/>
    </xf>
    <xf numFmtId="44" fontId="9" fillId="2" borderId="1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8" fontId="4" fillId="0" borderId="0" xfId="2" applyNumberFormat="1" applyFont="1" applyFill="1" applyBorder="1" applyAlignment="1" applyProtection="1">
      <alignment horizontal="center" vertical="center"/>
      <protection hidden="1"/>
    </xf>
    <xf numFmtId="169" fontId="4" fillId="0" borderId="24" xfId="0" applyNumberFormat="1" applyFont="1" applyBorder="1" applyAlignment="1" applyProtection="1">
      <alignment vertical="center"/>
      <protection hidden="1"/>
    </xf>
    <xf numFmtId="0" fontId="9" fillId="0" borderId="20" xfId="0" applyFont="1" applyBorder="1"/>
    <xf numFmtId="8" fontId="4" fillId="7" borderId="1" xfId="1" applyNumberFormat="1" applyFont="1" applyFill="1" applyBorder="1" applyAlignment="1">
      <alignment vertical="center"/>
    </xf>
    <xf numFmtId="8" fontId="4" fillId="7" borderId="1" xfId="1" applyNumberFormat="1" applyFont="1" applyFill="1" applyBorder="1" applyAlignment="1">
      <alignment horizontal="center" vertical="center"/>
    </xf>
    <xf numFmtId="44" fontId="4" fillId="7" borderId="1" xfId="0" applyNumberFormat="1" applyFont="1" applyFill="1" applyBorder="1" applyAlignment="1">
      <alignment vertical="center"/>
    </xf>
    <xf numFmtId="44" fontId="13" fillId="7" borderId="1" xfId="1" applyNumberFormat="1" applyFont="1" applyFill="1" applyBorder="1" applyAlignment="1">
      <alignment vertical="center"/>
    </xf>
    <xf numFmtId="44" fontId="14" fillId="7" borderId="2" xfId="1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2" borderId="20" xfId="0" applyFont="1" applyFill="1" applyBorder="1"/>
    <xf numFmtId="44" fontId="4" fillId="7" borderId="1" xfId="1" applyNumberFormat="1" applyFont="1" applyFill="1" applyBorder="1" applyAlignment="1">
      <alignment vertical="center"/>
    </xf>
    <xf numFmtId="171" fontId="4" fillId="8" borderId="28" xfId="2" applyNumberFormat="1" applyFont="1" applyFill="1" applyBorder="1" applyAlignment="1">
      <alignment horizontal="center" vertical="center" wrapText="1"/>
    </xf>
    <xf numFmtId="44" fontId="9" fillId="0" borderId="0" xfId="0" applyNumberFormat="1" applyFont="1"/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6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9" fillId="2" borderId="7" xfId="6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4" fillId="2" borderId="7" xfId="4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4" fontId="9" fillId="2" borderId="7" xfId="2" applyNumberFormat="1" applyFont="1" applyFill="1" applyBorder="1" applyAlignment="1">
      <alignment horizontal="center" vertical="center"/>
    </xf>
    <xf numFmtId="171" fontId="9" fillId="2" borderId="7" xfId="4" applyNumberFormat="1" applyFont="1" applyFill="1" applyBorder="1" applyAlignment="1" applyProtection="1">
      <alignment horizontal="center" vertical="center"/>
      <protection hidden="1"/>
    </xf>
    <xf numFmtId="171" fontId="9" fillId="2" borderId="7" xfId="1" applyNumberFormat="1" applyFont="1" applyFill="1" applyBorder="1" applyAlignment="1" applyProtection="1">
      <alignment horizontal="center" vertical="center"/>
      <protection hidden="1"/>
    </xf>
    <xf numFmtId="171" fontId="9" fillId="2" borderId="7" xfId="2" applyNumberFormat="1" applyFont="1" applyFill="1" applyBorder="1" applyAlignment="1" applyProtection="1">
      <alignment horizontal="center" vertical="center"/>
      <protection hidden="1"/>
    </xf>
    <xf numFmtId="171" fontId="9" fillId="2" borderId="31" xfId="4" applyNumberFormat="1" applyFont="1" applyFill="1" applyBorder="1" applyAlignment="1" applyProtection="1">
      <alignment horizontal="center" vertical="center"/>
      <protection hidden="1"/>
    </xf>
    <xf numFmtId="164" fontId="4" fillId="7" borderId="33" xfId="4" applyNumberFormat="1" applyFont="1" applyFill="1" applyBorder="1" applyAlignment="1" applyProtection="1">
      <alignment horizontal="center" vertical="center"/>
      <protection hidden="1"/>
    </xf>
    <xf numFmtId="168" fontId="4" fillId="7" borderId="33" xfId="2" applyNumberFormat="1" applyFont="1" applyFill="1" applyBorder="1" applyAlignment="1" applyProtection="1">
      <alignment horizontal="center" vertical="center"/>
      <protection hidden="1"/>
    </xf>
    <xf numFmtId="171" fontId="4" fillId="7" borderId="34" xfId="4" applyNumberFormat="1" applyFont="1" applyFill="1" applyBorder="1" applyAlignment="1" applyProtection="1">
      <alignment horizontal="center" vertical="center"/>
      <protection hidden="1"/>
    </xf>
    <xf numFmtId="1" fontId="9" fillId="2" borderId="2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2" borderId="5" xfId="4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14" fontId="9" fillId="2" borderId="5" xfId="2" applyNumberFormat="1" applyFont="1" applyFill="1" applyBorder="1" applyAlignment="1">
      <alignment horizontal="center" vertical="center"/>
    </xf>
    <xf numFmtId="171" fontId="9" fillId="2" borderId="5" xfId="1" applyNumberFormat="1" applyFont="1" applyFill="1" applyBorder="1" applyAlignment="1">
      <alignment horizontal="center" vertical="center"/>
    </xf>
    <xf numFmtId="171" fontId="9" fillId="2" borderId="5" xfId="4" applyNumberFormat="1" applyFont="1" applyFill="1" applyBorder="1" applyAlignment="1" applyProtection="1">
      <alignment horizontal="center" vertical="center"/>
      <protection hidden="1"/>
    </xf>
    <xf numFmtId="171" fontId="9" fillId="2" borderId="5" xfId="1" applyNumberFormat="1" applyFont="1" applyFill="1" applyBorder="1" applyAlignment="1" applyProtection="1">
      <alignment horizontal="center" vertical="center"/>
      <protection hidden="1"/>
    </xf>
    <xf numFmtId="171" fontId="9" fillId="2" borderId="5" xfId="2" applyNumberFormat="1" applyFont="1" applyFill="1" applyBorder="1" applyAlignment="1" applyProtection="1">
      <alignment horizontal="center" vertical="center"/>
      <protection hidden="1"/>
    </xf>
    <xf numFmtId="171" fontId="9" fillId="2" borderId="17" xfId="4" applyNumberFormat="1" applyFont="1" applyFill="1" applyBorder="1" applyAlignment="1" applyProtection="1">
      <alignment horizontal="center" vertical="center"/>
      <protection hidden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4" fontId="4" fillId="0" borderId="0" xfId="0" applyNumberFormat="1" applyFont="1" applyBorder="1" applyAlignment="1" applyProtection="1">
      <alignment vertical="center"/>
      <protection hidden="1"/>
    </xf>
    <xf numFmtId="171" fontId="4" fillId="7" borderId="19" xfId="1" applyNumberFormat="1" applyFont="1" applyFill="1" applyBorder="1" applyAlignment="1">
      <alignment vertical="center"/>
    </xf>
    <xf numFmtId="171" fontId="4" fillId="0" borderId="19" xfId="2" applyNumberFormat="1" applyFont="1" applyFill="1" applyBorder="1" applyAlignment="1">
      <alignment horizontal="right" vertical="center"/>
    </xf>
    <xf numFmtId="171" fontId="14" fillId="2" borderId="19" xfId="2" applyNumberFormat="1" applyFont="1" applyFill="1" applyBorder="1" applyAlignment="1">
      <alignment horizontal="right" vertical="center"/>
    </xf>
    <xf numFmtId="164" fontId="4" fillId="6" borderId="33" xfId="4" applyNumberFormat="1" applyFont="1" applyFill="1" applyBorder="1" applyAlignment="1" applyProtection="1">
      <alignment horizontal="center" vertical="center"/>
      <protection hidden="1"/>
    </xf>
    <xf numFmtId="44" fontId="9" fillId="6" borderId="33" xfId="0" applyNumberFormat="1" applyFont="1" applyFill="1" applyBorder="1" applyAlignment="1" applyProtection="1">
      <alignment horizontal="center" vertical="center"/>
      <protection hidden="1"/>
    </xf>
    <xf numFmtId="44" fontId="13" fillId="6" borderId="33" xfId="1" applyNumberFormat="1" applyFont="1" applyFill="1" applyBorder="1" applyAlignment="1">
      <alignment vertical="center"/>
    </xf>
    <xf numFmtId="169" fontId="4" fillId="6" borderId="34" xfId="5" applyNumberFormat="1" applyFont="1" applyFill="1" applyBorder="1" applyAlignment="1" applyProtection="1">
      <alignment horizontal="center" vertical="center"/>
      <protection hidden="1"/>
    </xf>
    <xf numFmtId="0" fontId="9" fillId="0" borderId="30" xfId="0" applyFont="1" applyBorder="1" applyAlignment="1">
      <alignment horizontal="center" vertical="center"/>
    </xf>
    <xf numFmtId="0" fontId="9" fillId="0" borderId="3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 wrapText="1"/>
    </xf>
    <xf numFmtId="0" fontId="4" fillId="0" borderId="38" xfId="4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left" vertical="center"/>
    </xf>
    <xf numFmtId="49" fontId="9" fillId="0" borderId="38" xfId="0" applyNumberFormat="1" applyFont="1" applyBorder="1" applyAlignment="1">
      <alignment horizontal="center" vertical="center"/>
    </xf>
    <xf numFmtId="166" fontId="9" fillId="0" borderId="38" xfId="4" applyNumberFormat="1" applyFont="1" applyBorder="1" applyAlignment="1" applyProtection="1">
      <alignment horizontal="right" vertical="center"/>
      <protection hidden="1"/>
    </xf>
    <xf numFmtId="166" fontId="12" fillId="0" borderId="38" xfId="2" applyNumberFormat="1" applyFont="1" applyFill="1" applyBorder="1" applyAlignment="1" applyProtection="1">
      <alignment horizontal="right" vertical="center"/>
      <protection hidden="1"/>
    </xf>
    <xf numFmtId="167" fontId="4" fillId="0" borderId="38" xfId="4" applyNumberFormat="1" applyFont="1" applyBorder="1" applyAlignment="1" applyProtection="1">
      <alignment horizontal="right" vertical="center"/>
      <protection hidden="1"/>
    </xf>
    <xf numFmtId="168" fontId="4" fillId="0" borderId="38" xfId="2" applyNumberFormat="1" applyFont="1" applyFill="1" applyBorder="1" applyAlignment="1" applyProtection="1">
      <alignment horizontal="center" vertical="center"/>
      <protection hidden="1"/>
    </xf>
    <xf numFmtId="166" fontId="9" fillId="0" borderId="38" xfId="4" applyNumberFormat="1" applyFont="1" applyBorder="1" applyAlignment="1" applyProtection="1">
      <alignment horizontal="center" vertical="center"/>
      <protection hidden="1"/>
    </xf>
    <xf numFmtId="169" fontId="4" fillId="0" borderId="51" xfId="5" applyNumberFormat="1" applyFont="1" applyBorder="1" applyAlignment="1" applyProtection="1">
      <alignment vertical="center"/>
      <protection hidden="1"/>
    </xf>
    <xf numFmtId="0" fontId="4" fillId="3" borderId="5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4" xfId="0" applyFont="1" applyFill="1" applyBorder="1" applyAlignment="1">
      <alignment vertical="center" wrapText="1"/>
    </xf>
    <xf numFmtId="0" fontId="4" fillId="3" borderId="46" xfId="0" applyFont="1" applyFill="1" applyBorder="1" applyAlignment="1">
      <alignment horizontal="center" vertical="center" wrapText="1"/>
    </xf>
    <xf numFmtId="169" fontId="4" fillId="6" borderId="1" xfId="5" applyNumberFormat="1" applyFont="1" applyFill="1" applyBorder="1" applyAlignment="1" applyProtection="1">
      <alignment vertical="center"/>
      <protection hidden="1"/>
    </xf>
    <xf numFmtId="44" fontId="9" fillId="6" borderId="1" xfId="0" applyNumberFormat="1" applyFont="1" applyFill="1" applyBorder="1" applyAlignment="1" applyProtection="1">
      <alignment vertical="center"/>
      <protection hidden="1"/>
    </xf>
    <xf numFmtId="0" fontId="9" fillId="2" borderId="0" xfId="0" applyFont="1" applyFill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171" fontId="9" fillId="0" borderId="1" xfId="4" applyNumberFormat="1" applyFont="1" applyFill="1" applyBorder="1" applyAlignment="1" applyProtection="1">
      <alignment horizontal="right" vertical="center"/>
      <protection hidden="1"/>
    </xf>
    <xf numFmtId="171" fontId="9" fillId="0" borderId="1" xfId="1" applyNumberFormat="1" applyFont="1" applyFill="1" applyBorder="1" applyAlignment="1" applyProtection="1">
      <alignment horizontal="right" vertical="center"/>
      <protection hidden="1"/>
    </xf>
    <xf numFmtId="170" fontId="9" fillId="0" borderId="0" xfId="4" applyNumberFormat="1" applyFont="1" applyFill="1" applyAlignment="1" applyProtection="1">
      <alignment horizontal="right" vertical="center"/>
      <protection hidden="1"/>
    </xf>
    <xf numFmtId="44" fontId="9" fillId="0" borderId="0" xfId="4" applyNumberFormat="1" applyFont="1" applyFill="1" applyAlignment="1" applyProtection="1">
      <alignment horizontal="right" vertical="center"/>
      <protection hidden="1"/>
    </xf>
    <xf numFmtId="164" fontId="9" fillId="0" borderId="0" xfId="1" applyFont="1" applyFill="1" applyBorder="1" applyAlignment="1" applyProtection="1">
      <alignment horizontal="right" vertical="center"/>
      <protection hidden="1"/>
    </xf>
    <xf numFmtId="167" fontId="9" fillId="0" borderId="0" xfId="4" applyNumberFormat="1" applyFont="1" applyFill="1" applyAlignment="1" applyProtection="1">
      <alignment horizontal="right" vertical="center"/>
      <protection hidden="1"/>
    </xf>
    <xf numFmtId="166" fontId="9" fillId="0" borderId="0" xfId="4" applyNumberFormat="1" applyFont="1" applyFill="1" applyAlignment="1" applyProtection="1">
      <alignment horizontal="center" vertical="center"/>
      <protection hidden="1"/>
    </xf>
    <xf numFmtId="167" fontId="4" fillId="0" borderId="0" xfId="4" applyNumberFormat="1" applyFont="1" applyFill="1" applyAlignment="1" applyProtection="1">
      <alignment horizontal="right" vertical="center"/>
      <protection hidden="1"/>
    </xf>
    <xf numFmtId="49" fontId="9" fillId="0" borderId="1" xfId="2" applyNumberFormat="1" applyFont="1" applyFill="1" applyBorder="1" applyAlignment="1" applyProtection="1">
      <alignment horizontal="center" vertical="center"/>
      <protection hidden="1"/>
    </xf>
    <xf numFmtId="168" fontId="9" fillId="0" borderId="0" xfId="2" applyNumberFormat="1" applyFont="1" applyFill="1" applyBorder="1" applyAlignment="1" applyProtection="1">
      <alignment horizontal="center" vertical="center"/>
      <protection hidden="1"/>
    </xf>
    <xf numFmtId="164" fontId="9" fillId="0" borderId="0" xfId="1" applyFont="1" applyFill="1" applyBorder="1" applyAlignment="1" applyProtection="1">
      <alignment horizontal="center" vertical="center"/>
      <protection hidden="1"/>
    </xf>
    <xf numFmtId="44" fontId="9" fillId="0" borderId="0" xfId="2" applyNumberFormat="1" applyFont="1" applyFill="1" applyBorder="1" applyAlignment="1">
      <alignment horizontal="center" vertical="center"/>
    </xf>
    <xf numFmtId="170" fontId="9" fillId="0" borderId="0" xfId="0" applyNumberFormat="1" applyFont="1" applyFill="1" applyAlignment="1">
      <alignment vertical="center"/>
    </xf>
    <xf numFmtId="44" fontId="9" fillId="0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2" fontId="9" fillId="0" borderId="0" xfId="0" applyNumberFormat="1" applyFont="1" applyFill="1" applyAlignment="1">
      <alignment vertical="center"/>
    </xf>
    <xf numFmtId="14" fontId="9" fillId="0" borderId="5" xfId="2" applyNumberFormat="1" applyFont="1" applyFill="1" applyBorder="1" applyAlignment="1">
      <alignment horizontal="center" vertical="center"/>
    </xf>
    <xf numFmtId="171" fontId="9" fillId="0" borderId="5" xfId="4" applyNumberFormat="1" applyFont="1" applyFill="1" applyBorder="1" applyAlignment="1" applyProtection="1">
      <alignment horizontal="right" vertical="center"/>
      <protection hidden="1"/>
    </xf>
    <xf numFmtId="171" fontId="9" fillId="0" borderId="5" xfId="1" applyNumberFormat="1" applyFont="1" applyFill="1" applyBorder="1" applyAlignment="1" applyProtection="1">
      <alignment horizontal="right" vertical="center"/>
      <protection hidden="1"/>
    </xf>
    <xf numFmtId="171" fontId="9" fillId="0" borderId="5" xfId="2" applyNumberFormat="1" applyFont="1" applyFill="1" applyBorder="1" applyAlignment="1" applyProtection="1">
      <alignment horizontal="center" vertical="center"/>
      <protection hidden="1"/>
    </xf>
    <xf numFmtId="171" fontId="9" fillId="0" borderId="5" xfId="4" applyNumberFormat="1" applyFont="1" applyFill="1" applyBorder="1" applyAlignment="1" applyProtection="1">
      <alignment horizontal="center" vertical="center"/>
      <protection hidden="1"/>
    </xf>
    <xf numFmtId="0" fontId="4" fillId="0" borderId="7" xfId="4" applyFont="1" applyFill="1" applyBorder="1" applyAlignment="1">
      <alignment horizontal="center" vertical="center"/>
    </xf>
    <xf numFmtId="14" fontId="9" fillId="0" borderId="7" xfId="2" applyNumberFormat="1" applyFont="1" applyFill="1" applyBorder="1" applyAlignment="1">
      <alignment horizontal="center" vertical="center"/>
    </xf>
    <xf numFmtId="171" fontId="9" fillId="0" borderId="7" xfId="4" applyNumberFormat="1" applyFont="1" applyFill="1" applyBorder="1" applyAlignment="1" applyProtection="1">
      <alignment horizontal="right" vertical="center"/>
      <protection hidden="1"/>
    </xf>
    <xf numFmtId="171" fontId="9" fillId="0" borderId="7" xfId="1" applyNumberFormat="1" applyFont="1" applyFill="1" applyBorder="1" applyAlignment="1" applyProtection="1">
      <alignment horizontal="right" vertical="center"/>
      <protection hidden="1"/>
    </xf>
    <xf numFmtId="44" fontId="4" fillId="3" borderId="33" xfId="0" applyNumberFormat="1" applyFont="1" applyFill="1" applyBorder="1" applyAlignment="1" applyProtection="1">
      <alignment vertical="center"/>
      <protection hidden="1"/>
    </xf>
    <xf numFmtId="171" fontId="4" fillId="3" borderId="33" xfId="4" applyNumberFormat="1" applyFont="1" applyFill="1" applyBorder="1" applyAlignment="1" applyProtection="1">
      <alignment horizontal="center" vertical="center"/>
      <protection hidden="1"/>
    </xf>
    <xf numFmtId="44" fontId="4" fillId="3" borderId="33" xfId="0" applyNumberFormat="1" applyFont="1" applyFill="1" applyBorder="1" applyAlignment="1" applyProtection="1">
      <alignment horizontal="center" vertical="center"/>
      <protection hidden="1"/>
    </xf>
    <xf numFmtId="49" fontId="4" fillId="3" borderId="33" xfId="1" applyNumberFormat="1" applyFont="1" applyFill="1" applyBorder="1" applyAlignment="1" applyProtection="1">
      <alignment horizontal="center" vertical="center"/>
      <protection hidden="1"/>
    </xf>
    <xf numFmtId="169" fontId="4" fillId="3" borderId="34" xfId="5" applyNumberFormat="1" applyFont="1" applyFill="1" applyBorder="1" applyAlignment="1" applyProtection="1">
      <alignment vertical="center"/>
      <protection hidden="1"/>
    </xf>
    <xf numFmtId="0" fontId="4" fillId="0" borderId="38" xfId="0" applyFont="1" applyFill="1" applyBorder="1" applyAlignment="1">
      <alignment horizontal="center" vertical="center"/>
    </xf>
    <xf numFmtId="44" fontId="9" fillId="0" borderId="38" xfId="0" applyNumberFormat="1" applyFont="1" applyFill="1" applyBorder="1" applyAlignment="1" applyProtection="1">
      <alignment vertical="center"/>
      <protection hidden="1"/>
    </xf>
    <xf numFmtId="166" fontId="9" fillId="0" borderId="38" xfId="4" applyNumberFormat="1" applyFont="1" applyFill="1" applyBorder="1" applyAlignment="1" applyProtection="1">
      <alignment horizontal="center" vertical="center"/>
      <protection hidden="1"/>
    </xf>
    <xf numFmtId="44" fontId="9" fillId="0" borderId="38" xfId="0" applyNumberFormat="1" applyFont="1" applyFill="1" applyBorder="1" applyAlignment="1" applyProtection="1">
      <alignment horizontal="center" vertical="center"/>
      <protection hidden="1"/>
    </xf>
    <xf numFmtId="168" fontId="9" fillId="0" borderId="38" xfId="2" applyNumberFormat="1" applyFont="1" applyFill="1" applyBorder="1" applyAlignment="1" applyProtection="1">
      <alignment horizontal="center" vertical="center"/>
      <protection hidden="1"/>
    </xf>
    <xf numFmtId="8" fontId="4" fillId="3" borderId="33" xfId="1" applyNumberFormat="1" applyFont="1" applyFill="1" applyBorder="1" applyAlignment="1">
      <alignment vertical="center"/>
    </xf>
    <xf numFmtId="8" fontId="4" fillId="3" borderId="33" xfId="1" applyNumberFormat="1" applyFont="1" applyFill="1" applyBorder="1" applyAlignment="1">
      <alignment horizontal="center" vertical="center"/>
    </xf>
    <xf numFmtId="49" fontId="4" fillId="3" borderId="33" xfId="0" applyNumberFormat="1" applyFont="1" applyFill="1" applyBorder="1" applyAlignment="1">
      <alignment horizontal="center" vertical="center"/>
    </xf>
    <xf numFmtId="171" fontId="4" fillId="3" borderId="34" xfId="1" applyNumberFormat="1" applyFont="1" applyFill="1" applyBorder="1" applyAlignment="1">
      <alignment vertical="center"/>
    </xf>
    <xf numFmtId="49" fontId="9" fillId="0" borderId="38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44" fontId="9" fillId="0" borderId="38" xfId="2" applyNumberFormat="1" applyFont="1" applyFill="1" applyBorder="1" applyAlignment="1">
      <alignment horizontal="center" vertical="center"/>
    </xf>
    <xf numFmtId="44" fontId="9" fillId="0" borderId="38" xfId="4" applyNumberFormat="1" applyFont="1" applyFill="1" applyBorder="1" applyAlignment="1" applyProtection="1">
      <alignment horizontal="right" vertical="center"/>
      <protection hidden="1"/>
    </xf>
    <xf numFmtId="164" fontId="9" fillId="0" borderId="38" xfId="1" applyFont="1" applyFill="1" applyBorder="1" applyAlignment="1" applyProtection="1">
      <alignment horizontal="right" vertical="center"/>
      <protection hidden="1"/>
    </xf>
    <xf numFmtId="167" fontId="4" fillId="0" borderId="38" xfId="4" applyNumberFormat="1" applyFont="1" applyFill="1" applyBorder="1" applyAlignment="1" applyProtection="1">
      <alignment horizontal="right" vertical="center"/>
      <protection hidden="1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169" fontId="4" fillId="3" borderId="33" xfId="5" applyNumberFormat="1" applyFont="1" applyFill="1" applyBorder="1" applyAlignment="1" applyProtection="1">
      <alignment vertical="center"/>
      <protection hidden="1"/>
    </xf>
    <xf numFmtId="44" fontId="9" fillId="3" borderId="33" xfId="0" applyNumberFormat="1" applyFont="1" applyFill="1" applyBorder="1" applyAlignment="1" applyProtection="1">
      <alignment vertical="center"/>
      <protection hidden="1"/>
    </xf>
    <xf numFmtId="171" fontId="9" fillId="0" borderId="17" xfId="4" applyNumberFormat="1" applyFont="1" applyFill="1" applyBorder="1" applyAlignment="1" applyProtection="1">
      <alignment horizontal="right" vertical="center"/>
      <protection hidden="1"/>
    </xf>
    <xf numFmtId="1" fontId="9" fillId="0" borderId="23" xfId="0" applyNumberFormat="1" applyFont="1" applyFill="1" applyBorder="1" applyAlignment="1">
      <alignment horizontal="center" vertical="center"/>
    </xf>
    <xf numFmtId="171" fontId="9" fillId="0" borderId="19" xfId="4" applyNumberFormat="1" applyFont="1" applyFill="1" applyBorder="1" applyAlignment="1" applyProtection="1">
      <alignment horizontal="right" vertical="center"/>
      <protection hidden="1"/>
    </xf>
    <xf numFmtId="1" fontId="9" fillId="0" borderId="21" xfId="0" applyNumberFormat="1" applyFont="1" applyFill="1" applyBorder="1" applyAlignment="1">
      <alignment horizontal="center" vertical="center"/>
    </xf>
    <xf numFmtId="171" fontId="9" fillId="0" borderId="31" xfId="4" applyNumberFormat="1" applyFont="1" applyFill="1" applyBorder="1" applyAlignment="1" applyProtection="1">
      <alignment horizontal="right" vertical="center"/>
      <protection hidden="1"/>
    </xf>
    <xf numFmtId="0" fontId="4" fillId="0" borderId="30" xfId="0" applyFont="1" applyFill="1" applyBorder="1" applyAlignment="1">
      <alignment horizontal="center" vertical="center"/>
    </xf>
    <xf numFmtId="169" fontId="4" fillId="0" borderId="51" xfId="5" applyNumberFormat="1" applyFont="1" applyFill="1" applyBorder="1" applyAlignment="1" applyProtection="1">
      <alignment vertical="center"/>
      <protection hidden="1"/>
    </xf>
    <xf numFmtId="1" fontId="9" fillId="0" borderId="30" xfId="0" applyNumberFormat="1" applyFont="1" applyFill="1" applyBorder="1" applyAlignment="1">
      <alignment horizontal="center" vertical="center"/>
    </xf>
    <xf numFmtId="167" fontId="4" fillId="0" borderId="51" xfId="4" applyNumberFormat="1" applyFont="1" applyFill="1" applyBorder="1" applyAlignment="1" applyProtection="1">
      <alignment horizontal="right" vertical="center"/>
      <protection hidden="1"/>
    </xf>
    <xf numFmtId="0" fontId="9" fillId="0" borderId="3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171" fontId="9" fillId="0" borderId="17" xfId="2" applyNumberFormat="1" applyFont="1" applyFill="1" applyBorder="1" applyAlignment="1">
      <alignment horizontal="right" vertical="center"/>
    </xf>
    <xf numFmtId="0" fontId="9" fillId="0" borderId="23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9" fillId="0" borderId="44" xfId="0" applyFont="1" applyFill="1" applyBorder="1" applyAlignment="1">
      <alignment horizontal="center" vertical="center"/>
    </xf>
    <xf numFmtId="8" fontId="4" fillId="0" borderId="46" xfId="2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71" fontId="9" fillId="5" borderId="1" xfId="0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wrapText="1"/>
    </xf>
    <xf numFmtId="171" fontId="9" fillId="5" borderId="7" xfId="0" applyNumberFormat="1" applyFont="1" applyFill="1" applyBorder="1" applyAlignment="1">
      <alignment horizontal="center" vertical="center" wrapText="1"/>
    </xf>
    <xf numFmtId="171" fontId="4" fillId="5" borderId="1" xfId="0" applyNumberFormat="1" applyFont="1" applyFill="1" applyBorder="1" applyAlignment="1">
      <alignment horizontal="center" vertical="center" textRotation="90" wrapText="1"/>
    </xf>
    <xf numFmtId="171" fontId="9" fillId="5" borderId="19" xfId="0" applyNumberFormat="1" applyFont="1" applyFill="1" applyBorder="1" applyAlignment="1">
      <alignment horizontal="center" vertical="center" wrapText="1"/>
    </xf>
    <xf numFmtId="171" fontId="9" fillId="2" borderId="1" xfId="2" applyNumberFormat="1" applyFont="1" applyFill="1" applyBorder="1" applyAlignment="1">
      <alignment horizontal="center" vertical="center"/>
    </xf>
    <xf numFmtId="171" fontId="4" fillId="2" borderId="1" xfId="2" applyNumberFormat="1" applyFont="1" applyFill="1" applyBorder="1" applyAlignment="1" applyProtection="1">
      <alignment horizontal="center" vertical="center"/>
      <protection hidden="1"/>
    </xf>
    <xf numFmtId="171" fontId="4" fillId="2" borderId="1" xfId="2" applyNumberFormat="1" applyFont="1" applyFill="1" applyBorder="1" applyAlignment="1">
      <alignment horizontal="center" vertical="center"/>
    </xf>
    <xf numFmtId="171" fontId="4" fillId="2" borderId="1" xfId="1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9" fontId="4" fillId="0" borderId="24" xfId="5" applyNumberFormat="1" applyFont="1" applyBorder="1" applyAlignment="1" applyProtection="1">
      <alignment vertical="center"/>
      <protection hidden="1"/>
    </xf>
    <xf numFmtId="0" fontId="9" fillId="6" borderId="2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6" borderId="3" xfId="0" applyFont="1" applyFill="1" applyBorder="1"/>
    <xf numFmtId="0" fontId="9" fillId="6" borderId="4" xfId="0" applyFont="1" applyFill="1" applyBorder="1"/>
    <xf numFmtId="169" fontId="4" fillId="6" borderId="4" xfId="5" applyNumberFormat="1" applyFont="1" applyFill="1" applyBorder="1" applyAlignment="1" applyProtection="1">
      <alignment vertical="center"/>
      <protection hidden="1"/>
    </xf>
    <xf numFmtId="171" fontId="4" fillId="6" borderId="2" xfId="5" applyNumberFormat="1" applyFont="1" applyFill="1" applyBorder="1" applyAlignment="1" applyProtection="1">
      <alignment vertical="center"/>
      <protection hidden="1"/>
    </xf>
    <xf numFmtId="171" fontId="9" fillId="0" borderId="0" xfId="0" applyNumberFormat="1" applyFont="1"/>
    <xf numFmtId="0" fontId="9" fillId="2" borderId="0" xfId="0" applyFont="1" applyFill="1"/>
    <xf numFmtId="0" fontId="9" fillId="2" borderId="26" xfId="0" applyFont="1" applyFill="1" applyBorder="1"/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/>
    </xf>
    <xf numFmtId="2" fontId="9" fillId="0" borderId="0" xfId="0" applyNumberFormat="1" applyFont="1"/>
    <xf numFmtId="171" fontId="5" fillId="0" borderId="0" xfId="0" applyNumberFormat="1" applyFont="1"/>
    <xf numFmtId="44" fontId="9" fillId="0" borderId="0" xfId="0" applyNumberFormat="1" applyFont="1" applyBorder="1" applyAlignment="1" applyProtection="1">
      <alignment vertical="center"/>
      <protection hidden="1"/>
    </xf>
    <xf numFmtId="166" fontId="9" fillId="0" borderId="0" xfId="4" applyNumberFormat="1" applyFont="1" applyBorder="1" applyAlignment="1" applyProtection="1">
      <alignment horizontal="center" vertical="center"/>
      <protection hidden="1"/>
    </xf>
    <xf numFmtId="44" fontId="9" fillId="0" borderId="0" xfId="0" applyNumberFormat="1" applyFont="1" applyBorder="1" applyAlignment="1" applyProtection="1">
      <alignment horizontal="center" vertical="center"/>
      <protection hidden="1"/>
    </xf>
    <xf numFmtId="44" fontId="12" fillId="0" borderId="0" xfId="0" applyNumberFormat="1" applyFont="1" applyBorder="1" applyAlignment="1" applyProtection="1">
      <alignment vertical="center"/>
      <protection hidden="1"/>
    </xf>
    <xf numFmtId="171" fontId="9" fillId="0" borderId="0" xfId="0" applyNumberFormat="1" applyFont="1" applyBorder="1" applyAlignment="1" applyProtection="1">
      <alignment vertical="center"/>
      <protection hidden="1"/>
    </xf>
    <xf numFmtId="169" fontId="4" fillId="6" borderId="19" xfId="5" applyNumberFormat="1" applyFont="1" applyFill="1" applyBorder="1" applyAlignment="1" applyProtection="1">
      <alignment vertical="center"/>
      <protection hidden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71" fontId="9" fillId="0" borderId="0" xfId="0" applyNumberFormat="1" applyFont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164" fontId="4" fillId="0" borderId="19" xfId="1" applyFont="1" applyFill="1" applyBorder="1" applyAlignment="1">
      <alignment horizontal="right" vertical="center"/>
    </xf>
    <xf numFmtId="169" fontId="4" fillId="8" borderId="46" xfId="2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171" fontId="9" fillId="5" borderId="5" xfId="0" applyNumberFormat="1" applyFont="1" applyFill="1" applyBorder="1" applyAlignment="1">
      <alignment horizontal="center" vertical="center" wrapText="1"/>
    </xf>
    <xf numFmtId="171" fontId="4" fillId="5" borderId="5" xfId="0" applyNumberFormat="1" applyFont="1" applyFill="1" applyBorder="1" applyAlignment="1">
      <alignment horizontal="center" vertical="center" wrapText="1"/>
    </xf>
    <xf numFmtId="171" fontId="9" fillId="5" borderId="38" xfId="0" applyNumberFormat="1" applyFont="1" applyFill="1" applyBorder="1" applyAlignment="1">
      <alignment horizontal="center" vertical="center" wrapText="1"/>
    </xf>
    <xf numFmtId="171" fontId="4" fillId="5" borderId="5" xfId="0" applyNumberFormat="1" applyFont="1" applyFill="1" applyBorder="1" applyAlignment="1">
      <alignment horizontal="center" vertical="center" textRotation="90" wrapText="1"/>
    </xf>
    <xf numFmtId="171" fontId="9" fillId="5" borderId="17" xfId="0" applyNumberFormat="1" applyFont="1" applyFill="1" applyBorder="1" applyAlignment="1">
      <alignment horizontal="center" vertical="center" wrapText="1"/>
    </xf>
    <xf numFmtId="171" fontId="10" fillId="4" borderId="44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9" fillId="0" borderId="0" xfId="0" applyFont="1" applyBorder="1" applyAlignment="1"/>
    <xf numFmtId="0" fontId="9" fillId="2" borderId="0" xfId="0" applyFont="1" applyFill="1" applyBorder="1" applyAlignment="1"/>
    <xf numFmtId="0" fontId="9" fillId="2" borderId="11" xfId="0" applyFont="1" applyFill="1" applyBorder="1" applyAlignment="1"/>
    <xf numFmtId="0" fontId="9" fillId="0" borderId="0" xfId="0" applyFont="1" applyAlignment="1"/>
    <xf numFmtId="0" fontId="5" fillId="0" borderId="0" xfId="0" applyFont="1" applyAlignment="1"/>
    <xf numFmtId="0" fontId="9" fillId="5" borderId="5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44" fontId="9" fillId="2" borderId="7" xfId="2" applyNumberFormat="1" applyFont="1" applyFill="1" applyBorder="1" applyAlignment="1">
      <alignment horizontal="center" vertical="center"/>
    </xf>
    <xf numFmtId="171" fontId="9" fillId="2" borderId="7" xfId="2" applyNumberFormat="1" applyFont="1" applyFill="1" applyBorder="1" applyAlignment="1">
      <alignment horizontal="center" vertical="center"/>
    </xf>
    <xf numFmtId="49" fontId="9" fillId="2" borderId="7" xfId="2" applyNumberFormat="1" applyFont="1" applyFill="1" applyBorder="1" applyAlignment="1" applyProtection="1">
      <alignment horizontal="center" vertical="center"/>
      <protection hidden="1"/>
    </xf>
    <xf numFmtId="171" fontId="9" fillId="5" borderId="31" xfId="0" applyNumberFormat="1" applyFont="1" applyFill="1" applyBorder="1" applyAlignment="1">
      <alignment horizontal="center" vertical="center" wrapText="1"/>
    </xf>
    <xf numFmtId="166" fontId="4" fillId="3" borderId="33" xfId="4" applyNumberFormat="1" applyFont="1" applyFill="1" applyBorder="1" applyAlignment="1" applyProtection="1">
      <alignment horizontal="center" vertical="center"/>
      <protection hidden="1"/>
    </xf>
    <xf numFmtId="168" fontId="4" fillId="3" borderId="33" xfId="2" applyNumberFormat="1" applyFont="1" applyFill="1" applyBorder="1" applyAlignment="1" applyProtection="1">
      <alignment horizontal="center" vertical="center"/>
      <protection hidden="1"/>
    </xf>
    <xf numFmtId="171" fontId="4" fillId="3" borderId="33" xfId="0" applyNumberFormat="1" applyFont="1" applyFill="1" applyBorder="1" applyAlignment="1" applyProtection="1">
      <alignment vertical="center"/>
      <protection hidden="1"/>
    </xf>
    <xf numFmtId="169" fontId="4" fillId="3" borderId="34" xfId="5" applyNumberFormat="1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44" fontId="9" fillId="2" borderId="5" xfId="2" applyNumberFormat="1" applyFont="1" applyFill="1" applyBorder="1" applyAlignment="1">
      <alignment horizontal="center" vertical="center"/>
    </xf>
    <xf numFmtId="44" fontId="9" fillId="2" borderId="5" xfId="4" applyNumberFormat="1" applyFont="1" applyFill="1" applyBorder="1" applyAlignment="1" applyProtection="1">
      <alignment horizontal="right" vertical="center"/>
      <protection hidden="1"/>
    </xf>
    <xf numFmtId="164" fontId="9" fillId="2" borderId="5" xfId="1" applyFont="1" applyFill="1" applyBorder="1" applyAlignment="1" applyProtection="1">
      <alignment horizontal="right" vertical="center"/>
      <protection hidden="1"/>
    </xf>
    <xf numFmtId="167" fontId="4" fillId="2" borderId="5" xfId="4" applyNumberFormat="1" applyFont="1" applyFill="1" applyBorder="1" applyAlignment="1" applyProtection="1">
      <alignment horizontal="right" vertical="center"/>
      <protection hidden="1"/>
    </xf>
    <xf numFmtId="168" fontId="4" fillId="2" borderId="5" xfId="2" applyNumberFormat="1" applyFont="1" applyFill="1" applyBorder="1" applyAlignment="1" applyProtection="1">
      <alignment horizontal="center" vertical="center"/>
      <protection hidden="1"/>
    </xf>
    <xf numFmtId="166" fontId="9" fillId="2" borderId="5" xfId="4" applyNumberFormat="1" applyFont="1" applyFill="1" applyBorder="1" applyAlignment="1" applyProtection="1">
      <alignment horizontal="center" vertical="center"/>
      <protection hidden="1"/>
    </xf>
    <xf numFmtId="171" fontId="9" fillId="2" borderId="48" xfId="4" applyNumberFormat="1" applyFont="1" applyFill="1" applyBorder="1" applyAlignment="1" applyProtection="1">
      <alignment horizontal="center" vertical="center"/>
      <protection hidden="1"/>
    </xf>
    <xf numFmtId="167" fontId="4" fillId="2" borderId="17" xfId="4" applyNumberFormat="1" applyFont="1" applyFill="1" applyBorder="1" applyAlignment="1" applyProtection="1">
      <alignment horizontal="right" vertical="center"/>
      <protection hidden="1"/>
    </xf>
    <xf numFmtId="0" fontId="4" fillId="4" borderId="44" xfId="0" applyFont="1" applyFill="1" applyBorder="1" applyAlignment="1">
      <alignment horizontal="center" vertical="center"/>
    </xf>
    <xf numFmtId="171" fontId="4" fillId="3" borderId="57" xfId="0" applyNumberFormat="1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1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/>
    <xf numFmtId="0" fontId="9" fillId="2" borderId="6" xfId="0" applyFont="1" applyFill="1" applyBorder="1"/>
    <xf numFmtId="44" fontId="4" fillId="3" borderId="33" xfId="1" applyNumberFormat="1" applyFont="1" applyFill="1" applyBorder="1" applyAlignment="1">
      <alignment horizontal="center" vertical="center"/>
    </xf>
    <xf numFmtId="44" fontId="4" fillId="3" borderId="33" xfId="1" applyNumberFormat="1" applyFont="1" applyFill="1" applyBorder="1" applyAlignment="1">
      <alignment vertical="center"/>
    </xf>
    <xf numFmtId="44" fontId="4" fillId="3" borderId="33" xfId="0" applyNumberFormat="1" applyFont="1" applyFill="1" applyBorder="1" applyAlignment="1">
      <alignment vertical="center"/>
    </xf>
    <xf numFmtId="169" fontId="13" fillId="3" borderId="33" xfId="1" applyNumberFormat="1" applyFont="1" applyFill="1" applyBorder="1" applyAlignment="1">
      <alignment vertical="center"/>
    </xf>
    <xf numFmtId="171" fontId="14" fillId="3" borderId="50" xfId="1" applyNumberFormat="1" applyFont="1" applyFill="1" applyBorder="1" applyAlignment="1">
      <alignment vertical="center"/>
    </xf>
    <xf numFmtId="169" fontId="4" fillId="3" borderId="34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8" borderId="26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8" borderId="12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center" wrapText="1"/>
    </xf>
    <xf numFmtId="0" fontId="16" fillId="3" borderId="35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>
      <alignment horizontal="center" vertical="center" wrapText="1"/>
    </xf>
    <xf numFmtId="0" fontId="16" fillId="3" borderId="3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9" borderId="35" xfId="0" applyFont="1" applyFill="1" applyBorder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18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" xfId="3"/>
    <cellStyle name="Normal 2 2 2" xfId="6"/>
    <cellStyle name="Normal_Plan1" xfId="5"/>
    <cellStyle name="Normal_Plan3" xfId="4"/>
    <cellStyle name="Separador de milhares" xfId="2" builtinId="3"/>
  </cellStyles>
  <dxfs count="0"/>
  <tableStyles count="0" defaultTableStyle="TableStyleMedium2" defaultPivotStyle="PivotStyleLight16"/>
  <colors>
    <mruColors>
      <color rgb="FFFFFF99"/>
      <color rgb="FFFFCCFF"/>
      <color rgb="FF56D875"/>
      <color rgb="FF66FF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68793</xdr:rowOff>
    </xdr:from>
    <xdr:to>
      <xdr:col>1</xdr:col>
      <xdr:colOff>1910294</xdr:colOff>
      <xdr:row>0</xdr:row>
      <xdr:rowOff>773906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481" y="68793"/>
          <a:ext cx="1910294" cy="7051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85725</xdr:rowOff>
    </xdr:from>
    <xdr:ext cx="1924050" cy="495299"/>
    <xdr:pic>
      <xdr:nvPicPr>
        <xdr:cNvPr id="3" name="Imagem 2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8E0F6388-4A7B-4D7E-8984-42BBF5CB54C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5725"/>
          <a:ext cx="1924050" cy="4952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68793</xdr:rowOff>
    </xdr:from>
    <xdr:to>
      <xdr:col>1</xdr:col>
      <xdr:colOff>1786469</xdr:colOff>
      <xdr:row>0</xdr:row>
      <xdr:rowOff>762000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3131109F-BC5D-48D6-B3CB-133A37D76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81" y="68793"/>
          <a:ext cx="1786469" cy="693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30693</xdr:rowOff>
    </xdr:from>
    <xdr:to>
      <xdr:col>1</xdr:col>
      <xdr:colOff>1786469</xdr:colOff>
      <xdr:row>0</xdr:row>
      <xdr:rowOff>704850</xdr:rowOff>
    </xdr:to>
    <xdr:pic>
      <xdr:nvPicPr>
        <xdr:cNvPr id="2" name="Imagem 1" descr="C:\Users\hellen_santos\AppData\Local\Microsoft\Windows\Temporary Internet Files\Content.Word\Logotipo-CIEE-320px.png">
          <a:extLst>
            <a:ext uri="{FF2B5EF4-FFF2-40B4-BE49-F238E27FC236}">
              <a16:creationId xmlns="" xmlns:a16="http://schemas.microsoft.com/office/drawing/2014/main" id="{E2E5AC96-4B94-41AC-A104-B3DA67222D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31" y="30693"/>
          <a:ext cx="1786469" cy="674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4"/>
  <sheetViews>
    <sheetView tabSelected="1" zoomScaleNormal="100" workbookViewId="0">
      <selection activeCell="A4" sqref="A4:A5"/>
    </sheetView>
  </sheetViews>
  <sheetFormatPr defaultRowHeight="12.75"/>
  <cols>
    <col min="1" max="1" width="5.28515625" style="4" customWidth="1"/>
    <col min="2" max="2" width="40.28515625" style="17" bestFit="1" customWidth="1"/>
    <col min="3" max="3" width="20.140625" style="18" bestFit="1" customWidth="1"/>
    <col min="4" max="4" width="12" style="4" customWidth="1"/>
    <col min="5" max="5" width="4.85546875" style="4" bestFit="1" customWidth="1"/>
    <col min="6" max="6" width="10.42578125" style="4" bestFit="1" customWidth="1"/>
    <col min="7" max="7" width="11.5703125" style="4" bestFit="1" customWidth="1"/>
    <col min="8" max="8" width="14.28515625" style="4" bestFit="1" customWidth="1"/>
    <col min="9" max="9" width="14.85546875" style="4" bestFit="1" customWidth="1"/>
    <col min="10" max="10" width="12.5703125" style="4" bestFit="1" customWidth="1"/>
    <col min="11" max="11" width="13.5703125" style="4" bestFit="1" customWidth="1"/>
    <col min="12" max="12" width="6.42578125" style="4" customWidth="1"/>
    <col min="13" max="13" width="10.7109375" style="4" bestFit="1" customWidth="1"/>
    <col min="14" max="14" width="14.85546875" style="4" bestFit="1" customWidth="1"/>
    <col min="15" max="15" width="13" style="4" customWidth="1"/>
    <col min="16" max="16384" width="9.140625" style="4"/>
  </cols>
  <sheetData>
    <row r="1" spans="1:15" ht="66.75" customHeight="1" thickBot="1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9"/>
    </row>
    <row r="2" spans="1:15" ht="15.75">
      <c r="A2" s="500" t="s">
        <v>1</v>
      </c>
      <c r="B2" s="501"/>
      <c r="C2" s="502"/>
      <c r="D2" s="431" t="s">
        <v>2</v>
      </c>
      <c r="E2" s="432"/>
      <c r="F2" s="118" t="s">
        <v>3</v>
      </c>
      <c r="G2" s="119" t="s">
        <v>4</v>
      </c>
      <c r="H2" s="119" t="s">
        <v>38</v>
      </c>
      <c r="I2" s="119" t="s">
        <v>5</v>
      </c>
      <c r="J2" s="433" t="s">
        <v>6</v>
      </c>
      <c r="K2" s="433"/>
      <c r="L2" s="433"/>
      <c r="M2" s="433"/>
      <c r="N2" s="433"/>
      <c r="O2" s="434"/>
    </row>
    <row r="3" spans="1:15" ht="42.75" customHeight="1">
      <c r="A3" s="503" t="s">
        <v>180</v>
      </c>
      <c r="B3" s="504"/>
      <c r="C3" s="505"/>
      <c r="D3" s="435" t="s">
        <v>161</v>
      </c>
      <c r="E3" s="436"/>
      <c r="F3" s="120" t="s">
        <v>150</v>
      </c>
      <c r="G3" s="121" t="s">
        <v>160</v>
      </c>
      <c r="H3" s="122">
        <v>22</v>
      </c>
      <c r="I3" s="123">
        <v>4.8</v>
      </c>
      <c r="J3" s="412" t="s">
        <v>7</v>
      </c>
      <c r="K3" s="412"/>
      <c r="L3" s="412"/>
      <c r="M3" s="412"/>
      <c r="N3" s="412"/>
      <c r="O3" s="418"/>
    </row>
    <row r="4" spans="1:15" ht="15" customHeight="1">
      <c r="A4" s="425" t="s">
        <v>8</v>
      </c>
      <c r="B4" s="427" t="s">
        <v>9</v>
      </c>
      <c r="C4" s="429" t="s">
        <v>10</v>
      </c>
      <c r="D4" s="412" t="s">
        <v>11</v>
      </c>
      <c r="E4" s="412" t="s">
        <v>12</v>
      </c>
      <c r="F4" s="412" t="s">
        <v>13</v>
      </c>
      <c r="G4" s="412" t="s">
        <v>14</v>
      </c>
      <c r="H4" s="414" t="s">
        <v>15</v>
      </c>
      <c r="I4" s="415"/>
      <c r="J4" s="415"/>
      <c r="K4" s="416"/>
      <c r="L4" s="417" t="s">
        <v>16</v>
      </c>
      <c r="M4" s="417"/>
      <c r="N4" s="417"/>
      <c r="O4" s="418" t="s">
        <v>17</v>
      </c>
    </row>
    <row r="5" spans="1:15" ht="46.5" customHeight="1" thickBot="1">
      <c r="A5" s="426"/>
      <c r="B5" s="428"/>
      <c r="C5" s="430"/>
      <c r="D5" s="413"/>
      <c r="E5" s="413"/>
      <c r="F5" s="413"/>
      <c r="G5" s="413"/>
      <c r="H5" s="124" t="s">
        <v>18</v>
      </c>
      <c r="I5" s="124" t="s">
        <v>19</v>
      </c>
      <c r="J5" s="124" t="s">
        <v>20</v>
      </c>
      <c r="K5" s="124" t="s">
        <v>21</v>
      </c>
      <c r="L5" s="125" t="s">
        <v>22</v>
      </c>
      <c r="M5" s="124" t="s">
        <v>23</v>
      </c>
      <c r="N5" s="124" t="s">
        <v>19</v>
      </c>
      <c r="O5" s="419"/>
    </row>
    <row r="6" spans="1:15">
      <c r="A6" s="24">
        <v>1</v>
      </c>
      <c r="B6" s="25" t="s">
        <v>84</v>
      </c>
      <c r="C6" s="26" t="s">
        <v>0</v>
      </c>
      <c r="D6" s="26" t="s">
        <v>36</v>
      </c>
      <c r="E6" s="27">
        <v>1</v>
      </c>
      <c r="F6" s="28">
        <v>44593</v>
      </c>
      <c r="G6" s="29" t="s">
        <v>85</v>
      </c>
      <c r="H6" s="30">
        <v>418</v>
      </c>
      <c r="I6" s="30">
        <v>105.6</v>
      </c>
      <c r="J6" s="31"/>
      <c r="K6" s="32">
        <v>523.6</v>
      </c>
      <c r="L6" s="33"/>
      <c r="M6" s="30"/>
      <c r="N6" s="30"/>
      <c r="O6" s="34">
        <f>SUM(H6+I6)</f>
        <v>523.6</v>
      </c>
    </row>
    <row r="7" spans="1:15">
      <c r="A7" s="24">
        <v>2</v>
      </c>
      <c r="B7" s="35" t="s">
        <v>133</v>
      </c>
      <c r="C7" s="36" t="s">
        <v>31</v>
      </c>
      <c r="D7" s="36" t="s">
        <v>32</v>
      </c>
      <c r="E7" s="37">
        <v>1</v>
      </c>
      <c r="F7" s="38">
        <v>44875</v>
      </c>
      <c r="G7" s="38">
        <v>45605</v>
      </c>
      <c r="H7" s="39">
        <v>630</v>
      </c>
      <c r="I7" s="39">
        <v>105.6</v>
      </c>
      <c r="J7" s="40"/>
      <c r="K7" s="41">
        <v>735.6</v>
      </c>
      <c r="L7" s="42"/>
      <c r="M7" s="39"/>
      <c r="N7" s="39"/>
      <c r="O7" s="43">
        <f>SUM(H7+I7)</f>
        <v>735.6</v>
      </c>
    </row>
    <row r="8" spans="1:15">
      <c r="A8" s="24">
        <v>3</v>
      </c>
      <c r="B8" s="35" t="s">
        <v>131</v>
      </c>
      <c r="C8" s="36" t="s">
        <v>132</v>
      </c>
      <c r="D8" s="36" t="s">
        <v>36</v>
      </c>
      <c r="E8" s="37">
        <v>1</v>
      </c>
      <c r="F8" s="38">
        <v>44866</v>
      </c>
      <c r="G8" s="38">
        <v>45230</v>
      </c>
      <c r="H8" s="39">
        <v>630</v>
      </c>
      <c r="I8" s="39">
        <v>105.6</v>
      </c>
      <c r="J8" s="40"/>
      <c r="K8" s="41">
        <v>735.6</v>
      </c>
      <c r="L8" s="42"/>
      <c r="M8" s="39"/>
      <c r="N8" s="39"/>
      <c r="O8" s="43">
        <f t="shared" ref="O8" si="0">SUM(H8+I8)</f>
        <v>735.6</v>
      </c>
    </row>
    <row r="9" spans="1:15">
      <c r="A9" s="24">
        <v>4</v>
      </c>
      <c r="B9" s="25" t="s">
        <v>143</v>
      </c>
      <c r="C9" s="36" t="s">
        <v>0</v>
      </c>
      <c r="D9" s="36" t="s">
        <v>34</v>
      </c>
      <c r="E9" s="37">
        <v>1</v>
      </c>
      <c r="F9" s="38">
        <v>44896</v>
      </c>
      <c r="G9" s="38">
        <v>45260</v>
      </c>
      <c r="H9" s="39">
        <v>418</v>
      </c>
      <c r="I9" s="39">
        <v>105.6</v>
      </c>
      <c r="J9" s="39"/>
      <c r="K9" s="41">
        <v>523.6</v>
      </c>
      <c r="L9" s="44"/>
      <c r="M9" s="39"/>
      <c r="N9" s="39"/>
      <c r="O9" s="43">
        <f>SUM(H9+I9)</f>
        <v>523.6</v>
      </c>
    </row>
    <row r="10" spans="1:15">
      <c r="A10" s="24">
        <v>5</v>
      </c>
      <c r="B10" s="46" t="s">
        <v>50</v>
      </c>
      <c r="C10" s="36" t="s">
        <v>0</v>
      </c>
      <c r="D10" s="36" t="s">
        <v>36</v>
      </c>
      <c r="E10" s="37" t="s">
        <v>162</v>
      </c>
      <c r="F10" s="47" t="s">
        <v>51</v>
      </c>
      <c r="G10" s="47" t="s">
        <v>52</v>
      </c>
      <c r="H10" s="48">
        <v>125.39</v>
      </c>
      <c r="I10" s="39">
        <v>105.6</v>
      </c>
      <c r="J10" s="49">
        <v>125.39</v>
      </c>
      <c r="K10" s="41">
        <v>356.38</v>
      </c>
      <c r="L10" s="50"/>
      <c r="M10" s="49"/>
      <c r="N10" s="49">
        <v>28.8</v>
      </c>
      <c r="O10" s="43">
        <f>SUM(K10-N10)</f>
        <v>327.58</v>
      </c>
    </row>
    <row r="11" spans="1:15">
      <c r="A11" s="24">
        <v>6</v>
      </c>
      <c r="B11" s="46" t="s">
        <v>164</v>
      </c>
      <c r="C11" s="36" t="s">
        <v>0</v>
      </c>
      <c r="D11" s="36" t="s">
        <v>34</v>
      </c>
      <c r="E11" s="37">
        <v>2</v>
      </c>
      <c r="F11" s="47" t="s">
        <v>174</v>
      </c>
      <c r="G11" s="47" t="s">
        <v>175</v>
      </c>
      <c r="H11" s="48">
        <v>418</v>
      </c>
      <c r="I11" s="39">
        <v>105.6</v>
      </c>
      <c r="J11" s="49"/>
      <c r="K11" s="41">
        <v>523.6</v>
      </c>
      <c r="L11" s="50"/>
      <c r="M11" s="49"/>
      <c r="N11" s="49"/>
      <c r="O11" s="43">
        <f t="shared" ref="O11:O16" si="1">SUM(H11+I11)</f>
        <v>523.6</v>
      </c>
    </row>
    <row r="12" spans="1:15">
      <c r="A12" s="24">
        <v>7</v>
      </c>
      <c r="B12" s="46" t="s">
        <v>165</v>
      </c>
      <c r="C12" s="36" t="s">
        <v>0</v>
      </c>
      <c r="D12" s="36" t="s">
        <v>36</v>
      </c>
      <c r="E12" s="37">
        <v>2</v>
      </c>
      <c r="F12" s="47" t="s">
        <v>174</v>
      </c>
      <c r="G12" s="47" t="s">
        <v>156</v>
      </c>
      <c r="H12" s="48">
        <v>418</v>
      </c>
      <c r="I12" s="39">
        <v>105.6</v>
      </c>
      <c r="J12" s="49"/>
      <c r="K12" s="41">
        <v>523.6</v>
      </c>
      <c r="L12" s="50"/>
      <c r="M12" s="49"/>
      <c r="N12" s="49"/>
      <c r="O12" s="43">
        <f t="shared" si="1"/>
        <v>523.6</v>
      </c>
    </row>
    <row r="13" spans="1:15">
      <c r="A13" s="24">
        <v>8</v>
      </c>
      <c r="B13" s="51" t="s">
        <v>144</v>
      </c>
      <c r="C13" s="36" t="s">
        <v>31</v>
      </c>
      <c r="D13" s="36" t="s">
        <v>36</v>
      </c>
      <c r="E13" s="37">
        <v>1</v>
      </c>
      <c r="F13" s="47" t="s">
        <v>145</v>
      </c>
      <c r="G13" s="47" t="s">
        <v>146</v>
      </c>
      <c r="H13" s="48">
        <v>630</v>
      </c>
      <c r="I13" s="39">
        <v>105.6</v>
      </c>
      <c r="J13" s="49"/>
      <c r="K13" s="41">
        <v>735.6</v>
      </c>
      <c r="L13" s="49"/>
      <c r="M13" s="49"/>
      <c r="N13" s="49"/>
      <c r="O13" s="43">
        <f t="shared" si="1"/>
        <v>735.6</v>
      </c>
    </row>
    <row r="14" spans="1:15">
      <c r="A14" s="24">
        <v>9</v>
      </c>
      <c r="B14" s="51" t="s">
        <v>151</v>
      </c>
      <c r="C14" s="36" t="s">
        <v>0</v>
      </c>
      <c r="D14" s="36" t="s">
        <v>36</v>
      </c>
      <c r="E14" s="37">
        <v>1</v>
      </c>
      <c r="F14" s="47" t="s">
        <v>152</v>
      </c>
      <c r="G14" s="47" t="s">
        <v>153</v>
      </c>
      <c r="H14" s="48">
        <v>418</v>
      </c>
      <c r="I14" s="39">
        <v>105.6</v>
      </c>
      <c r="J14" s="49"/>
      <c r="K14" s="41">
        <v>523.6</v>
      </c>
      <c r="L14" s="49"/>
      <c r="M14" s="49"/>
      <c r="N14" s="49"/>
      <c r="O14" s="43">
        <f t="shared" si="1"/>
        <v>523.6</v>
      </c>
    </row>
    <row r="15" spans="1:15">
      <c r="A15" s="24">
        <v>10</v>
      </c>
      <c r="B15" s="51" t="s">
        <v>120</v>
      </c>
      <c r="C15" s="36" t="s">
        <v>0</v>
      </c>
      <c r="D15" s="36" t="s">
        <v>36</v>
      </c>
      <c r="E15" s="37">
        <v>1</v>
      </c>
      <c r="F15" s="47" t="s">
        <v>121</v>
      </c>
      <c r="G15" s="47" t="s">
        <v>125</v>
      </c>
      <c r="H15" s="48">
        <v>418</v>
      </c>
      <c r="I15" s="39">
        <v>105.6</v>
      </c>
      <c r="J15" s="49"/>
      <c r="K15" s="41">
        <v>523.6</v>
      </c>
      <c r="L15" s="50"/>
      <c r="M15" s="49"/>
      <c r="N15" s="49"/>
      <c r="O15" s="43">
        <f t="shared" si="1"/>
        <v>523.6</v>
      </c>
    </row>
    <row r="16" spans="1:15">
      <c r="A16" s="24">
        <v>11</v>
      </c>
      <c r="B16" s="51" t="s">
        <v>163</v>
      </c>
      <c r="C16" s="36" t="s">
        <v>176</v>
      </c>
      <c r="D16" s="36" t="s">
        <v>34</v>
      </c>
      <c r="E16" s="37">
        <v>2</v>
      </c>
      <c r="F16" s="47" t="s">
        <v>161</v>
      </c>
      <c r="G16" s="47" t="s">
        <v>177</v>
      </c>
      <c r="H16" s="48">
        <v>483</v>
      </c>
      <c r="I16" s="39">
        <v>81.599999999999994</v>
      </c>
      <c r="J16" s="49"/>
      <c r="K16" s="41">
        <v>564.6</v>
      </c>
      <c r="L16" s="50"/>
      <c r="M16" s="49"/>
      <c r="N16" s="49"/>
      <c r="O16" s="43">
        <f t="shared" si="1"/>
        <v>564.6</v>
      </c>
    </row>
    <row r="17" spans="1:15">
      <c r="A17" s="24">
        <v>12</v>
      </c>
      <c r="B17" s="35" t="s">
        <v>56</v>
      </c>
      <c r="C17" s="52" t="s">
        <v>55</v>
      </c>
      <c r="D17" s="52" t="s">
        <v>54</v>
      </c>
      <c r="E17" s="37">
        <v>1</v>
      </c>
      <c r="F17" s="53">
        <v>44440</v>
      </c>
      <c r="G17" s="47" t="s">
        <v>81</v>
      </c>
      <c r="H17" s="48">
        <v>630</v>
      </c>
      <c r="I17" s="39">
        <v>105.6</v>
      </c>
      <c r="J17" s="54"/>
      <c r="K17" s="41">
        <v>735.6</v>
      </c>
      <c r="L17" s="55"/>
      <c r="M17" s="54"/>
      <c r="N17" s="54"/>
      <c r="O17" s="43">
        <f t="shared" ref="O17:O19" si="2">SUM(H17+I17)</f>
        <v>735.6</v>
      </c>
    </row>
    <row r="18" spans="1:15">
      <c r="A18" s="24">
        <v>13</v>
      </c>
      <c r="B18" s="35" t="s">
        <v>59</v>
      </c>
      <c r="C18" s="52" t="s">
        <v>0</v>
      </c>
      <c r="D18" s="52" t="s">
        <v>54</v>
      </c>
      <c r="E18" s="37">
        <v>1</v>
      </c>
      <c r="F18" s="53">
        <v>44470</v>
      </c>
      <c r="G18" s="47" t="s">
        <v>80</v>
      </c>
      <c r="H18" s="54">
        <v>418</v>
      </c>
      <c r="I18" s="39">
        <v>105.6</v>
      </c>
      <c r="J18" s="57"/>
      <c r="K18" s="41">
        <v>523.6</v>
      </c>
      <c r="L18" s="55"/>
      <c r="M18" s="54"/>
      <c r="N18" s="54"/>
      <c r="O18" s="43">
        <f t="shared" si="2"/>
        <v>523.6</v>
      </c>
    </row>
    <row r="19" spans="1:15">
      <c r="A19" s="24">
        <v>14</v>
      </c>
      <c r="B19" s="35" t="s">
        <v>60</v>
      </c>
      <c r="C19" s="52" t="s">
        <v>0</v>
      </c>
      <c r="D19" s="52" t="s">
        <v>34</v>
      </c>
      <c r="E19" s="37">
        <v>1</v>
      </c>
      <c r="F19" s="53">
        <v>44505</v>
      </c>
      <c r="G19" s="47" t="s">
        <v>61</v>
      </c>
      <c r="H19" s="54">
        <v>418</v>
      </c>
      <c r="I19" s="39">
        <v>105.6</v>
      </c>
      <c r="J19" s="58"/>
      <c r="K19" s="41">
        <v>523.6</v>
      </c>
      <c r="L19" s="55"/>
      <c r="M19" s="54"/>
      <c r="N19" s="54"/>
      <c r="O19" s="43">
        <f t="shared" si="2"/>
        <v>523.6</v>
      </c>
    </row>
    <row r="20" spans="1:15">
      <c r="A20" s="24">
        <v>15</v>
      </c>
      <c r="B20" s="35" t="s">
        <v>109</v>
      </c>
      <c r="C20" s="59" t="s">
        <v>0</v>
      </c>
      <c r="D20" s="52" t="s">
        <v>33</v>
      </c>
      <c r="E20" s="37">
        <v>3</v>
      </c>
      <c r="F20" s="53">
        <v>44652</v>
      </c>
      <c r="G20" s="47" t="s">
        <v>49</v>
      </c>
      <c r="H20" s="54"/>
      <c r="I20" s="39"/>
      <c r="J20" s="54">
        <v>418</v>
      </c>
      <c r="K20" s="41">
        <v>418</v>
      </c>
      <c r="L20" s="55"/>
      <c r="M20" s="54"/>
      <c r="N20" s="54"/>
      <c r="O20" s="43">
        <v>418</v>
      </c>
    </row>
    <row r="21" spans="1:15">
      <c r="A21" s="24">
        <v>16</v>
      </c>
      <c r="B21" s="51" t="s">
        <v>134</v>
      </c>
      <c r="C21" s="60" t="s">
        <v>31</v>
      </c>
      <c r="D21" s="61" t="s">
        <v>32</v>
      </c>
      <c r="E21" s="37">
        <v>1</v>
      </c>
      <c r="F21" s="53">
        <v>44876</v>
      </c>
      <c r="G21" s="47" t="s">
        <v>135</v>
      </c>
      <c r="H21" s="48">
        <v>630</v>
      </c>
      <c r="I21" s="39">
        <v>105.6</v>
      </c>
      <c r="J21" s="49"/>
      <c r="K21" s="41">
        <v>735.6</v>
      </c>
      <c r="L21" s="50"/>
      <c r="M21" s="49"/>
      <c r="N21" s="49"/>
      <c r="O21" s="43">
        <f>SUM(H21+I21)</f>
        <v>735.6</v>
      </c>
    </row>
    <row r="22" spans="1:15">
      <c r="A22" s="24">
        <v>17</v>
      </c>
      <c r="B22" s="51" t="s">
        <v>128</v>
      </c>
      <c r="C22" s="52" t="s">
        <v>129</v>
      </c>
      <c r="D22" s="36" t="s">
        <v>34</v>
      </c>
      <c r="E22" s="37">
        <v>1</v>
      </c>
      <c r="F22" s="47" t="s">
        <v>130</v>
      </c>
      <c r="G22" s="62">
        <v>45230</v>
      </c>
      <c r="H22" s="55">
        <v>630</v>
      </c>
      <c r="I22" s="39">
        <v>105.6</v>
      </c>
      <c r="J22" s="49"/>
      <c r="K22" s="41">
        <v>735.6</v>
      </c>
      <c r="L22" s="50"/>
      <c r="M22" s="49"/>
      <c r="N22" s="49"/>
      <c r="O22" s="43">
        <f>SUM(H22+I22)</f>
        <v>735.6</v>
      </c>
    </row>
    <row r="23" spans="1:15">
      <c r="A23" s="24">
        <v>18</v>
      </c>
      <c r="B23" s="51" t="s">
        <v>136</v>
      </c>
      <c r="C23" s="52" t="s">
        <v>0</v>
      </c>
      <c r="D23" s="36" t="s">
        <v>34</v>
      </c>
      <c r="E23" s="37">
        <v>1</v>
      </c>
      <c r="F23" s="47" t="s">
        <v>127</v>
      </c>
      <c r="G23" s="62">
        <v>45238</v>
      </c>
      <c r="H23" s="55">
        <v>418</v>
      </c>
      <c r="I23" s="39">
        <v>105.6</v>
      </c>
      <c r="J23" s="49"/>
      <c r="K23" s="41">
        <v>523.6</v>
      </c>
      <c r="L23" s="50"/>
      <c r="M23" s="49"/>
      <c r="N23" s="49"/>
      <c r="O23" s="43">
        <f>SUM(H23+I23)</f>
        <v>523.6</v>
      </c>
    </row>
    <row r="24" spans="1:15">
      <c r="A24" s="24">
        <v>19</v>
      </c>
      <c r="B24" s="51" t="s">
        <v>44</v>
      </c>
      <c r="C24" s="36" t="s">
        <v>45</v>
      </c>
      <c r="D24" s="36" t="s">
        <v>37</v>
      </c>
      <c r="E24" s="37" t="s">
        <v>162</v>
      </c>
      <c r="F24" s="47" t="s">
        <v>46</v>
      </c>
      <c r="G24" s="47" t="s">
        <v>49</v>
      </c>
      <c r="H24" s="48"/>
      <c r="I24" s="39"/>
      <c r="J24" s="49">
        <v>630</v>
      </c>
      <c r="K24" s="41">
        <v>630</v>
      </c>
      <c r="L24" s="50"/>
      <c r="M24" s="49"/>
      <c r="N24" s="49"/>
      <c r="O24" s="63">
        <f>SUM(K24)</f>
        <v>630</v>
      </c>
    </row>
    <row r="25" spans="1:15">
      <c r="A25" s="24">
        <v>20</v>
      </c>
      <c r="B25" s="51" t="s">
        <v>154</v>
      </c>
      <c r="C25" s="36" t="s">
        <v>31</v>
      </c>
      <c r="D25" s="36" t="s">
        <v>32</v>
      </c>
      <c r="E25" s="37">
        <v>1</v>
      </c>
      <c r="F25" s="47" t="s">
        <v>155</v>
      </c>
      <c r="G25" s="47" t="s">
        <v>156</v>
      </c>
      <c r="H25" s="48">
        <v>630</v>
      </c>
      <c r="I25" s="39">
        <v>105.6</v>
      </c>
      <c r="J25" s="49"/>
      <c r="K25" s="41">
        <v>735.6</v>
      </c>
      <c r="L25" s="50"/>
      <c r="M25" s="49"/>
      <c r="N25" s="49"/>
      <c r="O25" s="63">
        <f t="shared" ref="O25:O33" si="3">SUM(H25+I25)</f>
        <v>735.6</v>
      </c>
    </row>
    <row r="26" spans="1:15">
      <c r="A26" s="24">
        <v>21</v>
      </c>
      <c r="B26" s="51" t="s">
        <v>66</v>
      </c>
      <c r="C26" s="52" t="s">
        <v>73</v>
      </c>
      <c r="D26" s="36" t="s">
        <v>94</v>
      </c>
      <c r="E26" s="37">
        <v>1</v>
      </c>
      <c r="F26" s="47" t="s">
        <v>78</v>
      </c>
      <c r="G26" s="62">
        <v>45260</v>
      </c>
      <c r="H26" s="55">
        <v>418</v>
      </c>
      <c r="I26" s="39">
        <v>105.6</v>
      </c>
      <c r="J26" s="49"/>
      <c r="K26" s="41">
        <v>523.6</v>
      </c>
      <c r="L26" s="50"/>
      <c r="M26" s="49"/>
      <c r="N26" s="49"/>
      <c r="O26" s="43">
        <f t="shared" si="3"/>
        <v>523.6</v>
      </c>
    </row>
    <row r="27" spans="1:15">
      <c r="A27" s="24">
        <v>22</v>
      </c>
      <c r="B27" s="51" t="s">
        <v>157</v>
      </c>
      <c r="C27" s="52" t="s">
        <v>31</v>
      </c>
      <c r="D27" s="36" t="s">
        <v>32</v>
      </c>
      <c r="E27" s="37">
        <v>1</v>
      </c>
      <c r="F27" s="47" t="s">
        <v>152</v>
      </c>
      <c r="G27" s="62">
        <v>45331</v>
      </c>
      <c r="H27" s="55">
        <v>630</v>
      </c>
      <c r="I27" s="39">
        <v>105.6</v>
      </c>
      <c r="J27" s="49"/>
      <c r="K27" s="41">
        <v>735.6</v>
      </c>
      <c r="L27" s="50"/>
      <c r="M27" s="49"/>
      <c r="N27" s="49"/>
      <c r="O27" s="43">
        <f>SUM(H27+I27)</f>
        <v>735.6</v>
      </c>
    </row>
    <row r="28" spans="1:15">
      <c r="A28" s="24">
        <v>23</v>
      </c>
      <c r="B28" s="51" t="s">
        <v>76</v>
      </c>
      <c r="C28" s="36" t="s">
        <v>71</v>
      </c>
      <c r="D28" s="36" t="s">
        <v>77</v>
      </c>
      <c r="E28" s="37">
        <v>1</v>
      </c>
      <c r="F28" s="47" t="s">
        <v>78</v>
      </c>
      <c r="G28" s="47" t="s">
        <v>146</v>
      </c>
      <c r="H28" s="55">
        <v>630</v>
      </c>
      <c r="I28" s="39">
        <v>105.6</v>
      </c>
      <c r="J28" s="49"/>
      <c r="K28" s="41">
        <v>735.6</v>
      </c>
      <c r="L28" s="50"/>
      <c r="M28" s="49"/>
      <c r="N28" s="49"/>
      <c r="O28" s="63">
        <f t="shared" si="3"/>
        <v>735.6</v>
      </c>
    </row>
    <row r="29" spans="1:15">
      <c r="A29" s="24">
        <v>24</v>
      </c>
      <c r="B29" s="51" t="s">
        <v>68</v>
      </c>
      <c r="C29" s="52" t="s">
        <v>73</v>
      </c>
      <c r="D29" s="36" t="s">
        <v>36</v>
      </c>
      <c r="E29" s="37">
        <v>1</v>
      </c>
      <c r="F29" s="47" t="s">
        <v>78</v>
      </c>
      <c r="G29" s="62">
        <v>45260</v>
      </c>
      <c r="H29" s="55">
        <v>418</v>
      </c>
      <c r="I29" s="39">
        <v>105.6</v>
      </c>
      <c r="J29" s="49"/>
      <c r="K29" s="41">
        <v>523.6</v>
      </c>
      <c r="L29" s="50"/>
      <c r="M29" s="49"/>
      <c r="N29" s="49"/>
      <c r="O29" s="43">
        <f t="shared" si="3"/>
        <v>523.6</v>
      </c>
    </row>
    <row r="30" spans="1:15">
      <c r="A30" s="24">
        <v>25</v>
      </c>
      <c r="B30" s="51" t="s">
        <v>158</v>
      </c>
      <c r="C30" s="52" t="s">
        <v>31</v>
      </c>
      <c r="D30" s="36" t="s">
        <v>32</v>
      </c>
      <c r="E30" s="37">
        <v>1</v>
      </c>
      <c r="F30" s="47" t="s">
        <v>152</v>
      </c>
      <c r="G30" s="62"/>
      <c r="H30" s="55">
        <v>630</v>
      </c>
      <c r="I30" s="39">
        <v>105.6</v>
      </c>
      <c r="J30" s="49"/>
      <c r="K30" s="41">
        <v>735.6</v>
      </c>
      <c r="L30" s="50"/>
      <c r="M30" s="49"/>
      <c r="N30" s="49"/>
      <c r="O30" s="43">
        <f>SUM(H30+I30)</f>
        <v>735.6</v>
      </c>
    </row>
    <row r="31" spans="1:15">
      <c r="A31" s="24">
        <v>26</v>
      </c>
      <c r="B31" s="51" t="s">
        <v>69</v>
      </c>
      <c r="C31" s="52" t="s">
        <v>0</v>
      </c>
      <c r="D31" s="36" t="s">
        <v>34</v>
      </c>
      <c r="E31" s="37">
        <v>1</v>
      </c>
      <c r="F31" s="47" t="s">
        <v>78</v>
      </c>
      <c r="G31" s="62">
        <v>45260</v>
      </c>
      <c r="H31" s="55">
        <v>418</v>
      </c>
      <c r="I31" s="39">
        <v>105.6</v>
      </c>
      <c r="J31" s="49"/>
      <c r="K31" s="41">
        <v>523.6</v>
      </c>
      <c r="L31" s="50"/>
      <c r="M31" s="49"/>
      <c r="N31" s="49"/>
      <c r="O31" s="43">
        <f t="shared" si="3"/>
        <v>523.6</v>
      </c>
    </row>
    <row r="32" spans="1:15">
      <c r="A32" s="24">
        <v>27</v>
      </c>
      <c r="B32" s="51" t="s">
        <v>75</v>
      </c>
      <c r="C32" s="52" t="s">
        <v>74</v>
      </c>
      <c r="D32" s="52" t="s">
        <v>32</v>
      </c>
      <c r="E32" s="37">
        <v>1</v>
      </c>
      <c r="F32" s="53">
        <v>44531</v>
      </c>
      <c r="G32" s="47" t="s">
        <v>82</v>
      </c>
      <c r="H32" s="54">
        <v>630</v>
      </c>
      <c r="I32" s="39">
        <v>105.6</v>
      </c>
      <c r="J32" s="49"/>
      <c r="K32" s="41">
        <v>735.6</v>
      </c>
      <c r="L32" s="50"/>
      <c r="M32" s="49"/>
      <c r="N32" s="49"/>
      <c r="O32" s="63">
        <f t="shared" si="3"/>
        <v>735.6</v>
      </c>
    </row>
    <row r="33" spans="1:19">
      <c r="A33" s="24">
        <v>28</v>
      </c>
      <c r="B33" s="51" t="s">
        <v>70</v>
      </c>
      <c r="C33" s="36" t="s">
        <v>71</v>
      </c>
      <c r="D33" s="36" t="s">
        <v>36</v>
      </c>
      <c r="E33" s="37">
        <v>1</v>
      </c>
      <c r="F33" s="47" t="s">
        <v>78</v>
      </c>
      <c r="G33" s="62">
        <v>45261</v>
      </c>
      <c r="H33" s="54">
        <v>630</v>
      </c>
      <c r="I33" s="39">
        <v>105.6</v>
      </c>
      <c r="J33" s="49"/>
      <c r="K33" s="41">
        <v>735.6</v>
      </c>
      <c r="L33" s="50"/>
      <c r="M33" s="49"/>
      <c r="N33" s="49"/>
      <c r="O33" s="63">
        <f t="shared" si="3"/>
        <v>735.6</v>
      </c>
    </row>
    <row r="34" spans="1:19">
      <c r="A34" s="24">
        <v>29</v>
      </c>
      <c r="B34" s="51" t="s">
        <v>47</v>
      </c>
      <c r="C34" s="36" t="s">
        <v>86</v>
      </c>
      <c r="D34" s="52" t="s">
        <v>34</v>
      </c>
      <c r="E34" s="37">
        <v>1</v>
      </c>
      <c r="F34" s="47" t="s">
        <v>48</v>
      </c>
      <c r="G34" s="47" t="s">
        <v>35</v>
      </c>
      <c r="H34" s="55">
        <v>630</v>
      </c>
      <c r="I34" s="39">
        <v>105.6</v>
      </c>
      <c r="J34" s="54"/>
      <c r="K34" s="41">
        <v>735.6</v>
      </c>
      <c r="L34" s="64">
        <v>1</v>
      </c>
      <c r="M34" s="54">
        <v>21</v>
      </c>
      <c r="N34" s="54">
        <v>4.8</v>
      </c>
      <c r="O34" s="63">
        <f>SUM(K34-M34-N34)</f>
        <v>709.80000000000007</v>
      </c>
    </row>
    <row r="35" spans="1:19" ht="13.5" thickBot="1">
      <c r="A35" s="65">
        <v>30</v>
      </c>
      <c r="B35" s="66" t="s">
        <v>57</v>
      </c>
      <c r="C35" s="67" t="s">
        <v>31</v>
      </c>
      <c r="D35" s="67" t="s">
        <v>32</v>
      </c>
      <c r="E35" s="68">
        <v>1</v>
      </c>
      <c r="F35" s="69" t="s">
        <v>53</v>
      </c>
      <c r="G35" s="69" t="s">
        <v>58</v>
      </c>
      <c r="H35" s="70">
        <v>630</v>
      </c>
      <c r="I35" s="41">
        <v>105.6</v>
      </c>
      <c r="J35" s="71"/>
      <c r="K35" s="41">
        <v>735.6</v>
      </c>
      <c r="L35" s="72"/>
      <c r="M35" s="71"/>
      <c r="N35" s="71"/>
      <c r="O35" s="73">
        <f>SUM(H35+I35)</f>
        <v>735.6</v>
      </c>
    </row>
    <row r="36" spans="1:19" ht="13.5" thickBot="1">
      <c r="A36" s="420" t="s">
        <v>42</v>
      </c>
      <c r="B36" s="421"/>
      <c r="C36" s="421"/>
      <c r="D36" s="421"/>
      <c r="E36" s="421"/>
      <c r="F36" s="421"/>
      <c r="G36" s="421"/>
      <c r="H36" s="5">
        <v>14444.39</v>
      </c>
      <c r="I36" s="6">
        <v>2932.8</v>
      </c>
      <c r="J36" s="5">
        <v>1173.3900000000001</v>
      </c>
      <c r="K36" s="7">
        <v>18550.580000000002</v>
      </c>
      <c r="L36" s="8">
        <f>SUM(L6:L35)</f>
        <v>1</v>
      </c>
      <c r="M36" s="5">
        <v>21</v>
      </c>
      <c r="N36" s="5">
        <v>33.6</v>
      </c>
      <c r="O36" s="9">
        <v>18495.98</v>
      </c>
    </row>
    <row r="37" spans="1:19" ht="13.5" thickBot="1">
      <c r="A37" s="422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4"/>
    </row>
    <row r="38" spans="1:19" ht="39" thickBot="1">
      <c r="A38" s="74" t="s">
        <v>8</v>
      </c>
      <c r="B38" s="75" t="s">
        <v>9</v>
      </c>
      <c r="C38" s="76" t="s">
        <v>10</v>
      </c>
      <c r="D38" s="77" t="s">
        <v>11</v>
      </c>
      <c r="E38" s="77" t="s">
        <v>12</v>
      </c>
      <c r="F38" s="77" t="s">
        <v>25</v>
      </c>
      <c r="G38" s="77" t="s">
        <v>26</v>
      </c>
      <c r="H38" s="77" t="s">
        <v>18</v>
      </c>
      <c r="I38" s="77" t="s">
        <v>19</v>
      </c>
      <c r="J38" s="77" t="s">
        <v>27</v>
      </c>
      <c r="K38" s="77" t="s">
        <v>21</v>
      </c>
      <c r="L38" s="78" t="s">
        <v>22</v>
      </c>
      <c r="M38" s="77" t="s">
        <v>23</v>
      </c>
      <c r="N38" s="77" t="s">
        <v>28</v>
      </c>
      <c r="O38" s="79" t="s">
        <v>17</v>
      </c>
    </row>
    <row r="39" spans="1:19">
      <c r="A39" s="80"/>
      <c r="B39" s="81"/>
      <c r="C39" s="26"/>
      <c r="D39" s="82"/>
      <c r="E39" s="83"/>
      <c r="F39" s="84"/>
      <c r="G39" s="84"/>
      <c r="H39" s="85"/>
      <c r="I39" s="85"/>
      <c r="J39" s="86"/>
      <c r="K39" s="87"/>
      <c r="L39" s="88"/>
      <c r="M39" s="89"/>
      <c r="N39" s="89"/>
      <c r="O39" s="90"/>
    </row>
    <row r="40" spans="1:19">
      <c r="A40" s="91"/>
      <c r="B40" s="92"/>
      <c r="C40" s="93"/>
      <c r="D40" s="92"/>
      <c r="E40" s="94"/>
      <c r="F40" s="95"/>
      <c r="G40" s="96"/>
      <c r="H40" s="97"/>
      <c r="I40" s="98"/>
      <c r="J40" s="99"/>
      <c r="K40" s="99"/>
      <c r="L40" s="100" t="s">
        <v>30</v>
      </c>
      <c r="M40" s="99"/>
      <c r="N40" s="99"/>
      <c r="O40" s="101"/>
    </row>
    <row r="41" spans="1:19" ht="13.5" thickBot="1">
      <c r="A41" s="102"/>
      <c r="B41" s="104"/>
      <c r="C41" s="105"/>
      <c r="D41" s="106"/>
      <c r="E41" s="106"/>
      <c r="F41" s="103"/>
      <c r="G41" s="103"/>
      <c r="H41" s="103"/>
      <c r="I41" s="103"/>
      <c r="J41" s="103"/>
      <c r="K41" s="103"/>
      <c r="L41" s="103"/>
      <c r="M41" s="103"/>
      <c r="N41" s="103"/>
      <c r="O41" s="107"/>
    </row>
    <row r="42" spans="1:19" ht="13.5" thickBot="1">
      <c r="A42" s="404" t="s">
        <v>43</v>
      </c>
      <c r="B42" s="405"/>
      <c r="C42" s="405"/>
      <c r="D42" s="405"/>
      <c r="E42" s="405"/>
      <c r="F42" s="405"/>
      <c r="G42" s="406"/>
      <c r="H42" s="10">
        <v>14444.39</v>
      </c>
      <c r="I42" s="11">
        <v>2932.8</v>
      </c>
      <c r="J42" s="10">
        <v>1173.3900000000001</v>
      </c>
      <c r="K42" s="12">
        <v>18550.580000000002</v>
      </c>
      <c r="L42" s="13"/>
      <c r="M42" s="10">
        <v>21</v>
      </c>
      <c r="N42" s="14">
        <v>33.6</v>
      </c>
      <c r="O42" s="15">
        <v>18495.98</v>
      </c>
    </row>
    <row r="43" spans="1:19">
      <c r="A43" s="108" t="s">
        <v>181</v>
      </c>
      <c r="B43" s="109"/>
      <c r="C43" s="105"/>
      <c r="D43" s="106"/>
      <c r="E43" s="106"/>
      <c r="F43" s="103"/>
      <c r="G43" s="103"/>
      <c r="H43" s="410" t="s">
        <v>41</v>
      </c>
      <c r="I43" s="411"/>
      <c r="J43" s="411"/>
      <c r="K43" s="411"/>
      <c r="L43" s="411"/>
      <c r="M43" s="411"/>
      <c r="N43" s="411"/>
      <c r="O43" s="110">
        <v>30</v>
      </c>
    </row>
    <row r="44" spans="1:19" ht="13.5" thickBot="1">
      <c r="A44" s="102"/>
      <c r="B44" s="104"/>
      <c r="C44" s="105"/>
      <c r="D44" s="106"/>
      <c r="E44" s="106"/>
      <c r="F44" s="103"/>
      <c r="G44" s="103"/>
      <c r="H44" s="400" t="s">
        <v>40</v>
      </c>
      <c r="I44" s="401"/>
      <c r="J44" s="401"/>
      <c r="K44" s="401"/>
      <c r="L44" s="401"/>
      <c r="M44" s="401"/>
      <c r="N44" s="401"/>
      <c r="O44" s="111">
        <v>900</v>
      </c>
      <c r="Q44" s="112"/>
      <c r="R44" s="112"/>
      <c r="S44" s="112"/>
    </row>
    <row r="45" spans="1:19" ht="13.5" thickBot="1">
      <c r="A45" s="113"/>
      <c r="B45" s="115"/>
      <c r="C45" s="116"/>
      <c r="D45" s="117"/>
      <c r="E45" s="117"/>
      <c r="F45" s="114"/>
      <c r="G45" s="114"/>
      <c r="H45" s="402" t="s">
        <v>39</v>
      </c>
      <c r="I45" s="403"/>
      <c r="J45" s="403"/>
      <c r="K45" s="403"/>
      <c r="L45" s="403"/>
      <c r="M45" s="403"/>
      <c r="N45" s="403"/>
      <c r="O45" s="16">
        <f>SUM(O42+O44)</f>
        <v>19395.98</v>
      </c>
    </row>
    <row r="46" spans="1:19">
      <c r="D46" s="19"/>
      <c r="E46" s="19"/>
      <c r="O46" s="20"/>
    </row>
    <row r="47" spans="1:19">
      <c r="D47" s="19"/>
      <c r="E47" s="19"/>
      <c r="O47" s="20"/>
    </row>
    <row r="48" spans="1:19">
      <c r="D48" s="19"/>
      <c r="E48" s="19"/>
      <c r="O48" s="20"/>
    </row>
    <row r="49" spans="2:15">
      <c r="D49" s="19"/>
      <c r="E49" s="19"/>
      <c r="M49" s="21"/>
      <c r="O49" s="20"/>
    </row>
    <row r="50" spans="2:15">
      <c r="D50" s="19"/>
      <c r="E50" s="19"/>
      <c r="M50" s="21"/>
      <c r="O50" s="20"/>
    </row>
    <row r="51" spans="2:15">
      <c r="D51" s="19"/>
      <c r="E51" s="19"/>
      <c r="M51" s="21"/>
      <c r="O51" s="20"/>
    </row>
    <row r="52" spans="2:15">
      <c r="D52" s="19"/>
      <c r="E52" s="19"/>
      <c r="M52" s="21"/>
    </row>
    <row r="53" spans="2:15">
      <c r="D53" s="19"/>
      <c r="E53" s="19"/>
    </row>
    <row r="54" spans="2:15">
      <c r="D54" s="19"/>
      <c r="E54" s="19"/>
    </row>
    <row r="55" spans="2:15">
      <c r="D55" s="19"/>
      <c r="E55" s="19"/>
    </row>
    <row r="56" spans="2:15">
      <c r="D56" s="19"/>
      <c r="E56" s="19"/>
    </row>
    <row r="57" spans="2:15">
      <c r="B57" s="19"/>
      <c r="D57" s="19"/>
      <c r="E57" s="19"/>
    </row>
    <row r="58" spans="2:15">
      <c r="B58" s="19"/>
      <c r="D58" s="19"/>
      <c r="E58" s="19"/>
    </row>
    <row r="59" spans="2:15">
      <c r="B59" s="19"/>
      <c r="D59" s="19"/>
      <c r="E59" s="19"/>
    </row>
    <row r="60" spans="2:15">
      <c r="B60" s="19"/>
      <c r="D60" s="19"/>
      <c r="E60" s="19"/>
    </row>
    <row r="61" spans="2:15">
      <c r="B61" s="19"/>
      <c r="D61" s="19"/>
      <c r="E61" s="19"/>
    </row>
    <row r="62" spans="2:15">
      <c r="B62" s="19"/>
      <c r="D62" s="19"/>
      <c r="E62" s="19"/>
    </row>
    <row r="63" spans="2:15">
      <c r="B63" s="19"/>
      <c r="D63" s="19"/>
      <c r="E63" s="19"/>
    </row>
    <row r="64" spans="2:15">
      <c r="B64" s="19"/>
      <c r="D64" s="19"/>
      <c r="E64" s="19"/>
    </row>
  </sheetData>
  <mergeCells count="23">
    <mergeCell ref="J2:O2"/>
    <mergeCell ref="A3:C3"/>
    <mergeCell ref="D3:E3"/>
    <mergeCell ref="J3:O3"/>
    <mergeCell ref="C4:C5"/>
    <mergeCell ref="D4:D5"/>
    <mergeCell ref="E4:E5"/>
    <mergeCell ref="F4:F5"/>
    <mergeCell ref="A2:C2"/>
    <mergeCell ref="D2:E2"/>
    <mergeCell ref="H44:N44"/>
    <mergeCell ref="H45:N45"/>
    <mergeCell ref="A42:G42"/>
    <mergeCell ref="A1:O1"/>
    <mergeCell ref="H43:N43"/>
    <mergeCell ref="G4:G5"/>
    <mergeCell ref="H4:K4"/>
    <mergeCell ref="L4:N4"/>
    <mergeCell ref="O4:O5"/>
    <mergeCell ref="A36:G36"/>
    <mergeCell ref="A37:O37"/>
    <mergeCell ref="A4:A5"/>
    <mergeCell ref="B4:B5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zoomScaleNormal="100" workbookViewId="0">
      <selection activeCell="A20" sqref="A20:O20"/>
    </sheetView>
  </sheetViews>
  <sheetFormatPr defaultRowHeight="12.75"/>
  <cols>
    <col min="1" max="1" width="5.28515625" style="155" customWidth="1"/>
    <col min="2" max="2" width="36" style="155" bestFit="1" customWidth="1"/>
    <col min="3" max="3" width="17" style="155" bestFit="1" customWidth="1"/>
    <col min="4" max="4" width="19" style="155" bestFit="1" customWidth="1"/>
    <col min="5" max="5" width="4.28515625" style="155" customWidth="1"/>
    <col min="6" max="6" width="10.42578125" style="155" bestFit="1" customWidth="1"/>
    <col min="7" max="7" width="11.5703125" style="155" bestFit="1" customWidth="1"/>
    <col min="8" max="8" width="13.28515625" style="155" bestFit="1" customWidth="1"/>
    <col min="9" max="9" width="9.5703125" style="155" bestFit="1" customWidth="1"/>
    <col min="10" max="10" width="12.28515625" style="155" bestFit="1" customWidth="1"/>
    <col min="11" max="11" width="14.140625" style="155" bestFit="1" customWidth="1"/>
    <col min="12" max="12" width="8.5703125" style="155" bestFit="1" customWidth="1"/>
    <col min="13" max="13" width="13.28515625" style="155" customWidth="1"/>
    <col min="14" max="14" width="12.5703125" style="155" customWidth="1"/>
    <col min="15" max="15" width="13.42578125" style="155" customWidth="1"/>
    <col min="16" max="16384" width="9.140625" style="155"/>
  </cols>
  <sheetData>
    <row r="1" spans="1:15" ht="53.25" customHeight="1" thickBot="1">
      <c r="A1" s="437"/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9"/>
    </row>
    <row r="2" spans="1:15" ht="15.75">
      <c r="A2" s="506" t="s">
        <v>1</v>
      </c>
      <c r="B2" s="507"/>
      <c r="C2" s="508"/>
      <c r="D2" s="440" t="s">
        <v>2</v>
      </c>
      <c r="E2" s="441"/>
      <c r="F2" s="196" t="s">
        <v>3</v>
      </c>
      <c r="G2" s="197" t="s">
        <v>4</v>
      </c>
      <c r="H2" s="197" t="s">
        <v>38</v>
      </c>
      <c r="I2" s="197" t="s">
        <v>5</v>
      </c>
      <c r="J2" s="442" t="s">
        <v>6</v>
      </c>
      <c r="K2" s="442"/>
      <c r="L2" s="442"/>
      <c r="M2" s="442"/>
      <c r="N2" s="442"/>
      <c r="O2" s="443"/>
    </row>
    <row r="3" spans="1:15" ht="54.75" customHeight="1">
      <c r="A3" s="509" t="s">
        <v>183</v>
      </c>
      <c r="B3" s="510"/>
      <c r="C3" s="511"/>
      <c r="D3" s="435" t="s">
        <v>161</v>
      </c>
      <c r="E3" s="436"/>
      <c r="F3" s="120" t="s">
        <v>150</v>
      </c>
      <c r="G3" s="121" t="s">
        <v>160</v>
      </c>
      <c r="H3" s="122">
        <v>22</v>
      </c>
      <c r="I3" s="123">
        <v>4.8</v>
      </c>
      <c r="J3" s="412" t="s">
        <v>7</v>
      </c>
      <c r="K3" s="412"/>
      <c r="L3" s="412"/>
      <c r="M3" s="412"/>
      <c r="N3" s="412"/>
      <c r="O3" s="418"/>
    </row>
    <row r="4" spans="1:15" ht="15" customHeight="1">
      <c r="A4" s="425" t="s">
        <v>8</v>
      </c>
      <c r="B4" s="450" t="s">
        <v>9</v>
      </c>
      <c r="C4" s="452" t="s">
        <v>10</v>
      </c>
      <c r="D4" s="454" t="s">
        <v>11</v>
      </c>
      <c r="E4" s="452" t="s">
        <v>12</v>
      </c>
      <c r="F4" s="452" t="s">
        <v>13</v>
      </c>
      <c r="G4" s="452" t="s">
        <v>14</v>
      </c>
      <c r="H4" s="456" t="s">
        <v>15</v>
      </c>
      <c r="I4" s="457"/>
      <c r="J4" s="457"/>
      <c r="K4" s="458"/>
      <c r="L4" s="459" t="s">
        <v>16</v>
      </c>
      <c r="M4" s="459"/>
      <c r="N4" s="459"/>
      <c r="O4" s="460" t="s">
        <v>17</v>
      </c>
    </row>
    <row r="5" spans="1:15" ht="47.25" customHeight="1" thickBot="1">
      <c r="A5" s="426"/>
      <c r="B5" s="451"/>
      <c r="C5" s="453"/>
      <c r="D5" s="455"/>
      <c r="E5" s="453"/>
      <c r="F5" s="453"/>
      <c r="G5" s="453"/>
      <c r="H5" s="198" t="s">
        <v>18</v>
      </c>
      <c r="I5" s="198" t="s">
        <v>19</v>
      </c>
      <c r="J5" s="198" t="s">
        <v>20</v>
      </c>
      <c r="K5" s="198" t="s">
        <v>21</v>
      </c>
      <c r="L5" s="199" t="s">
        <v>22</v>
      </c>
      <c r="M5" s="198" t="s">
        <v>18</v>
      </c>
      <c r="N5" s="198" t="s">
        <v>19</v>
      </c>
      <c r="O5" s="461"/>
    </row>
    <row r="6" spans="1:15">
      <c r="A6" s="184">
        <v>1</v>
      </c>
      <c r="B6" s="186" t="s">
        <v>108</v>
      </c>
      <c r="C6" s="187" t="s">
        <v>0</v>
      </c>
      <c r="D6" s="185" t="s">
        <v>110</v>
      </c>
      <c r="E6" s="188">
        <v>3</v>
      </c>
      <c r="F6" s="189" t="s">
        <v>111</v>
      </c>
      <c r="G6" s="190">
        <v>45016</v>
      </c>
      <c r="H6" s="191"/>
      <c r="I6" s="192"/>
      <c r="J6" s="193">
        <v>418</v>
      </c>
      <c r="K6" s="192">
        <v>418</v>
      </c>
      <c r="L6" s="194"/>
      <c r="M6" s="193"/>
      <c r="N6" s="193"/>
      <c r="O6" s="195">
        <f>SUM(K6)</f>
        <v>418</v>
      </c>
    </row>
    <row r="7" spans="1:15">
      <c r="A7" s="126">
        <v>2</v>
      </c>
      <c r="B7" s="167" t="s">
        <v>115</v>
      </c>
      <c r="C7" s="158" t="s">
        <v>0</v>
      </c>
      <c r="D7" s="156" t="s">
        <v>113</v>
      </c>
      <c r="E7" s="127">
        <v>1</v>
      </c>
      <c r="F7" s="128" t="s">
        <v>116</v>
      </c>
      <c r="G7" s="129">
        <v>45291</v>
      </c>
      <c r="H7" s="130">
        <v>418</v>
      </c>
      <c r="I7" s="131">
        <v>105.6</v>
      </c>
      <c r="J7" s="132"/>
      <c r="K7" s="131">
        <v>523.6</v>
      </c>
      <c r="L7" s="133"/>
      <c r="M7" s="132"/>
      <c r="N7" s="132"/>
      <c r="O7" s="134">
        <f>SUM(H7+I7)</f>
        <v>523.6</v>
      </c>
    </row>
    <row r="8" spans="1:15">
      <c r="A8" s="126">
        <v>3</v>
      </c>
      <c r="B8" s="167" t="s">
        <v>166</v>
      </c>
      <c r="C8" s="158" t="s">
        <v>0</v>
      </c>
      <c r="D8" s="156" t="s">
        <v>96</v>
      </c>
      <c r="E8" s="127">
        <v>2</v>
      </c>
      <c r="F8" s="128" t="s">
        <v>178</v>
      </c>
      <c r="G8" s="129">
        <v>45291</v>
      </c>
      <c r="H8" s="130">
        <v>362.26</v>
      </c>
      <c r="I8" s="131">
        <v>91.2</v>
      </c>
      <c r="J8" s="132"/>
      <c r="K8" s="131">
        <v>453.46</v>
      </c>
      <c r="L8" s="133"/>
      <c r="M8" s="132"/>
      <c r="N8" s="132"/>
      <c r="O8" s="134">
        <f>SUM(H8+I8)</f>
        <v>453.46</v>
      </c>
    </row>
    <row r="9" spans="1:15">
      <c r="A9" s="126">
        <v>4</v>
      </c>
      <c r="B9" s="167" t="s">
        <v>124</v>
      </c>
      <c r="C9" s="158" t="s">
        <v>0</v>
      </c>
      <c r="D9" s="156" t="s">
        <v>123</v>
      </c>
      <c r="E9" s="127">
        <v>3</v>
      </c>
      <c r="F9" s="128" t="s">
        <v>122</v>
      </c>
      <c r="G9" s="129">
        <v>44782</v>
      </c>
      <c r="H9" s="130">
        <v>209</v>
      </c>
      <c r="I9" s="131">
        <v>105.6</v>
      </c>
      <c r="J9" s="132">
        <v>209</v>
      </c>
      <c r="K9" s="131">
        <v>523.6</v>
      </c>
      <c r="L9" s="135"/>
      <c r="M9" s="132"/>
      <c r="N9" s="132">
        <v>52.8</v>
      </c>
      <c r="O9" s="134">
        <f>SUM(K9-M9-N9)</f>
        <v>470.8</v>
      </c>
    </row>
    <row r="10" spans="1:15">
      <c r="A10" s="126">
        <v>5</v>
      </c>
      <c r="B10" s="168" t="s">
        <v>106</v>
      </c>
      <c r="C10" s="159" t="s">
        <v>0</v>
      </c>
      <c r="D10" s="159" t="s">
        <v>168</v>
      </c>
      <c r="E10" s="127">
        <v>3</v>
      </c>
      <c r="F10" s="128" t="s">
        <v>111</v>
      </c>
      <c r="G10" s="129">
        <v>45016</v>
      </c>
      <c r="H10" s="131"/>
      <c r="I10" s="131"/>
      <c r="J10" s="132">
        <v>418</v>
      </c>
      <c r="K10" s="131">
        <v>418</v>
      </c>
      <c r="L10" s="133"/>
      <c r="M10" s="132"/>
      <c r="N10" s="132"/>
      <c r="O10" s="134">
        <f>SUM(K10)</f>
        <v>418</v>
      </c>
    </row>
    <row r="11" spans="1:15">
      <c r="A11" s="126">
        <v>6</v>
      </c>
      <c r="B11" s="167" t="s">
        <v>167</v>
      </c>
      <c r="C11" s="158" t="s">
        <v>0</v>
      </c>
      <c r="D11" s="156" t="s">
        <v>98</v>
      </c>
      <c r="E11" s="127">
        <v>2</v>
      </c>
      <c r="F11" s="128" t="s">
        <v>174</v>
      </c>
      <c r="G11" s="129"/>
      <c r="H11" s="130">
        <v>418</v>
      </c>
      <c r="I11" s="131">
        <v>105.6</v>
      </c>
      <c r="J11" s="132"/>
      <c r="K11" s="131">
        <v>523.6</v>
      </c>
      <c r="L11" s="135"/>
      <c r="M11" s="132"/>
      <c r="N11" s="132"/>
      <c r="O11" s="134">
        <f>SUM(H11+I11)</f>
        <v>523.6</v>
      </c>
    </row>
    <row r="12" spans="1:15">
      <c r="A12" s="126">
        <v>7</v>
      </c>
      <c r="B12" s="168" t="s">
        <v>140</v>
      </c>
      <c r="C12" s="159" t="s">
        <v>137</v>
      </c>
      <c r="D12" s="159" t="s">
        <v>87</v>
      </c>
      <c r="E12" s="127">
        <v>1</v>
      </c>
      <c r="F12" s="128" t="s">
        <v>138</v>
      </c>
      <c r="G12" s="128" t="s">
        <v>139</v>
      </c>
      <c r="H12" s="131">
        <v>630</v>
      </c>
      <c r="I12" s="131">
        <v>105.6</v>
      </c>
      <c r="J12" s="132"/>
      <c r="K12" s="131">
        <v>735.6</v>
      </c>
      <c r="L12" s="133"/>
      <c r="M12" s="132"/>
      <c r="N12" s="132"/>
      <c r="O12" s="134">
        <f>SUM(K12-N12)</f>
        <v>735.6</v>
      </c>
    </row>
    <row r="13" spans="1:15">
      <c r="A13" s="126">
        <v>8</v>
      </c>
      <c r="B13" s="168" t="s">
        <v>169</v>
      </c>
      <c r="C13" s="136" t="s">
        <v>170</v>
      </c>
      <c r="D13" s="159" t="s">
        <v>87</v>
      </c>
      <c r="E13" s="127">
        <v>2</v>
      </c>
      <c r="F13" s="128" t="s">
        <v>178</v>
      </c>
      <c r="G13" s="128"/>
      <c r="H13" s="131">
        <v>362.26</v>
      </c>
      <c r="I13" s="131">
        <v>91.2</v>
      </c>
      <c r="J13" s="132"/>
      <c r="K13" s="131">
        <v>453.46</v>
      </c>
      <c r="L13" s="133"/>
      <c r="M13" s="132"/>
      <c r="N13" s="132"/>
      <c r="O13" s="134">
        <f>SUM(H13+I13)</f>
        <v>453.46</v>
      </c>
    </row>
    <row r="14" spans="1:15">
      <c r="A14" s="126">
        <v>9</v>
      </c>
      <c r="B14" s="167" t="s">
        <v>117</v>
      </c>
      <c r="C14" s="136" t="s">
        <v>0</v>
      </c>
      <c r="D14" s="156" t="s">
        <v>118</v>
      </c>
      <c r="E14" s="127">
        <v>1</v>
      </c>
      <c r="F14" s="128" t="s">
        <v>114</v>
      </c>
      <c r="G14" s="129">
        <v>45057</v>
      </c>
      <c r="H14" s="130">
        <v>418</v>
      </c>
      <c r="I14" s="131">
        <v>105.6</v>
      </c>
      <c r="J14" s="132"/>
      <c r="K14" s="131">
        <v>523.6</v>
      </c>
      <c r="L14" s="133"/>
      <c r="M14" s="132"/>
      <c r="N14" s="132"/>
      <c r="O14" s="134">
        <f t="shared" ref="O14" si="0">SUM(H14+I14)</f>
        <v>523.6</v>
      </c>
    </row>
    <row r="15" spans="1:15">
      <c r="A15" s="126">
        <v>10</v>
      </c>
      <c r="B15" s="167" t="s">
        <v>67</v>
      </c>
      <c r="C15" s="136" t="s">
        <v>73</v>
      </c>
      <c r="D15" s="156" t="s">
        <v>87</v>
      </c>
      <c r="E15" s="127">
        <v>1</v>
      </c>
      <c r="F15" s="128" t="s">
        <v>78</v>
      </c>
      <c r="G15" s="137" t="s">
        <v>83</v>
      </c>
      <c r="H15" s="131">
        <v>418</v>
      </c>
      <c r="I15" s="131">
        <v>105.6</v>
      </c>
      <c r="J15" s="132"/>
      <c r="K15" s="131">
        <v>523.6</v>
      </c>
      <c r="L15" s="133"/>
      <c r="M15" s="132"/>
      <c r="N15" s="132"/>
      <c r="O15" s="134">
        <f t="shared" ref="O15:O17" si="1">SUM(H15+I15)</f>
        <v>523.6</v>
      </c>
    </row>
    <row r="16" spans="1:15">
      <c r="A16" s="126">
        <v>11</v>
      </c>
      <c r="B16" s="167" t="s">
        <v>179</v>
      </c>
      <c r="C16" s="136" t="s">
        <v>73</v>
      </c>
      <c r="D16" s="156" t="s">
        <v>171</v>
      </c>
      <c r="E16" s="127">
        <v>2</v>
      </c>
      <c r="F16" s="128" t="s">
        <v>178</v>
      </c>
      <c r="G16" s="129">
        <v>45356</v>
      </c>
      <c r="H16" s="131">
        <v>362.26</v>
      </c>
      <c r="I16" s="131">
        <v>91.2</v>
      </c>
      <c r="J16" s="132"/>
      <c r="K16" s="131">
        <v>453.46</v>
      </c>
      <c r="L16" s="133"/>
      <c r="M16" s="132"/>
      <c r="N16" s="132"/>
      <c r="O16" s="134">
        <f t="shared" si="1"/>
        <v>453.46</v>
      </c>
    </row>
    <row r="17" spans="1:19" ht="13.5" thickBot="1">
      <c r="A17" s="169">
        <v>12</v>
      </c>
      <c r="B17" s="171" t="s">
        <v>172</v>
      </c>
      <c r="C17" s="172" t="s">
        <v>0</v>
      </c>
      <c r="D17" s="170" t="s">
        <v>98</v>
      </c>
      <c r="E17" s="174">
        <v>2</v>
      </c>
      <c r="F17" s="175" t="s">
        <v>178</v>
      </c>
      <c r="G17" s="176"/>
      <c r="H17" s="177">
        <v>362.26</v>
      </c>
      <c r="I17" s="177">
        <v>91.2</v>
      </c>
      <c r="J17" s="178"/>
      <c r="K17" s="177">
        <v>453.46</v>
      </c>
      <c r="L17" s="179"/>
      <c r="M17" s="178"/>
      <c r="N17" s="178"/>
      <c r="O17" s="180">
        <f t="shared" si="1"/>
        <v>453.46</v>
      </c>
    </row>
    <row r="18" spans="1:19" ht="13.5" thickBot="1">
      <c r="A18" s="462" t="s">
        <v>88</v>
      </c>
      <c r="B18" s="463"/>
      <c r="C18" s="463"/>
      <c r="D18" s="463"/>
      <c r="E18" s="463"/>
      <c r="F18" s="463"/>
      <c r="G18" s="463"/>
      <c r="H18" s="181">
        <v>3960.04</v>
      </c>
      <c r="I18" s="181">
        <v>998.4</v>
      </c>
      <c r="J18" s="181">
        <v>1045</v>
      </c>
      <c r="K18" s="181">
        <v>6003.44</v>
      </c>
      <c r="L18" s="182"/>
      <c r="M18" s="181"/>
      <c r="N18" s="181">
        <v>52.8</v>
      </c>
      <c r="O18" s="183">
        <v>5950.64</v>
      </c>
    </row>
    <row r="19" spans="1:19" ht="13.5" thickBot="1">
      <c r="A19" s="160"/>
      <c r="B19" s="200"/>
      <c r="C19" s="201"/>
      <c r="D19" s="200"/>
      <c r="E19" s="202"/>
      <c r="F19" s="203"/>
      <c r="G19" s="204"/>
      <c r="H19" s="205"/>
      <c r="I19" s="205"/>
      <c r="J19" s="205"/>
      <c r="K19" s="205"/>
      <c r="L19" s="139"/>
      <c r="M19" s="205"/>
      <c r="N19" s="205"/>
      <c r="O19" s="140"/>
    </row>
    <row r="20" spans="1:19">
      <c r="A20" s="447" t="s">
        <v>24</v>
      </c>
      <c r="B20" s="448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9"/>
    </row>
    <row r="21" spans="1:19" ht="39" thickBot="1">
      <c r="A21" s="225" t="s">
        <v>8</v>
      </c>
      <c r="B21" s="226" t="s">
        <v>9</v>
      </c>
      <c r="C21" s="227" t="s">
        <v>10</v>
      </c>
      <c r="D21" s="226"/>
      <c r="E21" s="22" t="s">
        <v>12</v>
      </c>
      <c r="F21" s="227" t="s">
        <v>25</v>
      </c>
      <c r="G21" s="228" t="s">
        <v>26</v>
      </c>
      <c r="H21" s="22" t="s">
        <v>18</v>
      </c>
      <c r="I21" s="22" t="s">
        <v>19</v>
      </c>
      <c r="J21" s="22" t="s">
        <v>27</v>
      </c>
      <c r="K21" s="22" t="s">
        <v>21</v>
      </c>
      <c r="L21" s="23" t="s">
        <v>22</v>
      </c>
      <c r="M21" s="22" t="s">
        <v>23</v>
      </c>
      <c r="N21" s="22" t="s">
        <v>28</v>
      </c>
      <c r="O21" s="229" t="s">
        <v>17</v>
      </c>
      <c r="S21" s="155" t="s">
        <v>29</v>
      </c>
    </row>
    <row r="22" spans="1:19" ht="13.5" thickBot="1">
      <c r="A22" s="213">
        <v>1</v>
      </c>
      <c r="B22" s="214"/>
      <c r="C22" s="215"/>
      <c r="D22" s="366"/>
      <c r="E22" s="216"/>
      <c r="F22" s="217"/>
      <c r="G22" s="218"/>
      <c r="H22" s="219"/>
      <c r="I22" s="219"/>
      <c r="J22" s="220"/>
      <c r="K22" s="221"/>
      <c r="L22" s="222"/>
      <c r="M22" s="223"/>
      <c r="N22" s="223"/>
      <c r="O22" s="224"/>
    </row>
    <row r="23" spans="1:19" ht="13.5" thickBot="1">
      <c r="A23" s="464" t="s">
        <v>89</v>
      </c>
      <c r="B23" s="465"/>
      <c r="C23" s="465"/>
      <c r="D23" s="465"/>
      <c r="E23" s="465"/>
      <c r="F23" s="465"/>
      <c r="G23" s="465"/>
      <c r="H23" s="209"/>
      <c r="I23" s="209">
        <f>SUM(I22:I22)</f>
        <v>0</v>
      </c>
      <c r="J23" s="209">
        <f>SUM(J22:J22)</f>
        <v>0</v>
      </c>
      <c r="K23" s="209"/>
      <c r="L23" s="210" t="s">
        <v>30</v>
      </c>
      <c r="M23" s="211">
        <f>SUM(M22:M22)</f>
        <v>0</v>
      </c>
      <c r="N23" s="211">
        <f>SUM(N22:N22)</f>
        <v>0</v>
      </c>
      <c r="O23" s="212"/>
    </row>
    <row r="24" spans="1:19">
      <c r="A24" s="147"/>
      <c r="B24" s="204"/>
      <c r="C24" s="203"/>
      <c r="D24" s="202"/>
      <c r="E24" s="202"/>
      <c r="F24" s="203"/>
      <c r="G24" s="204"/>
      <c r="H24" s="204"/>
      <c r="I24" s="204"/>
      <c r="J24" s="204"/>
      <c r="K24" s="204"/>
      <c r="L24" s="204"/>
      <c r="M24" s="204"/>
      <c r="N24" s="204"/>
      <c r="O24" s="161"/>
    </row>
    <row r="25" spans="1:19">
      <c r="A25" s="466" t="s">
        <v>90</v>
      </c>
      <c r="B25" s="467"/>
      <c r="C25" s="467"/>
      <c r="D25" s="467"/>
      <c r="E25" s="467"/>
      <c r="F25" s="467"/>
      <c r="G25" s="467"/>
      <c r="H25" s="142">
        <v>3960.04</v>
      </c>
      <c r="I25" s="143">
        <v>998.4</v>
      </c>
      <c r="J25" s="152">
        <v>1045</v>
      </c>
      <c r="K25" s="142">
        <v>6003.44</v>
      </c>
      <c r="L25" s="144"/>
      <c r="M25" s="145">
        <f>M23+M18</f>
        <v>0</v>
      </c>
      <c r="N25" s="146">
        <f>N23+N18</f>
        <v>52.8</v>
      </c>
      <c r="O25" s="206">
        <v>5950.64</v>
      </c>
    </row>
    <row r="26" spans="1:19">
      <c r="A26" s="147" t="s">
        <v>181</v>
      </c>
      <c r="B26" s="204"/>
      <c r="C26" s="203"/>
      <c r="D26" s="202"/>
      <c r="E26" s="202"/>
      <c r="F26" s="203"/>
      <c r="G26" s="204"/>
      <c r="H26" s="468" t="s">
        <v>91</v>
      </c>
      <c r="I26" s="469"/>
      <c r="J26" s="469"/>
      <c r="K26" s="469"/>
      <c r="L26" s="469"/>
      <c r="M26" s="469"/>
      <c r="N26" s="469"/>
      <c r="O26" s="207">
        <v>30</v>
      </c>
    </row>
    <row r="27" spans="1:19">
      <c r="A27" s="147"/>
      <c r="B27" s="204"/>
      <c r="C27" s="203"/>
      <c r="D27" s="202"/>
      <c r="E27" s="202"/>
      <c r="F27" s="203"/>
      <c r="G27" s="204"/>
      <c r="H27" s="470" t="s">
        <v>92</v>
      </c>
      <c r="I27" s="471"/>
      <c r="J27" s="471"/>
      <c r="K27" s="471"/>
      <c r="L27" s="471"/>
      <c r="M27" s="471"/>
      <c r="N27" s="471"/>
      <c r="O27" s="208">
        <v>360</v>
      </c>
    </row>
    <row r="28" spans="1:19" ht="13.5" thickBot="1">
      <c r="A28" s="162"/>
      <c r="B28" s="163"/>
      <c r="C28" s="164"/>
      <c r="D28" s="165"/>
      <c r="E28" s="165"/>
      <c r="F28" s="164"/>
      <c r="G28" s="163"/>
      <c r="H28" s="472" t="s">
        <v>93</v>
      </c>
      <c r="I28" s="473"/>
      <c r="J28" s="473"/>
      <c r="K28" s="473"/>
      <c r="L28" s="473"/>
      <c r="M28" s="473"/>
      <c r="N28" s="473"/>
      <c r="O28" s="153">
        <f>SUM(O25+O27)</f>
        <v>6310.64</v>
      </c>
    </row>
    <row r="29" spans="1:19">
      <c r="A29" s="148"/>
      <c r="B29" s="148"/>
      <c r="C29" s="149"/>
      <c r="D29" s="150"/>
      <c r="E29" s="150"/>
      <c r="F29" s="149"/>
      <c r="G29" s="148"/>
      <c r="H29" s="148"/>
      <c r="I29" s="148"/>
      <c r="J29" s="148"/>
      <c r="K29" s="148"/>
      <c r="L29" s="148"/>
      <c r="M29" s="148"/>
      <c r="N29" s="148"/>
      <c r="O29" s="166"/>
    </row>
    <row r="30" spans="1:19">
      <c r="A30" s="148"/>
      <c r="B30" s="148"/>
      <c r="C30" s="149"/>
      <c r="D30" s="150"/>
      <c r="E30" s="150"/>
      <c r="F30" s="149"/>
      <c r="G30" s="148"/>
      <c r="H30" s="148"/>
      <c r="I30" s="148"/>
      <c r="J30" s="148"/>
      <c r="K30" s="148"/>
      <c r="L30" s="148"/>
      <c r="M30" s="148"/>
      <c r="N30" s="148"/>
      <c r="O30" s="166"/>
    </row>
  </sheetData>
  <mergeCells count="24">
    <mergeCell ref="A23:G23"/>
    <mergeCell ref="A25:G25"/>
    <mergeCell ref="H26:N26"/>
    <mergeCell ref="H27:N27"/>
    <mergeCell ref="H28:N28"/>
    <mergeCell ref="A20:O20"/>
    <mergeCell ref="A4:A5"/>
    <mergeCell ref="B4:B5"/>
    <mergeCell ref="C4:C5"/>
    <mergeCell ref="D4:D5"/>
    <mergeCell ref="E4:E5"/>
    <mergeCell ref="F4:F5"/>
    <mergeCell ref="G4:G5"/>
    <mergeCell ref="H4:K4"/>
    <mergeCell ref="L4:N4"/>
    <mergeCell ref="O4:O5"/>
    <mergeCell ref="A18:G18"/>
    <mergeCell ref="A1:O1"/>
    <mergeCell ref="A2:C2"/>
    <mergeCell ref="D2:E2"/>
    <mergeCell ref="J2:O2"/>
    <mergeCell ref="A3:C3"/>
    <mergeCell ref="D3:E3"/>
    <mergeCell ref="J3:O3"/>
  </mergeCells>
  <phoneticPr fontId="6" type="noConversion"/>
  <pageMargins left="0.511811024" right="0.511811024" top="0.78740157499999996" bottom="0.78740157499999996" header="0.31496062000000002" footer="0.31496062000000002"/>
  <pageSetup paperSize="9"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2"/>
  <sheetViews>
    <sheetView zoomScaleNormal="100" zoomScaleSheetLayoutView="71" workbookViewId="0">
      <selection activeCell="B12" sqref="B12:C12"/>
    </sheetView>
  </sheetViews>
  <sheetFormatPr defaultRowHeight="12.75"/>
  <cols>
    <col min="1" max="1" width="5.85546875" style="112" customWidth="1"/>
    <col min="2" max="2" width="38" style="112" customWidth="1"/>
    <col min="3" max="3" width="15" style="112" customWidth="1"/>
    <col min="4" max="4" width="19.42578125" style="112" bestFit="1" customWidth="1"/>
    <col min="5" max="5" width="6.42578125" style="112" customWidth="1"/>
    <col min="6" max="7" width="10.42578125" style="112" bestFit="1" customWidth="1"/>
    <col min="8" max="8" width="12" style="112" bestFit="1" customWidth="1"/>
    <col min="9" max="9" width="14" style="112" bestFit="1" customWidth="1"/>
    <col min="10" max="10" width="14.5703125" style="112" bestFit="1" customWidth="1"/>
    <col min="11" max="11" width="12.5703125" style="112" bestFit="1" customWidth="1"/>
    <col min="12" max="12" width="10.7109375" style="112" bestFit="1" customWidth="1"/>
    <col min="13" max="13" width="10.140625" style="112" bestFit="1" customWidth="1"/>
    <col min="14" max="14" width="11" style="112" bestFit="1" customWidth="1"/>
    <col min="15" max="15" width="14.5703125" style="112" customWidth="1"/>
    <col min="16" max="18" width="9.140625" style="112"/>
    <col min="19" max="19" width="14.5703125" style="112" bestFit="1" customWidth="1"/>
    <col min="20" max="20" width="14.28515625" style="112" bestFit="1" customWidth="1"/>
    <col min="21" max="21" width="9.140625" style="112"/>
    <col min="22" max="22" width="13.85546875" style="112" bestFit="1" customWidth="1"/>
    <col min="23" max="23" width="9.140625" style="112"/>
    <col min="24" max="24" width="11.5703125" style="112" bestFit="1" customWidth="1"/>
    <col min="25" max="25" width="11.140625" style="112" bestFit="1" customWidth="1"/>
    <col min="26" max="26" width="13.42578125" style="112" bestFit="1" customWidth="1"/>
    <col min="27" max="16384" width="9.140625" style="112"/>
  </cols>
  <sheetData>
    <row r="1" spans="1:26" ht="64.5" customHeight="1" thickBot="1">
      <c r="A1" s="486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26" ht="15.75">
      <c r="A2" s="512" t="s">
        <v>1</v>
      </c>
      <c r="B2" s="513"/>
      <c r="C2" s="513"/>
      <c r="D2" s="433" t="s">
        <v>2</v>
      </c>
      <c r="E2" s="433"/>
      <c r="F2" s="119" t="s">
        <v>3</v>
      </c>
      <c r="G2" s="119" t="s">
        <v>4</v>
      </c>
      <c r="H2" s="119" t="s">
        <v>38</v>
      </c>
      <c r="I2" s="119" t="s">
        <v>5</v>
      </c>
      <c r="J2" s="433" t="s">
        <v>6</v>
      </c>
      <c r="K2" s="433"/>
      <c r="L2" s="433"/>
      <c r="M2" s="433"/>
      <c r="N2" s="433"/>
      <c r="O2" s="434"/>
    </row>
    <row r="3" spans="1:26" ht="59.25" customHeight="1">
      <c r="A3" s="514" t="s">
        <v>182</v>
      </c>
      <c r="B3" s="515"/>
      <c r="C3" s="515"/>
      <c r="D3" s="489" t="s">
        <v>161</v>
      </c>
      <c r="E3" s="489"/>
      <c r="F3" s="121" t="s">
        <v>150</v>
      </c>
      <c r="G3" s="121" t="s">
        <v>160</v>
      </c>
      <c r="H3" s="122">
        <v>22</v>
      </c>
      <c r="I3" s="123">
        <v>4.8</v>
      </c>
      <c r="J3" s="412" t="s">
        <v>7</v>
      </c>
      <c r="K3" s="412"/>
      <c r="L3" s="412"/>
      <c r="M3" s="412"/>
      <c r="N3" s="412"/>
      <c r="O3" s="418"/>
    </row>
    <row r="4" spans="1:26" ht="15">
      <c r="A4" s="483" t="s">
        <v>8</v>
      </c>
      <c r="B4" s="475" t="s">
        <v>9</v>
      </c>
      <c r="C4" s="412" t="s">
        <v>10</v>
      </c>
      <c r="D4" s="475" t="s">
        <v>11</v>
      </c>
      <c r="E4" s="412" t="s">
        <v>12</v>
      </c>
      <c r="F4" s="412" t="s">
        <v>13</v>
      </c>
      <c r="G4" s="412" t="s">
        <v>14</v>
      </c>
      <c r="H4" s="475" t="s">
        <v>15</v>
      </c>
      <c r="I4" s="475"/>
      <c r="J4" s="475"/>
      <c r="K4" s="475"/>
      <c r="L4" s="412" t="s">
        <v>16</v>
      </c>
      <c r="M4" s="412"/>
      <c r="N4" s="412"/>
      <c r="O4" s="418" t="s">
        <v>17</v>
      </c>
    </row>
    <row r="5" spans="1:26" ht="41.25" customHeight="1" thickBot="1">
      <c r="A5" s="484"/>
      <c r="B5" s="485"/>
      <c r="C5" s="413"/>
      <c r="D5" s="485"/>
      <c r="E5" s="413"/>
      <c r="F5" s="413"/>
      <c r="G5" s="413"/>
      <c r="H5" s="124" t="s">
        <v>18</v>
      </c>
      <c r="I5" s="124" t="s">
        <v>19</v>
      </c>
      <c r="J5" s="124" t="s">
        <v>20</v>
      </c>
      <c r="K5" s="124" t="s">
        <v>21</v>
      </c>
      <c r="L5" s="125" t="s">
        <v>22</v>
      </c>
      <c r="M5" s="124" t="s">
        <v>23</v>
      </c>
      <c r="N5" s="124" t="s">
        <v>159</v>
      </c>
      <c r="O5" s="419"/>
    </row>
    <row r="6" spans="1:26">
      <c r="A6" s="80">
        <v>1</v>
      </c>
      <c r="B6" s="25" t="s">
        <v>107</v>
      </c>
      <c r="C6" s="26" t="s">
        <v>0</v>
      </c>
      <c r="D6" s="306" t="s">
        <v>96</v>
      </c>
      <c r="E6" s="83">
        <v>3</v>
      </c>
      <c r="F6" s="84" t="s">
        <v>111</v>
      </c>
      <c r="G6" s="252">
        <v>45016</v>
      </c>
      <c r="H6" s="253"/>
      <c r="I6" s="253"/>
      <c r="J6" s="254">
        <v>418</v>
      </c>
      <c r="K6" s="253">
        <v>418</v>
      </c>
      <c r="L6" s="255"/>
      <c r="M6" s="256"/>
      <c r="N6" s="256"/>
      <c r="O6" s="288">
        <f>SUM(K6)</f>
        <v>418</v>
      </c>
      <c r="S6" s="236"/>
      <c r="T6" s="237"/>
      <c r="U6" s="238"/>
      <c r="V6" s="239"/>
      <c r="W6" s="139"/>
      <c r="X6" s="240"/>
      <c r="Y6" s="240"/>
      <c r="Z6" s="241"/>
    </row>
    <row r="7" spans="1:26">
      <c r="A7" s="289">
        <v>2</v>
      </c>
      <c r="B7" s="35" t="s">
        <v>62</v>
      </c>
      <c r="C7" s="52" t="s">
        <v>0</v>
      </c>
      <c r="D7" s="52" t="s">
        <v>96</v>
      </c>
      <c r="E7" s="233">
        <v>1</v>
      </c>
      <c r="F7" s="53">
        <v>44440</v>
      </c>
      <c r="G7" s="47" t="s">
        <v>81</v>
      </c>
      <c r="H7" s="234">
        <v>418</v>
      </c>
      <c r="I7" s="234">
        <v>105.6</v>
      </c>
      <c r="J7" s="235"/>
      <c r="K7" s="234">
        <v>523.6</v>
      </c>
      <c r="L7" s="50"/>
      <c r="M7" s="48"/>
      <c r="N7" s="48"/>
      <c r="O7" s="290">
        <f>SUM(H7+I7)</f>
        <v>523.6</v>
      </c>
      <c r="S7" s="236"/>
      <c r="T7" s="237"/>
      <c r="U7" s="238"/>
      <c r="V7" s="239"/>
      <c r="W7" s="139"/>
      <c r="X7" s="240"/>
      <c r="Y7" s="240"/>
      <c r="Z7" s="241"/>
    </row>
    <row r="8" spans="1:26">
      <c r="A8" s="289">
        <v>3</v>
      </c>
      <c r="B8" s="35" t="s">
        <v>63</v>
      </c>
      <c r="C8" s="52" t="s">
        <v>0</v>
      </c>
      <c r="D8" s="52" t="s">
        <v>95</v>
      </c>
      <c r="E8" s="233">
        <v>1</v>
      </c>
      <c r="F8" s="53">
        <v>44440</v>
      </c>
      <c r="G8" s="47" t="s">
        <v>81</v>
      </c>
      <c r="H8" s="234">
        <v>418</v>
      </c>
      <c r="I8" s="234">
        <v>105.6</v>
      </c>
      <c r="J8" s="235"/>
      <c r="K8" s="234">
        <v>523.6</v>
      </c>
      <c r="L8" s="50"/>
      <c r="M8" s="48"/>
      <c r="N8" s="48"/>
      <c r="O8" s="290">
        <f t="shared" ref="O8:O9" si="0">SUM(H8+I8)</f>
        <v>523.6</v>
      </c>
      <c r="S8" s="236"/>
      <c r="T8" s="237"/>
      <c r="U8" s="238"/>
      <c r="V8" s="239"/>
      <c r="W8" s="139"/>
      <c r="X8" s="240"/>
      <c r="Y8" s="240"/>
      <c r="Z8" s="241"/>
    </row>
    <row r="9" spans="1:26">
      <c r="A9" s="289">
        <v>4</v>
      </c>
      <c r="B9" s="35" t="s">
        <v>64</v>
      </c>
      <c r="C9" s="52" t="s">
        <v>0</v>
      </c>
      <c r="D9" s="52" t="s">
        <v>95</v>
      </c>
      <c r="E9" s="233">
        <v>1</v>
      </c>
      <c r="F9" s="53">
        <v>44440</v>
      </c>
      <c r="G9" s="47" t="s">
        <v>81</v>
      </c>
      <c r="H9" s="234">
        <v>418</v>
      </c>
      <c r="I9" s="234">
        <v>105.6</v>
      </c>
      <c r="J9" s="235"/>
      <c r="K9" s="234">
        <v>523.6</v>
      </c>
      <c r="L9" s="50"/>
      <c r="M9" s="48"/>
      <c r="N9" s="48"/>
      <c r="O9" s="290">
        <f t="shared" si="0"/>
        <v>523.6</v>
      </c>
      <c r="S9" s="236"/>
      <c r="T9" s="237"/>
      <c r="U9" s="238"/>
      <c r="V9" s="239"/>
      <c r="W9" s="139"/>
      <c r="X9" s="240"/>
      <c r="Y9" s="240"/>
      <c r="Z9" s="241"/>
    </row>
    <row r="10" spans="1:26">
      <c r="A10" s="289">
        <v>5</v>
      </c>
      <c r="B10" s="35" t="s">
        <v>65</v>
      </c>
      <c r="C10" s="52" t="s">
        <v>0</v>
      </c>
      <c r="D10" s="52" t="s">
        <v>97</v>
      </c>
      <c r="E10" s="233">
        <v>1</v>
      </c>
      <c r="F10" s="53">
        <v>44440</v>
      </c>
      <c r="G10" s="47" t="s">
        <v>81</v>
      </c>
      <c r="H10" s="234">
        <v>418</v>
      </c>
      <c r="I10" s="234">
        <v>105.6</v>
      </c>
      <c r="J10" s="235"/>
      <c r="K10" s="234">
        <v>523.6</v>
      </c>
      <c r="L10" s="242">
        <v>1</v>
      </c>
      <c r="M10" s="49">
        <v>13.93</v>
      </c>
      <c r="N10" s="49">
        <v>4.8</v>
      </c>
      <c r="O10" s="290">
        <f>SUM(K10-M10-N10)</f>
        <v>504.87</v>
      </c>
      <c r="S10" s="236"/>
      <c r="T10" s="237"/>
      <c r="U10" s="238"/>
      <c r="V10" s="239"/>
      <c r="W10" s="243"/>
      <c r="X10" s="244"/>
      <c r="Y10" s="244"/>
      <c r="Z10" s="241"/>
    </row>
    <row r="11" spans="1:26">
      <c r="A11" s="289">
        <v>6</v>
      </c>
      <c r="B11" s="35" t="s">
        <v>141</v>
      </c>
      <c r="C11" s="36" t="s">
        <v>0</v>
      </c>
      <c r="D11" s="52" t="s">
        <v>96</v>
      </c>
      <c r="E11" s="233">
        <v>1</v>
      </c>
      <c r="F11" s="53">
        <v>44866</v>
      </c>
      <c r="G11" s="47" t="s">
        <v>142</v>
      </c>
      <c r="H11" s="234">
        <v>418</v>
      </c>
      <c r="I11" s="234">
        <v>105.6</v>
      </c>
      <c r="J11" s="235"/>
      <c r="K11" s="234">
        <v>523.6</v>
      </c>
      <c r="L11" s="50"/>
      <c r="M11" s="48"/>
      <c r="N11" s="49"/>
      <c r="O11" s="290">
        <f t="shared" ref="O11:O12" si="1">SUM(H11+I11)</f>
        <v>523.6</v>
      </c>
      <c r="S11" s="236"/>
      <c r="T11" s="237"/>
      <c r="U11" s="238"/>
      <c r="V11" s="239"/>
      <c r="W11" s="139"/>
      <c r="X11" s="240"/>
      <c r="Y11" s="244"/>
      <c r="Z11" s="241"/>
    </row>
    <row r="12" spans="1:26" ht="13.5" thickBot="1">
      <c r="A12" s="291">
        <v>7</v>
      </c>
      <c r="B12" s="66" t="s">
        <v>119</v>
      </c>
      <c r="C12" s="307" t="s">
        <v>73</v>
      </c>
      <c r="D12" s="67" t="s">
        <v>98</v>
      </c>
      <c r="E12" s="257">
        <v>1</v>
      </c>
      <c r="F12" s="69" t="s">
        <v>78</v>
      </c>
      <c r="G12" s="258">
        <v>45260</v>
      </c>
      <c r="H12" s="259">
        <v>418</v>
      </c>
      <c r="I12" s="259">
        <v>105.6</v>
      </c>
      <c r="J12" s="260"/>
      <c r="K12" s="259">
        <v>523.6</v>
      </c>
      <c r="L12" s="72"/>
      <c r="M12" s="71"/>
      <c r="N12" s="71"/>
      <c r="O12" s="292">
        <f t="shared" si="1"/>
        <v>523.6</v>
      </c>
      <c r="S12" s="245"/>
      <c r="T12" s="237"/>
      <c r="U12" s="238"/>
      <c r="V12" s="239"/>
      <c r="W12" s="139"/>
      <c r="X12" s="244"/>
      <c r="Y12" s="244"/>
      <c r="Z12" s="241"/>
    </row>
    <row r="13" spans="1:26" ht="13.5" thickBot="1">
      <c r="A13" s="476" t="s">
        <v>42</v>
      </c>
      <c r="B13" s="477"/>
      <c r="C13" s="477"/>
      <c r="D13" s="477"/>
      <c r="E13" s="477"/>
      <c r="F13" s="477"/>
      <c r="G13" s="477"/>
      <c r="H13" s="261">
        <v>2508</v>
      </c>
      <c r="I13" s="262">
        <v>633.6</v>
      </c>
      <c r="J13" s="261">
        <v>418</v>
      </c>
      <c r="K13" s="263">
        <v>3559.6</v>
      </c>
      <c r="L13" s="264"/>
      <c r="M13" s="261">
        <v>13.93</v>
      </c>
      <c r="N13" s="261">
        <v>4.8</v>
      </c>
      <c r="O13" s="265">
        <v>3540.87</v>
      </c>
      <c r="S13" s="246"/>
      <c r="T13" s="247"/>
      <c r="V13" s="248"/>
      <c r="X13" s="249"/>
      <c r="Y13" s="249"/>
      <c r="Z13" s="248"/>
    </row>
    <row r="14" spans="1:26" ht="13.5" thickBot="1">
      <c r="A14" s="293"/>
      <c r="B14" s="266"/>
      <c r="C14" s="266"/>
      <c r="D14" s="266"/>
      <c r="E14" s="266"/>
      <c r="F14" s="266"/>
      <c r="G14" s="266"/>
      <c r="H14" s="267"/>
      <c r="I14" s="268"/>
      <c r="J14" s="267"/>
      <c r="K14" s="269"/>
      <c r="L14" s="270"/>
      <c r="M14" s="267"/>
      <c r="N14" s="267"/>
      <c r="O14" s="294"/>
    </row>
    <row r="15" spans="1:26">
      <c r="A15" s="478" t="s">
        <v>24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80"/>
    </row>
    <row r="16" spans="1:26" ht="36" thickBot="1">
      <c r="A16" s="225" t="s">
        <v>8</v>
      </c>
      <c r="B16" s="226" t="s">
        <v>9</v>
      </c>
      <c r="C16" s="22" t="s">
        <v>10</v>
      </c>
      <c r="D16" s="226" t="s">
        <v>11</v>
      </c>
      <c r="E16" s="22" t="s">
        <v>12</v>
      </c>
      <c r="F16" s="22" t="s">
        <v>25</v>
      </c>
      <c r="G16" s="22" t="s">
        <v>26</v>
      </c>
      <c r="H16" s="22" t="s">
        <v>18</v>
      </c>
      <c r="I16" s="22" t="s">
        <v>19</v>
      </c>
      <c r="J16" s="22" t="s">
        <v>27</v>
      </c>
      <c r="K16" s="22" t="s">
        <v>21</v>
      </c>
      <c r="L16" s="23" t="s">
        <v>22</v>
      </c>
      <c r="M16" s="22" t="s">
        <v>23</v>
      </c>
      <c r="N16" s="22" t="s">
        <v>28</v>
      </c>
      <c r="O16" s="229" t="s">
        <v>17</v>
      </c>
    </row>
    <row r="17" spans="1:15" ht="13.5" thickBot="1">
      <c r="A17" s="295"/>
      <c r="B17" s="276"/>
      <c r="C17" s="277"/>
      <c r="D17" s="277"/>
      <c r="E17" s="278"/>
      <c r="F17" s="275"/>
      <c r="G17" s="279"/>
      <c r="H17" s="279"/>
      <c r="I17" s="280"/>
      <c r="J17" s="281"/>
      <c r="K17" s="282"/>
      <c r="L17" s="222"/>
      <c r="M17" s="268"/>
      <c r="N17" s="268"/>
      <c r="O17" s="296"/>
    </row>
    <row r="18" spans="1:15" ht="13.5" thickBot="1">
      <c r="A18" s="283" t="s">
        <v>29</v>
      </c>
      <c r="B18" s="75"/>
      <c r="C18" s="75"/>
      <c r="D18" s="75"/>
      <c r="E18" s="284"/>
      <c r="F18" s="285"/>
      <c r="G18" s="285"/>
      <c r="H18" s="286"/>
      <c r="I18" s="286"/>
      <c r="J18" s="286"/>
      <c r="K18" s="286"/>
      <c r="L18" s="287" t="s">
        <v>30</v>
      </c>
      <c r="M18" s="286"/>
      <c r="N18" s="286"/>
      <c r="O18" s="265"/>
    </row>
    <row r="19" spans="1:15" ht="13.5" thickBot="1">
      <c r="A19" s="297"/>
      <c r="B19" s="276"/>
      <c r="C19" s="277"/>
      <c r="D19" s="277"/>
      <c r="E19" s="277"/>
      <c r="F19" s="276"/>
      <c r="G19" s="276"/>
      <c r="H19" s="276"/>
      <c r="I19" s="276"/>
      <c r="J19" s="276"/>
      <c r="K19" s="276"/>
      <c r="L19" s="276"/>
      <c r="M19" s="276"/>
      <c r="N19" s="276"/>
      <c r="O19" s="298"/>
    </row>
    <row r="20" spans="1:15" ht="13.5" thickBot="1">
      <c r="A20" s="476" t="s">
        <v>43</v>
      </c>
      <c r="B20" s="477"/>
      <c r="C20" s="477"/>
      <c r="D20" s="477"/>
      <c r="E20" s="477"/>
      <c r="F20" s="477"/>
      <c r="G20" s="477"/>
      <c r="H20" s="271">
        <v>2508</v>
      </c>
      <c r="I20" s="272">
        <v>633.6</v>
      </c>
      <c r="J20" s="271">
        <v>418</v>
      </c>
      <c r="K20" s="271">
        <v>3559.6</v>
      </c>
      <c r="L20" s="273"/>
      <c r="M20" s="271">
        <v>13.93</v>
      </c>
      <c r="N20" s="271">
        <v>4.8</v>
      </c>
      <c r="O20" s="274">
        <v>3540.87</v>
      </c>
    </row>
    <row r="21" spans="1:15">
      <c r="A21" s="299" t="s">
        <v>181</v>
      </c>
      <c r="B21" s="81"/>
      <c r="C21" s="82"/>
      <c r="D21" s="82"/>
      <c r="E21" s="82"/>
      <c r="F21" s="81"/>
      <c r="G21" s="81"/>
      <c r="H21" s="481" t="s">
        <v>41</v>
      </c>
      <c r="I21" s="481"/>
      <c r="J21" s="481"/>
      <c r="K21" s="481"/>
      <c r="L21" s="481"/>
      <c r="M21" s="481"/>
      <c r="N21" s="481"/>
      <c r="O21" s="300">
        <v>30</v>
      </c>
    </row>
    <row r="22" spans="1:15">
      <c r="A22" s="301"/>
      <c r="B22" s="56"/>
      <c r="C22" s="45"/>
      <c r="D22" s="45"/>
      <c r="E22" s="45"/>
      <c r="F22" s="56"/>
      <c r="G22" s="56"/>
      <c r="H22" s="482" t="s">
        <v>40</v>
      </c>
      <c r="I22" s="482"/>
      <c r="J22" s="482"/>
      <c r="K22" s="482"/>
      <c r="L22" s="482"/>
      <c r="M22" s="482"/>
      <c r="N22" s="482"/>
      <c r="O22" s="207">
        <v>210</v>
      </c>
    </row>
    <row r="23" spans="1:15" ht="13.5" thickBot="1">
      <c r="A23" s="302"/>
      <c r="B23" s="303"/>
      <c r="C23" s="304"/>
      <c r="D23" s="304"/>
      <c r="E23" s="304"/>
      <c r="F23" s="303"/>
      <c r="G23" s="303"/>
      <c r="H23" s="474" t="s">
        <v>39</v>
      </c>
      <c r="I23" s="474"/>
      <c r="J23" s="474"/>
      <c r="K23" s="474"/>
      <c r="L23" s="474"/>
      <c r="M23" s="474"/>
      <c r="N23" s="474"/>
      <c r="O23" s="305">
        <f>SUM(O20+O22)</f>
        <v>3750.87</v>
      </c>
    </row>
    <row r="24" spans="1:15">
      <c r="C24" s="250"/>
      <c r="D24" s="250"/>
      <c r="E24" s="250"/>
      <c r="O24" s="247"/>
    </row>
    <row r="25" spans="1:15">
      <c r="C25" s="250"/>
      <c r="D25" s="250"/>
      <c r="E25" s="250"/>
      <c r="O25" s="247"/>
    </row>
    <row r="26" spans="1:15">
      <c r="C26" s="250"/>
      <c r="D26" s="250"/>
      <c r="E26" s="250"/>
      <c r="O26" s="247"/>
    </row>
    <row r="27" spans="1:15">
      <c r="C27" s="250"/>
      <c r="D27" s="250"/>
      <c r="E27" s="250"/>
      <c r="M27" s="251"/>
      <c r="O27" s="247"/>
    </row>
    <row r="28" spans="1:15">
      <c r="C28" s="250"/>
      <c r="D28" s="250"/>
      <c r="E28" s="250"/>
      <c r="M28" s="251"/>
      <c r="O28" s="247"/>
    </row>
    <row r="29" spans="1:15">
      <c r="C29" s="250"/>
      <c r="D29" s="250"/>
      <c r="E29" s="250"/>
      <c r="M29" s="251"/>
      <c r="O29" s="247"/>
    </row>
    <row r="30" spans="1:15">
      <c r="C30" s="250"/>
      <c r="D30" s="250"/>
      <c r="E30" s="250"/>
      <c r="M30" s="251"/>
    </row>
    <row r="31" spans="1:15">
      <c r="C31" s="250"/>
      <c r="D31" s="250"/>
      <c r="E31" s="250"/>
    </row>
    <row r="32" spans="1:15">
      <c r="C32" s="250"/>
      <c r="D32" s="250"/>
      <c r="E32" s="250"/>
    </row>
    <row r="33" spans="2:5">
      <c r="C33" s="250"/>
      <c r="D33" s="250"/>
      <c r="E33" s="250"/>
    </row>
    <row r="34" spans="2:5">
      <c r="C34" s="250"/>
      <c r="D34" s="250"/>
      <c r="E34" s="250"/>
    </row>
    <row r="35" spans="2:5">
      <c r="B35" s="250"/>
      <c r="C35" s="250"/>
      <c r="D35" s="250"/>
      <c r="E35" s="250"/>
    </row>
    <row r="36" spans="2:5">
      <c r="B36" s="250"/>
      <c r="C36" s="250"/>
      <c r="D36" s="250"/>
      <c r="E36" s="250"/>
    </row>
    <row r="37" spans="2:5">
      <c r="B37" s="250"/>
      <c r="C37" s="250"/>
      <c r="D37" s="250"/>
      <c r="E37" s="250"/>
    </row>
    <row r="38" spans="2:5">
      <c r="B38" s="250"/>
      <c r="C38" s="250"/>
      <c r="D38" s="250"/>
      <c r="E38" s="250"/>
    </row>
    <row r="39" spans="2:5">
      <c r="B39" s="250"/>
      <c r="C39" s="250"/>
      <c r="D39" s="250"/>
      <c r="E39" s="250"/>
    </row>
    <row r="40" spans="2:5">
      <c r="B40" s="250"/>
      <c r="C40" s="250"/>
      <c r="D40" s="250"/>
      <c r="E40" s="250"/>
    </row>
    <row r="41" spans="2:5">
      <c r="B41" s="250"/>
      <c r="C41" s="250"/>
      <c r="D41" s="250"/>
      <c r="E41" s="250"/>
    </row>
    <row r="42" spans="2:5">
      <c r="B42" s="250"/>
      <c r="C42" s="250"/>
      <c r="D42" s="250"/>
      <c r="E42" s="250"/>
    </row>
  </sheetData>
  <mergeCells count="23"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  <mergeCell ref="H23:N23"/>
    <mergeCell ref="G4:G5"/>
    <mergeCell ref="H4:K4"/>
    <mergeCell ref="L4:N4"/>
    <mergeCell ref="O4:O5"/>
    <mergeCell ref="A13:G13"/>
    <mergeCell ref="A15:O15"/>
    <mergeCell ref="A20:G20"/>
    <mergeCell ref="H21:N21"/>
    <mergeCell ref="H22:N22"/>
    <mergeCell ref="A4:A5"/>
    <mergeCell ref="B4:B5"/>
    <mergeCell ref="C4:C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zoomScaleNormal="100" workbookViewId="0">
      <selection activeCell="A3" sqref="A3:C3"/>
    </sheetView>
  </sheetViews>
  <sheetFormatPr defaultRowHeight="12.75"/>
  <cols>
    <col min="1" max="1" width="4.5703125" style="1" customWidth="1"/>
    <col min="2" max="2" width="43.42578125" style="363" customWidth="1"/>
    <col min="3" max="3" width="10.85546875" style="1" bestFit="1" customWidth="1"/>
    <col min="4" max="4" width="16" style="363" bestFit="1" customWidth="1"/>
    <col min="5" max="5" width="6.42578125" style="1" customWidth="1"/>
    <col min="6" max="6" width="10.42578125" style="1" bestFit="1" customWidth="1"/>
    <col min="7" max="7" width="11.5703125" style="1" bestFit="1" customWidth="1"/>
    <col min="8" max="8" width="13.28515625" style="1" bestFit="1" customWidth="1"/>
    <col min="9" max="9" width="14" style="1" bestFit="1" customWidth="1"/>
    <col min="10" max="10" width="12.28515625" style="1" bestFit="1" customWidth="1"/>
    <col min="11" max="11" width="14.140625" style="1" bestFit="1" customWidth="1"/>
    <col min="12" max="12" width="8.140625" style="1" customWidth="1"/>
    <col min="13" max="13" width="11" style="1" bestFit="1" customWidth="1"/>
    <col min="14" max="14" width="11" style="334" bestFit="1" customWidth="1"/>
    <col min="15" max="15" width="16.85546875" style="1" customWidth="1"/>
    <col min="16" max="16384" width="9.140625" style="1"/>
  </cols>
  <sheetData>
    <row r="1" spans="1:16" ht="61.5" customHeight="1" thickBot="1">
      <c r="A1" s="407"/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9"/>
    </row>
    <row r="2" spans="1:16" ht="15.75">
      <c r="A2" s="506" t="s">
        <v>1</v>
      </c>
      <c r="B2" s="507"/>
      <c r="C2" s="508"/>
      <c r="D2" s="440" t="s">
        <v>2</v>
      </c>
      <c r="E2" s="441"/>
      <c r="F2" s="196" t="s">
        <v>3</v>
      </c>
      <c r="G2" s="197" t="s">
        <v>4</v>
      </c>
      <c r="H2" s="197" t="s">
        <v>38</v>
      </c>
      <c r="I2" s="197" t="s">
        <v>5</v>
      </c>
      <c r="J2" s="442" t="s">
        <v>6</v>
      </c>
      <c r="K2" s="442"/>
      <c r="L2" s="442"/>
      <c r="M2" s="442"/>
      <c r="N2" s="442"/>
      <c r="O2" s="443"/>
    </row>
    <row r="3" spans="1:16" ht="64.5" customHeight="1">
      <c r="A3" s="444" t="s">
        <v>184</v>
      </c>
      <c r="B3" s="445"/>
      <c r="C3" s="446"/>
      <c r="D3" s="435" t="s">
        <v>161</v>
      </c>
      <c r="E3" s="436"/>
      <c r="F3" s="120" t="s">
        <v>150</v>
      </c>
      <c r="G3" s="121" t="s">
        <v>160</v>
      </c>
      <c r="H3" s="122">
        <v>22</v>
      </c>
      <c r="I3" s="123">
        <v>4.8</v>
      </c>
      <c r="J3" s="412" t="s">
        <v>7</v>
      </c>
      <c r="K3" s="412"/>
      <c r="L3" s="412"/>
      <c r="M3" s="412"/>
      <c r="N3" s="412"/>
      <c r="O3" s="418"/>
    </row>
    <row r="4" spans="1:16" ht="15">
      <c r="A4" s="425" t="s">
        <v>8</v>
      </c>
      <c r="B4" s="450" t="s">
        <v>9</v>
      </c>
      <c r="C4" s="452" t="s">
        <v>10</v>
      </c>
      <c r="D4" s="454" t="s">
        <v>11</v>
      </c>
      <c r="E4" s="452" t="s">
        <v>12</v>
      </c>
      <c r="F4" s="452" t="s">
        <v>13</v>
      </c>
      <c r="G4" s="452" t="s">
        <v>14</v>
      </c>
      <c r="H4" s="456" t="s">
        <v>15</v>
      </c>
      <c r="I4" s="457"/>
      <c r="J4" s="457"/>
      <c r="K4" s="458"/>
      <c r="L4" s="499" t="s">
        <v>16</v>
      </c>
      <c r="M4" s="499"/>
      <c r="N4" s="499"/>
      <c r="O4" s="460" t="s">
        <v>17</v>
      </c>
    </row>
    <row r="5" spans="1:16" ht="42.75" customHeight="1" thickBot="1">
      <c r="A5" s="426"/>
      <c r="B5" s="451"/>
      <c r="C5" s="453"/>
      <c r="D5" s="455"/>
      <c r="E5" s="453"/>
      <c r="F5" s="453"/>
      <c r="G5" s="453"/>
      <c r="H5" s="198" t="s">
        <v>18</v>
      </c>
      <c r="I5" s="198" t="s">
        <v>19</v>
      </c>
      <c r="J5" s="198" t="s">
        <v>20</v>
      </c>
      <c r="K5" s="198" t="s">
        <v>21</v>
      </c>
      <c r="L5" s="199" t="s">
        <v>22</v>
      </c>
      <c r="M5" s="198" t="s">
        <v>23</v>
      </c>
      <c r="N5" s="355" t="s">
        <v>19</v>
      </c>
      <c r="O5" s="461"/>
    </row>
    <row r="6" spans="1:16">
      <c r="A6" s="3">
        <v>1</v>
      </c>
      <c r="B6" s="358" t="s">
        <v>147</v>
      </c>
      <c r="C6" s="356" t="s">
        <v>72</v>
      </c>
      <c r="D6" s="364" t="s">
        <v>98</v>
      </c>
      <c r="E6" s="348">
        <v>1</v>
      </c>
      <c r="F6" s="349">
        <v>44896</v>
      </c>
      <c r="G6" s="349">
        <v>45260</v>
      </c>
      <c r="H6" s="350">
        <v>630</v>
      </c>
      <c r="I6" s="350">
        <v>105.6</v>
      </c>
      <c r="J6" s="351"/>
      <c r="K6" s="352">
        <v>735.6</v>
      </c>
      <c r="L6" s="353"/>
      <c r="M6" s="351"/>
      <c r="N6" s="351"/>
      <c r="O6" s="354">
        <f>SUM(H6+I6)</f>
        <v>735.6</v>
      </c>
    </row>
    <row r="7" spans="1:16">
      <c r="A7" s="3">
        <v>2</v>
      </c>
      <c r="B7" s="358" t="s">
        <v>148</v>
      </c>
      <c r="C7" s="357" t="s">
        <v>112</v>
      </c>
      <c r="D7" s="365" t="s">
        <v>98</v>
      </c>
      <c r="E7" s="308">
        <v>1</v>
      </c>
      <c r="F7" s="309">
        <v>44896</v>
      </c>
      <c r="G7" s="309">
        <v>45260</v>
      </c>
      <c r="H7" s="310">
        <v>630</v>
      </c>
      <c r="I7" s="310">
        <v>105.6</v>
      </c>
      <c r="J7" s="311"/>
      <c r="K7" s="312">
        <v>735.6</v>
      </c>
      <c r="L7" s="313"/>
      <c r="M7" s="311"/>
      <c r="N7" s="311"/>
      <c r="O7" s="314">
        <f>SUM(H7+I7)</f>
        <v>735.6</v>
      </c>
    </row>
    <row r="8" spans="1:16" s="2" customFormat="1">
      <c r="A8" s="3">
        <v>3</v>
      </c>
      <c r="B8" s="167" t="s">
        <v>100</v>
      </c>
      <c r="C8" s="157" t="s">
        <v>72</v>
      </c>
      <c r="D8" s="156" t="s">
        <v>87</v>
      </c>
      <c r="E8" s="127">
        <v>3</v>
      </c>
      <c r="F8" s="128" t="s">
        <v>111</v>
      </c>
      <c r="G8" s="129">
        <v>45016</v>
      </c>
      <c r="H8" s="315"/>
      <c r="I8" s="310"/>
      <c r="J8" s="132">
        <v>630</v>
      </c>
      <c r="K8" s="312">
        <v>630</v>
      </c>
      <c r="L8" s="135"/>
      <c r="M8" s="132"/>
      <c r="N8" s="132"/>
      <c r="O8" s="314">
        <f t="shared" ref="O8:O14" si="0">SUM(K8)</f>
        <v>630</v>
      </c>
    </row>
    <row r="9" spans="1:16" s="2" customFormat="1">
      <c r="A9" s="3">
        <v>4</v>
      </c>
      <c r="B9" s="167" t="s">
        <v>101</v>
      </c>
      <c r="C9" s="157" t="s">
        <v>72</v>
      </c>
      <c r="D9" s="156" t="s">
        <v>96</v>
      </c>
      <c r="E9" s="127" t="s">
        <v>162</v>
      </c>
      <c r="F9" s="128" t="s">
        <v>111</v>
      </c>
      <c r="G9" s="129">
        <v>45016</v>
      </c>
      <c r="H9" s="315"/>
      <c r="I9" s="310"/>
      <c r="J9" s="132">
        <v>273</v>
      </c>
      <c r="K9" s="312">
        <v>273</v>
      </c>
      <c r="L9" s="316"/>
      <c r="M9" s="131"/>
      <c r="N9" s="131"/>
      <c r="O9" s="314">
        <f t="shared" si="0"/>
        <v>273</v>
      </c>
    </row>
    <row r="10" spans="1:16" s="2" customFormat="1">
      <c r="A10" s="3">
        <v>5</v>
      </c>
      <c r="B10" s="167" t="s">
        <v>102</v>
      </c>
      <c r="C10" s="156" t="s">
        <v>112</v>
      </c>
      <c r="D10" s="156" t="s">
        <v>96</v>
      </c>
      <c r="E10" s="127">
        <v>3</v>
      </c>
      <c r="F10" s="128" t="s">
        <v>111</v>
      </c>
      <c r="G10" s="129">
        <v>45016</v>
      </c>
      <c r="H10" s="315"/>
      <c r="I10" s="310"/>
      <c r="J10" s="132">
        <v>630</v>
      </c>
      <c r="K10" s="312">
        <v>630</v>
      </c>
      <c r="L10" s="316"/>
      <c r="M10" s="131"/>
      <c r="N10" s="131"/>
      <c r="O10" s="314">
        <f t="shared" si="0"/>
        <v>630</v>
      </c>
    </row>
    <row r="11" spans="1:16" s="2" customFormat="1">
      <c r="A11" s="3">
        <v>6</v>
      </c>
      <c r="B11" s="167" t="s">
        <v>99</v>
      </c>
      <c r="C11" s="157" t="s">
        <v>112</v>
      </c>
      <c r="D11" s="156" t="s">
        <v>98</v>
      </c>
      <c r="E11" s="127" t="s">
        <v>162</v>
      </c>
      <c r="F11" s="128" t="s">
        <v>111</v>
      </c>
      <c r="G11" s="129">
        <v>45016</v>
      </c>
      <c r="H11" s="315"/>
      <c r="I11" s="310"/>
      <c r="J11" s="132">
        <v>630</v>
      </c>
      <c r="K11" s="312">
        <v>630</v>
      </c>
      <c r="L11" s="316"/>
      <c r="M11" s="131"/>
      <c r="N11" s="132"/>
      <c r="O11" s="314">
        <f t="shared" si="0"/>
        <v>630</v>
      </c>
    </row>
    <row r="12" spans="1:16" s="329" customFormat="1">
      <c r="A12" s="3">
        <v>7</v>
      </c>
      <c r="B12" s="167" t="s">
        <v>149</v>
      </c>
      <c r="C12" s="156" t="s">
        <v>72</v>
      </c>
      <c r="D12" s="156" t="s">
        <v>98</v>
      </c>
      <c r="E12" s="127">
        <v>1</v>
      </c>
      <c r="F12" s="128" t="s">
        <v>145</v>
      </c>
      <c r="G12" s="129">
        <v>45260</v>
      </c>
      <c r="H12" s="315">
        <v>630</v>
      </c>
      <c r="I12" s="310">
        <v>105.6</v>
      </c>
      <c r="J12" s="132"/>
      <c r="K12" s="312">
        <v>735.6</v>
      </c>
      <c r="L12" s="317"/>
      <c r="M12" s="318"/>
      <c r="N12" s="318"/>
      <c r="O12" s="314">
        <f t="shared" si="0"/>
        <v>735.6</v>
      </c>
      <c r="P12" s="232"/>
    </row>
    <row r="13" spans="1:16" s="2" customFormat="1">
      <c r="A13" s="3">
        <v>8</v>
      </c>
      <c r="B13" s="167" t="s">
        <v>103</v>
      </c>
      <c r="C13" s="157" t="s">
        <v>72</v>
      </c>
      <c r="D13" s="156" t="s">
        <v>98</v>
      </c>
      <c r="E13" s="127">
        <v>1</v>
      </c>
      <c r="F13" s="128" t="s">
        <v>111</v>
      </c>
      <c r="G13" s="129">
        <v>45016</v>
      </c>
      <c r="H13" s="315">
        <v>630</v>
      </c>
      <c r="I13" s="310">
        <v>105.6</v>
      </c>
      <c r="J13" s="132"/>
      <c r="K13" s="312">
        <v>735.6</v>
      </c>
      <c r="L13" s="316"/>
      <c r="M13" s="132"/>
      <c r="N13" s="132"/>
      <c r="O13" s="314">
        <f t="shared" si="0"/>
        <v>735.6</v>
      </c>
    </row>
    <row r="14" spans="1:16" s="2" customFormat="1">
      <c r="A14" s="3">
        <v>9</v>
      </c>
      <c r="B14" s="167" t="s">
        <v>104</v>
      </c>
      <c r="C14" s="157" t="s">
        <v>72</v>
      </c>
      <c r="D14" s="156" t="s">
        <v>110</v>
      </c>
      <c r="E14" s="127">
        <v>3</v>
      </c>
      <c r="F14" s="128" t="s">
        <v>111</v>
      </c>
      <c r="G14" s="129">
        <v>45016</v>
      </c>
      <c r="H14" s="315"/>
      <c r="I14" s="310"/>
      <c r="J14" s="132">
        <v>630</v>
      </c>
      <c r="K14" s="312">
        <v>630</v>
      </c>
      <c r="L14" s="316"/>
      <c r="M14" s="132"/>
      <c r="N14" s="132"/>
      <c r="O14" s="314">
        <f t="shared" si="0"/>
        <v>630</v>
      </c>
    </row>
    <row r="15" spans="1:16" s="2" customFormat="1">
      <c r="A15" s="3">
        <v>10</v>
      </c>
      <c r="B15" s="167" t="s">
        <v>105</v>
      </c>
      <c r="C15" s="157" t="s">
        <v>72</v>
      </c>
      <c r="D15" s="156" t="s">
        <v>110</v>
      </c>
      <c r="E15" s="127">
        <v>1</v>
      </c>
      <c r="F15" s="128" t="s">
        <v>111</v>
      </c>
      <c r="G15" s="129">
        <v>45016</v>
      </c>
      <c r="H15" s="315">
        <v>630</v>
      </c>
      <c r="I15" s="310">
        <v>105.6</v>
      </c>
      <c r="J15" s="132"/>
      <c r="K15" s="312">
        <v>735.6</v>
      </c>
      <c r="L15" s="316"/>
      <c r="M15" s="132"/>
      <c r="N15" s="132"/>
      <c r="O15" s="314">
        <f t="shared" ref="O15" si="1">SUM(K15-N15)</f>
        <v>735.6</v>
      </c>
    </row>
    <row r="16" spans="1:16" s="2" customFormat="1" ht="13.5" thickBot="1">
      <c r="A16" s="367">
        <v>11</v>
      </c>
      <c r="B16" s="171" t="s">
        <v>126</v>
      </c>
      <c r="C16" s="173" t="s">
        <v>72</v>
      </c>
      <c r="D16" s="170" t="s">
        <v>36</v>
      </c>
      <c r="E16" s="174">
        <v>1</v>
      </c>
      <c r="F16" s="175" t="s">
        <v>78</v>
      </c>
      <c r="G16" s="368" t="s">
        <v>79</v>
      </c>
      <c r="H16" s="369">
        <v>630</v>
      </c>
      <c r="I16" s="312">
        <v>105.6</v>
      </c>
      <c r="J16" s="178"/>
      <c r="K16" s="312">
        <v>735.6</v>
      </c>
      <c r="L16" s="370" t="s">
        <v>173</v>
      </c>
      <c r="M16" s="177">
        <v>189</v>
      </c>
      <c r="N16" s="178">
        <v>43.2</v>
      </c>
      <c r="O16" s="371">
        <f>SUM(K16-M16-N16)</f>
        <v>503.40000000000003</v>
      </c>
    </row>
    <row r="17" spans="1:15" ht="13.5" thickBot="1">
      <c r="A17" s="476" t="s">
        <v>42</v>
      </c>
      <c r="B17" s="477"/>
      <c r="C17" s="477"/>
      <c r="D17" s="477"/>
      <c r="E17" s="477"/>
      <c r="F17" s="477"/>
      <c r="G17" s="477"/>
      <c r="H17" s="261">
        <v>3780</v>
      </c>
      <c r="I17" s="372">
        <v>633.6</v>
      </c>
      <c r="J17" s="261">
        <v>2793.6</v>
      </c>
      <c r="K17" s="263">
        <v>7206.6</v>
      </c>
      <c r="L17" s="373"/>
      <c r="M17" s="261">
        <v>189</v>
      </c>
      <c r="N17" s="374">
        <v>43.2</v>
      </c>
      <c r="O17" s="375">
        <v>6974.4</v>
      </c>
    </row>
    <row r="18" spans="1:15" ht="13.5" thickBot="1">
      <c r="A18" s="319"/>
      <c r="B18" s="200"/>
      <c r="C18" s="200"/>
      <c r="D18" s="200"/>
      <c r="E18" s="200"/>
      <c r="F18" s="200"/>
      <c r="G18" s="200"/>
      <c r="H18" s="335"/>
      <c r="I18" s="336"/>
      <c r="J18" s="335"/>
      <c r="K18" s="337"/>
      <c r="L18" s="243"/>
      <c r="M18" s="338"/>
      <c r="N18" s="339"/>
      <c r="O18" s="320"/>
    </row>
    <row r="19" spans="1:15">
      <c r="A19" s="447" t="s">
        <v>24</v>
      </c>
      <c r="B19" s="448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9"/>
    </row>
    <row r="20" spans="1:15" ht="36" thickBot="1">
      <c r="A20" s="225" t="s">
        <v>8</v>
      </c>
      <c r="B20" s="226" t="s">
        <v>9</v>
      </c>
      <c r="C20" s="22" t="s">
        <v>10</v>
      </c>
      <c r="D20" s="386" t="s">
        <v>11</v>
      </c>
      <c r="E20" s="22" t="s">
        <v>12</v>
      </c>
      <c r="F20" s="22" t="s">
        <v>25</v>
      </c>
      <c r="G20" s="22" t="s">
        <v>26</v>
      </c>
      <c r="H20" s="22" t="s">
        <v>18</v>
      </c>
      <c r="I20" s="22" t="s">
        <v>19</v>
      </c>
      <c r="J20" s="22" t="s">
        <v>27</v>
      </c>
      <c r="K20" s="22" t="s">
        <v>21</v>
      </c>
      <c r="L20" s="23" t="s">
        <v>22</v>
      </c>
      <c r="M20" s="22" t="s">
        <v>23</v>
      </c>
      <c r="N20" s="387" t="s">
        <v>28</v>
      </c>
      <c r="O20" s="229" t="s">
        <v>17</v>
      </c>
    </row>
    <row r="21" spans="1:15">
      <c r="A21" s="184"/>
      <c r="B21" s="376"/>
      <c r="C21" s="377"/>
      <c r="D21" s="377"/>
      <c r="E21" s="188"/>
      <c r="F21" s="189"/>
      <c r="G21" s="378"/>
      <c r="H21" s="378"/>
      <c r="I21" s="379"/>
      <c r="J21" s="380"/>
      <c r="K21" s="381"/>
      <c r="L21" s="382"/>
      <c r="M21" s="383"/>
      <c r="N21" s="384"/>
      <c r="O21" s="385"/>
    </row>
    <row r="22" spans="1:15">
      <c r="A22" s="321" t="s">
        <v>29</v>
      </c>
      <c r="B22" s="322"/>
      <c r="C22" s="322"/>
      <c r="D22" s="322"/>
      <c r="E22" s="323"/>
      <c r="F22" s="324"/>
      <c r="G22" s="325"/>
      <c r="H22" s="326"/>
      <c r="I22" s="230"/>
      <c r="J22" s="230"/>
      <c r="K22" s="230"/>
      <c r="L22" s="231" t="s">
        <v>30</v>
      </c>
      <c r="M22" s="230"/>
      <c r="N22" s="327"/>
      <c r="O22" s="340"/>
    </row>
    <row r="23" spans="1:15" ht="13.5" thickBot="1">
      <c r="A23" s="141"/>
      <c r="B23" s="359"/>
      <c r="C23" s="342"/>
      <c r="D23" s="342"/>
      <c r="E23" s="342"/>
      <c r="F23" s="341"/>
      <c r="G23" s="341"/>
      <c r="H23" s="341"/>
      <c r="I23" s="341"/>
      <c r="J23" s="341"/>
      <c r="K23" s="341"/>
      <c r="L23" s="341"/>
      <c r="M23" s="341"/>
      <c r="N23" s="343"/>
      <c r="O23" s="388"/>
    </row>
    <row r="24" spans="1:15" ht="13.5" thickBot="1">
      <c r="A24" s="490" t="s">
        <v>43</v>
      </c>
      <c r="B24" s="491"/>
      <c r="C24" s="491"/>
      <c r="D24" s="491"/>
      <c r="E24" s="491"/>
      <c r="F24" s="491"/>
      <c r="G24" s="492"/>
      <c r="H24" s="272">
        <v>3780</v>
      </c>
      <c r="I24" s="394">
        <v>633.6</v>
      </c>
      <c r="J24" s="395">
        <v>2793.6</v>
      </c>
      <c r="K24" s="395">
        <v>7206.6</v>
      </c>
      <c r="L24" s="396"/>
      <c r="M24" s="397">
        <v>189</v>
      </c>
      <c r="N24" s="398">
        <v>43.2</v>
      </c>
      <c r="O24" s="399">
        <v>6974.4</v>
      </c>
    </row>
    <row r="25" spans="1:15">
      <c r="A25" s="389" t="s">
        <v>181</v>
      </c>
      <c r="B25" s="390"/>
      <c r="C25" s="391"/>
      <c r="D25" s="391"/>
      <c r="E25" s="391"/>
      <c r="F25" s="392"/>
      <c r="G25" s="393"/>
      <c r="H25" s="493" t="s">
        <v>41</v>
      </c>
      <c r="I25" s="494"/>
      <c r="J25" s="494"/>
      <c r="K25" s="494"/>
      <c r="L25" s="494"/>
      <c r="M25" s="494"/>
      <c r="N25" s="494"/>
      <c r="O25" s="110">
        <v>30</v>
      </c>
    </row>
    <row r="26" spans="1:15" ht="13.5" thickBot="1">
      <c r="A26" s="151"/>
      <c r="B26" s="360"/>
      <c r="C26" s="345"/>
      <c r="D26" s="345"/>
      <c r="E26" s="345"/>
      <c r="F26" s="344"/>
      <c r="G26" s="344"/>
      <c r="H26" s="495" t="s">
        <v>40</v>
      </c>
      <c r="I26" s="496"/>
      <c r="J26" s="496"/>
      <c r="K26" s="496"/>
      <c r="L26" s="496"/>
      <c r="M26" s="496"/>
      <c r="N26" s="496"/>
      <c r="O26" s="346">
        <v>330</v>
      </c>
    </row>
    <row r="27" spans="1:15" ht="13.5" thickBot="1">
      <c r="A27" s="330"/>
      <c r="B27" s="361"/>
      <c r="C27" s="332"/>
      <c r="D27" s="332"/>
      <c r="E27" s="332"/>
      <c r="F27" s="331"/>
      <c r="G27" s="331"/>
      <c r="H27" s="497" t="s">
        <v>39</v>
      </c>
      <c r="I27" s="498"/>
      <c r="J27" s="498"/>
      <c r="K27" s="498"/>
      <c r="L27" s="498"/>
      <c r="M27" s="498"/>
      <c r="N27" s="498"/>
      <c r="O27" s="347">
        <f>SUM(O24+O26)</f>
        <v>7304.4</v>
      </c>
    </row>
    <row r="28" spans="1:15">
      <c r="A28" s="2"/>
      <c r="B28" s="362"/>
      <c r="C28" s="138"/>
      <c r="D28" s="138"/>
      <c r="E28" s="138"/>
      <c r="F28" s="2"/>
      <c r="G28" s="2"/>
      <c r="H28" s="2"/>
      <c r="I28" s="2"/>
      <c r="J28" s="2"/>
      <c r="K28" s="2"/>
      <c r="L28" s="2"/>
      <c r="M28" s="2"/>
      <c r="N28" s="328"/>
      <c r="O28" s="154"/>
    </row>
    <row r="29" spans="1:15">
      <c r="A29" s="2"/>
      <c r="B29" s="362"/>
      <c r="C29" s="138"/>
      <c r="D29" s="138"/>
      <c r="E29" s="138"/>
      <c r="F29" s="2"/>
      <c r="G29" s="2"/>
      <c r="H29" s="2"/>
      <c r="I29" s="2"/>
      <c r="J29" s="2"/>
      <c r="K29" s="2"/>
      <c r="L29" s="2"/>
      <c r="M29" s="2"/>
      <c r="N29" s="328"/>
      <c r="O29" s="154"/>
    </row>
    <row r="30" spans="1:15">
      <c r="A30" s="2"/>
      <c r="B30" s="362"/>
      <c r="C30" s="138"/>
      <c r="D30" s="138"/>
      <c r="E30" s="138"/>
      <c r="F30" s="2"/>
      <c r="G30" s="2"/>
      <c r="H30" s="2"/>
      <c r="I30" s="2"/>
      <c r="J30" s="2"/>
      <c r="K30" s="2"/>
      <c r="L30" s="2"/>
      <c r="M30" s="2"/>
      <c r="N30" s="328"/>
      <c r="O30" s="154"/>
    </row>
    <row r="31" spans="1:15">
      <c r="A31" s="2"/>
      <c r="B31" s="362"/>
      <c r="C31" s="138"/>
      <c r="D31" s="138"/>
      <c r="E31" s="138"/>
      <c r="F31" s="2"/>
      <c r="G31" s="2"/>
      <c r="H31" s="2"/>
      <c r="I31" s="2"/>
      <c r="J31" s="2"/>
      <c r="K31" s="2"/>
      <c r="L31" s="2"/>
      <c r="M31" s="333"/>
      <c r="N31" s="328"/>
      <c r="O31" s="154"/>
    </row>
    <row r="32" spans="1:15">
      <c r="A32" s="2"/>
      <c r="B32" s="362"/>
      <c r="C32" s="138"/>
      <c r="D32" s="138"/>
      <c r="E32" s="138"/>
      <c r="F32" s="2"/>
      <c r="G32" s="2"/>
      <c r="H32" s="2"/>
      <c r="I32" s="2"/>
      <c r="J32" s="2"/>
      <c r="K32" s="2"/>
      <c r="L32" s="2"/>
      <c r="M32" s="333"/>
      <c r="N32" s="328"/>
      <c r="O32" s="154"/>
    </row>
    <row r="33" spans="1:15">
      <c r="A33" s="2"/>
      <c r="B33" s="362"/>
      <c r="C33" s="138"/>
      <c r="D33" s="138"/>
      <c r="E33" s="138"/>
      <c r="F33" s="2"/>
      <c r="G33" s="2"/>
      <c r="H33" s="2"/>
      <c r="I33" s="2"/>
      <c r="J33" s="2"/>
      <c r="K33" s="2"/>
      <c r="L33" s="2"/>
      <c r="M33" s="333"/>
      <c r="N33" s="328"/>
      <c r="O33" s="154"/>
    </row>
    <row r="34" spans="1:15">
      <c r="A34" s="2"/>
      <c r="B34" s="362"/>
      <c r="C34" s="138"/>
      <c r="D34" s="138"/>
      <c r="E34" s="138"/>
      <c r="F34" s="2"/>
      <c r="G34" s="2"/>
      <c r="H34" s="2"/>
      <c r="I34" s="2"/>
      <c r="J34" s="2"/>
      <c r="K34" s="2"/>
      <c r="L34" s="2"/>
      <c r="M34" s="333"/>
      <c r="N34" s="328"/>
      <c r="O34" s="2"/>
    </row>
    <row r="35" spans="1:15">
      <c r="A35" s="2"/>
      <c r="B35" s="362"/>
      <c r="C35" s="138"/>
      <c r="D35" s="138"/>
      <c r="E35" s="138"/>
      <c r="F35" s="2"/>
      <c r="G35" s="2"/>
      <c r="H35" s="2"/>
      <c r="I35" s="2"/>
      <c r="J35" s="2"/>
      <c r="K35" s="2"/>
      <c r="L35" s="2"/>
      <c r="M35" s="2"/>
      <c r="N35" s="328"/>
      <c r="O35" s="2"/>
    </row>
    <row r="36" spans="1:15">
      <c r="A36" s="2"/>
      <c r="B36" s="362"/>
      <c r="C36" s="138"/>
      <c r="D36" s="138"/>
      <c r="E36" s="138"/>
      <c r="F36" s="2"/>
      <c r="G36" s="2"/>
      <c r="H36" s="2"/>
      <c r="I36" s="2"/>
      <c r="J36" s="2"/>
      <c r="K36" s="2"/>
      <c r="L36" s="2"/>
      <c r="M36" s="2"/>
      <c r="N36" s="328"/>
      <c r="O36" s="2"/>
    </row>
    <row r="37" spans="1:15">
      <c r="A37" s="2"/>
      <c r="B37" s="362"/>
      <c r="C37" s="138"/>
      <c r="D37" s="138"/>
      <c r="E37" s="138"/>
      <c r="F37" s="2"/>
      <c r="G37" s="2"/>
      <c r="H37" s="2"/>
      <c r="I37" s="2"/>
      <c r="J37" s="2"/>
      <c r="K37" s="2"/>
      <c r="L37" s="2"/>
      <c r="M37" s="2"/>
      <c r="N37" s="328"/>
      <c r="O37" s="2"/>
    </row>
    <row r="38" spans="1:15">
      <c r="A38" s="2"/>
      <c r="B38" s="362"/>
      <c r="C38" s="138"/>
      <c r="D38" s="138"/>
      <c r="E38" s="138"/>
      <c r="F38" s="2"/>
      <c r="G38" s="2"/>
      <c r="H38" s="2"/>
      <c r="I38" s="2"/>
      <c r="J38" s="2"/>
      <c r="K38" s="2"/>
      <c r="L38" s="2"/>
      <c r="M38" s="2"/>
      <c r="N38" s="328"/>
      <c r="O38" s="2"/>
    </row>
    <row r="39" spans="1:15">
      <c r="A39" s="2"/>
      <c r="B39" s="138"/>
      <c r="C39" s="138"/>
      <c r="D39" s="138"/>
      <c r="E39" s="138"/>
      <c r="F39" s="2"/>
      <c r="G39" s="2"/>
      <c r="H39" s="2"/>
      <c r="I39" s="2"/>
      <c r="J39" s="2"/>
      <c r="K39" s="2"/>
      <c r="L39" s="2"/>
      <c r="M39" s="2"/>
      <c r="N39" s="328"/>
      <c r="O39" s="2"/>
    </row>
    <row r="40" spans="1:15">
      <c r="A40" s="2"/>
      <c r="B40" s="138"/>
      <c r="C40" s="138"/>
      <c r="D40" s="138"/>
      <c r="E40" s="138"/>
      <c r="F40" s="2"/>
      <c r="G40" s="2"/>
      <c r="H40" s="2"/>
      <c r="I40" s="2"/>
      <c r="J40" s="2"/>
      <c r="K40" s="2"/>
      <c r="L40" s="2"/>
      <c r="M40" s="2"/>
      <c r="N40" s="328"/>
      <c r="O40" s="2"/>
    </row>
    <row r="41" spans="1:15">
      <c r="A41" s="2"/>
      <c r="B41" s="138"/>
      <c r="C41" s="138"/>
      <c r="D41" s="138"/>
      <c r="E41" s="138"/>
      <c r="F41" s="2"/>
      <c r="G41" s="2"/>
      <c r="H41" s="2"/>
      <c r="I41" s="2"/>
      <c r="J41" s="2"/>
      <c r="K41" s="2"/>
      <c r="L41" s="2"/>
      <c r="M41" s="2"/>
      <c r="N41" s="328"/>
      <c r="O41" s="2"/>
    </row>
    <row r="42" spans="1:15">
      <c r="A42" s="2"/>
      <c r="B42" s="138"/>
      <c r="C42" s="138"/>
      <c r="D42" s="138"/>
      <c r="E42" s="138"/>
      <c r="F42" s="2"/>
      <c r="G42" s="2"/>
      <c r="H42" s="2"/>
      <c r="I42" s="2"/>
      <c r="J42" s="2"/>
      <c r="K42" s="2"/>
      <c r="L42" s="2"/>
      <c r="M42" s="2"/>
      <c r="N42" s="328"/>
      <c r="O42" s="2"/>
    </row>
    <row r="43" spans="1:15">
      <c r="A43" s="2"/>
      <c r="B43" s="138"/>
      <c r="C43" s="138"/>
      <c r="D43" s="138"/>
      <c r="E43" s="138"/>
      <c r="F43" s="2"/>
      <c r="G43" s="2"/>
      <c r="H43" s="2"/>
      <c r="I43" s="2"/>
      <c r="J43" s="2"/>
      <c r="K43" s="2"/>
      <c r="L43" s="2"/>
      <c r="M43" s="2"/>
      <c r="N43" s="328"/>
      <c r="O43" s="2"/>
    </row>
    <row r="44" spans="1:15">
      <c r="A44" s="2"/>
      <c r="B44" s="138"/>
      <c r="C44" s="138"/>
      <c r="D44" s="138"/>
      <c r="E44" s="138"/>
      <c r="F44" s="2"/>
      <c r="G44" s="2"/>
      <c r="H44" s="2"/>
      <c r="I44" s="2"/>
      <c r="J44" s="2"/>
      <c r="K44" s="2"/>
      <c r="L44" s="2"/>
      <c r="M44" s="2"/>
      <c r="N44" s="328"/>
      <c r="O44" s="2"/>
    </row>
    <row r="45" spans="1:15">
      <c r="A45" s="2"/>
      <c r="B45" s="138"/>
      <c r="C45" s="138"/>
      <c r="D45" s="138"/>
      <c r="E45" s="138"/>
      <c r="F45" s="2"/>
      <c r="G45" s="2"/>
      <c r="H45" s="2"/>
      <c r="I45" s="2"/>
      <c r="J45" s="2"/>
      <c r="K45" s="2"/>
      <c r="L45" s="2"/>
      <c r="M45" s="2"/>
      <c r="N45" s="328"/>
      <c r="O45" s="2"/>
    </row>
    <row r="46" spans="1:15">
      <c r="A46" s="2"/>
      <c r="B46" s="138"/>
      <c r="C46" s="138"/>
      <c r="D46" s="138"/>
      <c r="E46" s="138"/>
      <c r="F46" s="2"/>
      <c r="G46" s="2"/>
      <c r="H46" s="2"/>
      <c r="I46" s="2"/>
      <c r="J46" s="2"/>
      <c r="K46" s="2"/>
      <c r="L46" s="2"/>
      <c r="M46" s="2"/>
      <c r="N46" s="328"/>
      <c r="O46" s="2"/>
    </row>
  </sheetData>
  <mergeCells count="23">
    <mergeCell ref="A24:G24"/>
    <mergeCell ref="H25:N25"/>
    <mergeCell ref="H26:N26"/>
    <mergeCell ref="H27:N27"/>
    <mergeCell ref="G4:G5"/>
    <mergeCell ref="H4:K4"/>
    <mergeCell ref="L4:N4"/>
    <mergeCell ref="O4:O5"/>
    <mergeCell ref="A17:G17"/>
    <mergeCell ref="A19:O19"/>
    <mergeCell ref="A4:A5"/>
    <mergeCell ref="B4:B5"/>
    <mergeCell ref="C4:C5"/>
    <mergeCell ref="D4:D5"/>
    <mergeCell ref="E4:E5"/>
    <mergeCell ref="F4:F5"/>
    <mergeCell ref="A1:O1"/>
    <mergeCell ref="A2:C2"/>
    <mergeCell ref="D2:E2"/>
    <mergeCell ref="J2:O2"/>
    <mergeCell ref="A3:C3"/>
    <mergeCell ref="D3:E3"/>
    <mergeCell ref="J3:O3"/>
  </mergeCells>
  <phoneticPr fontId="6" type="noConversion"/>
  <pageMargins left="0.31496062992125984" right="0.31496062992125984" top="0.39370078740157483" bottom="0.39370078740157483" header="0.31496062992125984" footer="0.31496062992125984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Filial 12-PRMB </vt:lpstr>
      <vt:lpstr>Filial 14</vt:lpstr>
      <vt:lpstr>Filial 15</vt:lpstr>
      <vt:lpstr>Filial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2023-03-23T18:56:24Z</cp:lastPrinted>
  <dcterms:created xsi:type="dcterms:W3CDTF">2017-01-27T13:50:12Z</dcterms:created>
  <dcterms:modified xsi:type="dcterms:W3CDTF">2023-04-18T19:08:23Z</dcterms:modified>
</cp:coreProperties>
</file>