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24000" windowHeight="9735" tabRatio="599"/>
  </bookViews>
  <sheets>
    <sheet name="FOLHA IEL" sheetId="1" r:id="rId1"/>
  </sheets>
  <definedNames>
    <definedName name="_xlnm._FilterDatabase" localSheetId="0" hidden="1">'FOLHA IEL'!$A$5:$O$108</definedName>
    <definedName name="_xlnm.Print_Area" localSheetId="0">'FOLHA IEL'!$A$1:$O$118</definedName>
  </definedNames>
  <calcPr calcId="145621"/>
</workbook>
</file>

<file path=xl/calcChain.xml><?xml version="1.0" encoding="utf-8"?>
<calcChain xmlns="http://schemas.openxmlformats.org/spreadsheetml/2006/main"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I12" i="1" l="1"/>
  <c r="I11" i="1" l="1"/>
  <c r="I10" i="1"/>
  <c r="K68" i="1" l="1"/>
  <c r="I63" i="1" l="1"/>
  <c r="K63" i="1" s="1"/>
  <c r="M63" i="1"/>
  <c r="M104" i="1"/>
  <c r="I104" i="1"/>
  <c r="K104" i="1" s="1"/>
  <c r="I27" i="1"/>
  <c r="I26" i="1"/>
  <c r="I25" i="1"/>
  <c r="I24" i="1"/>
  <c r="I22" i="1"/>
  <c r="I8" i="1"/>
  <c r="O63" i="1" l="1"/>
  <c r="O104" i="1"/>
  <c r="M78" i="1"/>
  <c r="I78" i="1"/>
  <c r="K78" i="1" s="1"/>
  <c r="M27" i="1"/>
  <c r="K27" i="1"/>
  <c r="M26" i="1"/>
  <c r="K26" i="1"/>
  <c r="O26" i="1" l="1"/>
  <c r="O78" i="1"/>
  <c r="O27" i="1"/>
  <c r="K8" i="1"/>
  <c r="M8" i="1"/>
  <c r="I9" i="1"/>
  <c r="K9" i="1" s="1"/>
  <c r="M9" i="1"/>
  <c r="I14" i="1"/>
  <c r="K14" i="1" s="1"/>
  <c r="M14" i="1"/>
  <c r="I15" i="1"/>
  <c r="K15" i="1" s="1"/>
  <c r="M15" i="1"/>
  <c r="I16" i="1"/>
  <c r="K16" i="1" s="1"/>
  <c r="M16" i="1"/>
  <c r="I19" i="1"/>
  <c r="K19" i="1" s="1"/>
  <c r="M19" i="1"/>
  <c r="K22" i="1"/>
  <c r="M22" i="1"/>
  <c r="I23" i="1"/>
  <c r="K23" i="1" s="1"/>
  <c r="M23" i="1"/>
  <c r="K24" i="1"/>
  <c r="M24" i="1"/>
  <c r="K25" i="1"/>
  <c r="M25" i="1"/>
  <c r="I31" i="1"/>
  <c r="K31" i="1" s="1"/>
  <c r="M31" i="1"/>
  <c r="I33" i="1"/>
  <c r="K33" i="1" s="1"/>
  <c r="M33" i="1"/>
  <c r="I36" i="1"/>
  <c r="K36" i="1" s="1"/>
  <c r="M36" i="1"/>
  <c r="I38" i="1"/>
  <c r="K38" i="1" s="1"/>
  <c r="M38" i="1"/>
  <c r="I40" i="1"/>
  <c r="K40" i="1" s="1"/>
  <c r="M40" i="1"/>
  <c r="I41" i="1"/>
  <c r="K41" i="1" s="1"/>
  <c r="M41" i="1"/>
  <c r="I43" i="1"/>
  <c r="K43" i="1" s="1"/>
  <c r="M43" i="1"/>
  <c r="I45" i="1"/>
  <c r="K45" i="1" s="1"/>
  <c r="M45" i="1"/>
  <c r="I46" i="1"/>
  <c r="K46" i="1" s="1"/>
  <c r="M46" i="1"/>
  <c r="I47" i="1"/>
  <c r="K47" i="1" s="1"/>
  <c r="M47" i="1"/>
  <c r="I48" i="1"/>
  <c r="K48" i="1" s="1"/>
  <c r="M48" i="1"/>
  <c r="I49" i="1"/>
  <c r="K49" i="1" s="1"/>
  <c r="M49" i="1"/>
  <c r="I50" i="1"/>
  <c r="K50" i="1" s="1"/>
  <c r="M50" i="1"/>
  <c r="I53" i="1"/>
  <c r="K53" i="1" s="1"/>
  <c r="M53" i="1"/>
  <c r="I54" i="1"/>
  <c r="K54" i="1" s="1"/>
  <c r="M54" i="1"/>
  <c r="I56" i="1"/>
  <c r="K56" i="1" s="1"/>
  <c r="M56" i="1"/>
  <c r="I57" i="1"/>
  <c r="K57" i="1" s="1"/>
  <c r="M57" i="1"/>
  <c r="I58" i="1"/>
  <c r="K58" i="1" s="1"/>
  <c r="M58" i="1"/>
  <c r="I59" i="1"/>
  <c r="K59" i="1" s="1"/>
  <c r="M59" i="1"/>
  <c r="I60" i="1"/>
  <c r="K60" i="1" s="1"/>
  <c r="M60" i="1"/>
  <c r="I62" i="1"/>
  <c r="K62" i="1" s="1"/>
  <c r="M62" i="1"/>
  <c r="I64" i="1"/>
  <c r="K64" i="1" s="1"/>
  <c r="M64" i="1"/>
  <c r="I67" i="1"/>
  <c r="K67" i="1" s="1"/>
  <c r="M67" i="1"/>
  <c r="I69" i="1"/>
  <c r="K69" i="1" s="1"/>
  <c r="M69" i="1"/>
  <c r="I71" i="1"/>
  <c r="K71" i="1" s="1"/>
  <c r="M71" i="1"/>
  <c r="I74" i="1"/>
  <c r="K74" i="1" s="1"/>
  <c r="M74" i="1"/>
  <c r="I75" i="1"/>
  <c r="K75" i="1" s="1"/>
  <c r="M75" i="1"/>
  <c r="I77" i="1"/>
  <c r="K77" i="1" s="1"/>
  <c r="M77" i="1"/>
  <c r="I80" i="1"/>
  <c r="K80" i="1" s="1"/>
  <c r="M80" i="1"/>
  <c r="I81" i="1"/>
  <c r="K81" i="1" s="1"/>
  <c r="M81" i="1"/>
  <c r="I83" i="1"/>
  <c r="K83" i="1" s="1"/>
  <c r="M83" i="1"/>
  <c r="I84" i="1"/>
  <c r="K84" i="1" s="1"/>
  <c r="M84" i="1"/>
  <c r="I85" i="1"/>
  <c r="K85" i="1" s="1"/>
  <c r="M85" i="1"/>
  <c r="I86" i="1"/>
  <c r="K86" i="1" s="1"/>
  <c r="M86" i="1"/>
  <c r="I87" i="1"/>
  <c r="K87" i="1" s="1"/>
  <c r="M87" i="1"/>
  <c r="I88" i="1"/>
  <c r="K88" i="1" s="1"/>
  <c r="M88" i="1"/>
  <c r="I89" i="1"/>
  <c r="K89" i="1" s="1"/>
  <c r="M89" i="1"/>
  <c r="I92" i="1"/>
  <c r="K92" i="1" s="1"/>
  <c r="M92" i="1"/>
  <c r="I93" i="1"/>
  <c r="K93" i="1" s="1"/>
  <c r="M93" i="1"/>
  <c r="I94" i="1"/>
  <c r="K94" i="1" s="1"/>
  <c r="M94" i="1"/>
  <c r="I96" i="1"/>
  <c r="K96" i="1" s="1"/>
  <c r="M96" i="1"/>
  <c r="I97" i="1"/>
  <c r="K97" i="1" s="1"/>
  <c r="M97" i="1"/>
  <c r="I98" i="1"/>
  <c r="K98" i="1" s="1"/>
  <c r="M98" i="1"/>
  <c r="I99" i="1"/>
  <c r="K99" i="1" s="1"/>
  <c r="M99" i="1"/>
  <c r="I105" i="1"/>
  <c r="K105" i="1" s="1"/>
  <c r="M105" i="1"/>
  <c r="I106" i="1"/>
  <c r="K106" i="1" s="1"/>
  <c r="M106" i="1"/>
  <c r="I107" i="1"/>
  <c r="K107" i="1" s="1"/>
  <c r="M107" i="1"/>
  <c r="O31" i="1" l="1"/>
  <c r="O24" i="1"/>
  <c r="O23" i="1"/>
  <c r="O19" i="1"/>
  <c r="O16" i="1"/>
  <c r="O14" i="1"/>
  <c r="O8" i="1"/>
  <c r="O22" i="1"/>
  <c r="O15" i="1"/>
  <c r="O9" i="1"/>
  <c r="O48" i="1"/>
  <c r="O46" i="1"/>
  <c r="O53" i="1"/>
  <c r="O59" i="1"/>
  <c r="O40" i="1"/>
  <c r="O45" i="1"/>
  <c r="O41" i="1"/>
  <c r="O54" i="1"/>
  <c r="O33" i="1"/>
  <c r="O43" i="1"/>
  <c r="O36" i="1"/>
  <c r="O50" i="1"/>
  <c r="O47" i="1"/>
  <c r="O38" i="1"/>
  <c r="O25" i="1"/>
  <c r="O49" i="1"/>
  <c r="O60" i="1"/>
  <c r="O69" i="1"/>
  <c r="O57" i="1"/>
  <c r="O64" i="1"/>
  <c r="O58" i="1"/>
  <c r="O67" i="1"/>
  <c r="O71" i="1"/>
  <c r="O74" i="1"/>
  <c r="O56" i="1"/>
  <c r="O62" i="1"/>
  <c r="O75" i="1"/>
  <c r="O77" i="1"/>
  <c r="O106" i="1"/>
  <c r="O98" i="1"/>
  <c r="O89" i="1"/>
  <c r="O81" i="1"/>
  <c r="O99" i="1"/>
  <c r="O96" i="1"/>
  <c r="O93" i="1"/>
  <c r="O87" i="1"/>
  <c r="O85" i="1"/>
  <c r="O84" i="1"/>
  <c r="O105" i="1"/>
  <c r="O97" i="1"/>
  <c r="O92" i="1"/>
  <c r="O83" i="1"/>
  <c r="O107" i="1"/>
  <c r="O94" i="1"/>
  <c r="O88" i="1"/>
  <c r="O86" i="1"/>
  <c r="O80" i="1"/>
  <c r="M7" i="1"/>
  <c r="M13" i="1"/>
  <c r="M17" i="1"/>
  <c r="M18" i="1"/>
  <c r="M20" i="1"/>
  <c r="M21" i="1"/>
  <c r="M28" i="1"/>
  <c r="M29" i="1"/>
  <c r="M30" i="1"/>
  <c r="M32" i="1"/>
  <c r="M34" i="1"/>
  <c r="M35" i="1"/>
  <c r="M37" i="1"/>
  <c r="M39" i="1"/>
  <c r="M42" i="1"/>
  <c r="M44" i="1"/>
  <c r="M51" i="1"/>
  <c r="M52" i="1"/>
  <c r="M55" i="1"/>
  <c r="M61" i="1"/>
  <c r="M65" i="1"/>
  <c r="M66" i="1"/>
  <c r="M70" i="1"/>
  <c r="M72" i="1"/>
  <c r="M73" i="1"/>
  <c r="M79" i="1"/>
  <c r="M82" i="1"/>
  <c r="M90" i="1"/>
  <c r="M91" i="1"/>
  <c r="M95" i="1"/>
  <c r="M100" i="1"/>
  <c r="M101" i="1"/>
  <c r="M102" i="1"/>
  <c r="M103" i="1"/>
  <c r="I95" i="1" l="1"/>
  <c r="I32" i="1"/>
  <c r="K112" i="1" l="1"/>
  <c r="M112" i="1"/>
  <c r="N112" i="1"/>
  <c r="O112" i="1"/>
  <c r="O117" i="1" l="1"/>
  <c r="J108" i="1"/>
  <c r="H108" i="1"/>
  <c r="I7" i="1"/>
  <c r="K7" i="1" s="1"/>
  <c r="I13" i="1"/>
  <c r="K13" i="1" s="1"/>
  <c r="I17" i="1"/>
  <c r="K17" i="1" s="1"/>
  <c r="I18" i="1"/>
  <c r="K18" i="1" s="1"/>
  <c r="I20" i="1"/>
  <c r="K20" i="1" s="1"/>
  <c r="I21" i="1"/>
  <c r="K21" i="1" s="1"/>
  <c r="I28" i="1"/>
  <c r="K28" i="1" s="1"/>
  <c r="I29" i="1"/>
  <c r="K29" i="1" s="1"/>
  <c r="I30" i="1"/>
  <c r="K30" i="1" s="1"/>
  <c r="I34" i="1"/>
  <c r="K34" i="1" s="1"/>
  <c r="I35" i="1"/>
  <c r="K35" i="1" s="1"/>
  <c r="I37" i="1"/>
  <c r="K37" i="1" s="1"/>
  <c r="I39" i="1"/>
  <c r="K39" i="1" s="1"/>
  <c r="I42" i="1"/>
  <c r="K42" i="1" s="1"/>
  <c r="I44" i="1"/>
  <c r="K44" i="1" s="1"/>
  <c r="I51" i="1"/>
  <c r="K51" i="1" s="1"/>
  <c r="I52" i="1"/>
  <c r="K52" i="1" s="1"/>
  <c r="I55" i="1"/>
  <c r="K55" i="1" s="1"/>
  <c r="I61" i="1"/>
  <c r="K61" i="1" s="1"/>
  <c r="I65" i="1"/>
  <c r="K65" i="1" s="1"/>
  <c r="I66" i="1"/>
  <c r="K66" i="1" s="1"/>
  <c r="I70" i="1"/>
  <c r="K70" i="1" s="1"/>
  <c r="I72" i="1"/>
  <c r="K72" i="1" s="1"/>
  <c r="I73" i="1"/>
  <c r="K73" i="1" s="1"/>
  <c r="I79" i="1"/>
  <c r="K79" i="1" s="1"/>
  <c r="I82" i="1"/>
  <c r="K82" i="1" s="1"/>
  <c r="I90" i="1"/>
  <c r="K90" i="1" s="1"/>
  <c r="I91" i="1"/>
  <c r="K91" i="1" s="1"/>
  <c r="I100" i="1"/>
  <c r="K100" i="1" s="1"/>
  <c r="I101" i="1"/>
  <c r="K101" i="1" s="1"/>
  <c r="I102" i="1"/>
  <c r="K102" i="1" s="1"/>
  <c r="I103" i="1"/>
  <c r="K103" i="1" s="1"/>
  <c r="K32" i="1"/>
  <c r="K95" i="1"/>
  <c r="O20" i="1" l="1"/>
  <c r="O7" i="1"/>
  <c r="O66" i="1"/>
  <c r="O65" i="1"/>
  <c r="M108" i="1"/>
  <c r="O79" i="1" l="1"/>
  <c r="O42" i="1"/>
  <c r="O13" i="1" l="1"/>
  <c r="O17" i="1"/>
  <c r="O18" i="1"/>
  <c r="O21" i="1"/>
  <c r="O28" i="1"/>
  <c r="O29" i="1"/>
  <c r="O30" i="1"/>
  <c r="O32" i="1"/>
  <c r="O34" i="1"/>
  <c r="O35" i="1"/>
  <c r="O37" i="1"/>
  <c r="O39" i="1"/>
  <c r="O44" i="1"/>
  <c r="O51" i="1"/>
  <c r="O52" i="1"/>
  <c r="O55" i="1"/>
  <c r="O61" i="1"/>
  <c r="O70" i="1"/>
  <c r="O72" i="1"/>
  <c r="O73" i="1"/>
  <c r="O82" i="1"/>
  <c r="O90" i="1"/>
  <c r="O91" i="1"/>
  <c r="O95" i="1"/>
  <c r="O100" i="1"/>
  <c r="O101" i="1"/>
  <c r="O102" i="1"/>
  <c r="O103" i="1"/>
  <c r="O108" i="1" l="1"/>
  <c r="I108" i="1"/>
  <c r="N108" i="1" l="1"/>
  <c r="I114" i="1"/>
  <c r="H114" i="1"/>
  <c r="J114" i="1" l="1"/>
  <c r="K108" i="1" l="1"/>
  <c r="K114" i="1" s="1"/>
  <c r="N114" i="1"/>
  <c r="M114" i="1"/>
  <c r="O114" i="1" l="1"/>
  <c r="O118" i="1" s="1"/>
</calcChain>
</file>

<file path=xl/sharedStrings.xml><?xml version="1.0" encoding="utf-8"?>
<sst xmlns="http://schemas.openxmlformats.org/spreadsheetml/2006/main" count="395" uniqueCount="199">
  <si>
    <t>NOME</t>
  </si>
  <si>
    <t>SEJUV</t>
  </si>
  <si>
    <t>DTIMG</t>
  </si>
  <si>
    <t>01/07/2014</t>
  </si>
  <si>
    <t>LUIZ FELIPE MAGALHÃES DA SILVA</t>
  </si>
  <si>
    <t>ELIZABETH BEZERRA DA COSTA</t>
  </si>
  <si>
    <t>ITALO BRUNO DA SILVA DA ROCHA</t>
  </si>
  <si>
    <t>SEMSA</t>
  </si>
  <si>
    <t>SEMEIA</t>
  </si>
  <si>
    <t>SEME</t>
  </si>
  <si>
    <t>VICTOR HUGO DA SILVA MACHADO</t>
  </si>
  <si>
    <t>ANNA PAULA COSTA DE SOUSA</t>
  </si>
  <si>
    <t>MARIANNE DA COSTA BRITO</t>
  </si>
  <si>
    <t>SEDOP</t>
  </si>
  <si>
    <t>INÍCIO</t>
  </si>
  <si>
    <t>TÉRMINO</t>
  </si>
  <si>
    <t>Dias úteis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</si>
  <si>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</si>
  <si>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</si>
  <si>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</si>
  <si>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</si>
  <si>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</si>
  <si>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</si>
  <si>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</si>
  <si>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</si>
  <si>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</si>
  <si>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</si>
  <si>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</si>
  <si>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ESTÁGIO</t>
  </si>
  <si>
    <t>DESCONTOS  - R$</t>
  </si>
  <si>
    <t>DO   AUXÍLIO TRANSP</t>
  </si>
  <si>
    <t>DA    BOLSA</t>
  </si>
  <si>
    <t>RECESSO REMUN / DIFERENÇAS</t>
  </si>
  <si>
    <t>VALORES MENSAIS DA BOLSA</t>
  </si>
  <si>
    <t>VALOR LÍQUIDO (PAGO)</t>
  </si>
  <si>
    <t>KEDNA DAIANE CAVALCANTE DA SILVA</t>
  </si>
  <si>
    <t>CURSO</t>
  </si>
  <si>
    <t>01/08/2014</t>
  </si>
  <si>
    <t>FERNANDO SOARES DOS SANTOS</t>
  </si>
  <si>
    <t>MARCIO SOUZA GASPARIM</t>
  </si>
  <si>
    <t>ARIKENYD DA COSTA FERREIRA</t>
  </si>
  <si>
    <t>JUCELICE DE SOUZA FROTA</t>
  </si>
  <si>
    <t>HENRIQUE  ALMEIDA DA SILVA</t>
  </si>
  <si>
    <t>JOAO PEDRO LUCAS DE LIMA</t>
  </si>
  <si>
    <t>ARIKELLY DA COSTA FERREIRA</t>
  </si>
  <si>
    <t>SAMUEL ANTONIO RIBEIRO VIEIRA ALVES</t>
  </si>
  <si>
    <t>VANUBIA MACEDO DE MEDEIROS</t>
  </si>
  <si>
    <t>VANUZIA ALVES DA SILVA</t>
  </si>
  <si>
    <t>MATEUS GABRIEL BRITO</t>
  </si>
  <si>
    <t>VANESSA ARAUJO DE SOUZA</t>
  </si>
  <si>
    <t>CHERRYSTONE MENDES LIMA</t>
  </si>
  <si>
    <t>DAIANA DE SOUSA MOURA</t>
  </si>
  <si>
    <t>MARIA MARLY PINHEIRO DA SILVA</t>
  </si>
  <si>
    <t>SAMANTA DE OLIVEIRA CUNHA</t>
  </si>
  <si>
    <t>ANDREA DA SILVA SOUSA RODRIGUES</t>
  </si>
  <si>
    <t>DHYENEFE INGRID DE OLIVEIRA</t>
  </si>
  <si>
    <t>RBTRANS</t>
  </si>
  <si>
    <t>LARISSA BANDEIRA FEITOSA</t>
  </si>
  <si>
    <t>EDMILSON DE OLIVEIRA FREIRE</t>
  </si>
  <si>
    <t>ARQUITETURA</t>
  </si>
  <si>
    <t>BIOLOGIA</t>
  </si>
  <si>
    <t>ARTES CENICAS</t>
  </si>
  <si>
    <t>ADMINISTRAÇÃO</t>
  </si>
  <si>
    <t>SISTEMA DE INFORMAÇÃO</t>
  </si>
  <si>
    <t>ENSINO MEDIO</t>
  </si>
  <si>
    <t>PEDAGOGIA</t>
  </si>
  <si>
    <t>RECURSOS HUMANOS</t>
  </si>
  <si>
    <t>SERVIÇO SOCIAL</t>
  </si>
  <si>
    <t>FISIOTERAPIA</t>
  </si>
  <si>
    <t>ENFERMAGEM</t>
  </si>
  <si>
    <t>ODONTOLOGIA</t>
  </si>
  <si>
    <t>BIOMEDICINA</t>
  </si>
  <si>
    <t>THIAGO DA SILVA OLIVEIRA</t>
  </si>
  <si>
    <t>EVELIN NEGREIROS DE MELO</t>
  </si>
  <si>
    <t>GABRIEL BORGES CLAROS</t>
  </si>
  <si>
    <t>JOEDSON REIS DE OLIVEIRA</t>
  </si>
  <si>
    <t>FILOSOFIA</t>
  </si>
  <si>
    <t>RAYANE BEZERRA DA SILVA RIBEIRO</t>
  </si>
  <si>
    <t>GEOGRAFIA</t>
  </si>
  <si>
    <t>ANDRESSA KAREN ARAÚJO DE ASSIS</t>
  </si>
  <si>
    <t>DANIELA ALMEIDA DE SANTANA</t>
  </si>
  <si>
    <t>DENISE RODRIGUES DE LIMA</t>
  </si>
  <si>
    <t>REFERÊNCIA</t>
  </si>
  <si>
    <t>DT-CONTR</t>
  </si>
  <si>
    <t>TOTAL DA FOLHA DO MÊS................................R$</t>
  </si>
  <si>
    <t>TOTAL DA DESPESA - PROGRAMA BOLSA-ESTÁGIO...........R$</t>
  </si>
  <si>
    <t>TOTAL DOS SERVIÇOS MENSAIS A FATURAR......................R$</t>
  </si>
  <si>
    <t>TAXA DE AGENCIAMENTO  - Valor Unitário....................... R$</t>
  </si>
  <si>
    <t>LOTAÇÃO</t>
  </si>
  <si>
    <t>RECESSO REMUNERADO</t>
  </si>
  <si>
    <t>FOLHA MENSAL DE PAGAMENTO DE ESTAGIÁRIOS</t>
  </si>
  <si>
    <t>MÊS REF</t>
  </si>
  <si>
    <t>ST</t>
  </si>
  <si>
    <t>1</t>
  </si>
  <si>
    <t>ANDRÉ LIMA E LIMA</t>
  </si>
  <si>
    <t>ENSINO MÉDIO</t>
  </si>
  <si>
    <t>JEFTER SANCLÉ DO NASCIMENTO BARROS LIMA</t>
  </si>
  <si>
    <t>CIÊNCIAS CONTABEIS</t>
  </si>
  <si>
    <t>SEOP</t>
  </si>
  <si>
    <t>LAURA BALDUINO SILVA</t>
  </si>
  <si>
    <t>WITALLO BAIRON DE SOUZA ARAUJO</t>
  </si>
  <si>
    <t>DTI</t>
  </si>
  <si>
    <t>FABRICIO OLIVEIRA DE FREITAS</t>
  </si>
  <si>
    <t>VANIA RODRIGUES CEZA MOREIRA</t>
  </si>
  <si>
    <t>MARIANA AMIM KATAR VERÊDA</t>
  </si>
  <si>
    <t>FARMÁCIA</t>
  </si>
  <si>
    <t>ISLEY HONORATO DA SILVA COSTA</t>
  </si>
  <si>
    <t>EDINEIDE ALTO ROCHA</t>
  </si>
  <si>
    <t>ANDERSON OLIVEIRA DE MATOS</t>
  </si>
  <si>
    <t>DIEGO CARVALHO RIBEIRO</t>
  </si>
  <si>
    <t>LANNA CARMEM VAZ DE ARAÚJO</t>
  </si>
  <si>
    <t>PAULO SERGIO MENEZES DE SOUZA</t>
  </si>
  <si>
    <t>SEAD</t>
  </si>
  <si>
    <t>ANA PAULA COSMO SOARES</t>
  </si>
  <si>
    <t>EMURB</t>
  </si>
  <si>
    <t>DIREITO</t>
  </si>
  <si>
    <t>JARDEL DA SILVA FREIRE</t>
  </si>
  <si>
    <t>NADIR CHAVES DA COSTA MAIA</t>
  </si>
  <si>
    <t>KATIANA DA SILVA SANTOS</t>
  </si>
  <si>
    <t>RAQUEL DI MANON BATISTA DA COSTA</t>
  </si>
  <si>
    <t>DIREIRO</t>
  </si>
  <si>
    <t>SEDIHPA</t>
  </si>
  <si>
    <t>IVERANDA MACEDO ALVES</t>
  </si>
  <si>
    <t>THALIIYNE ARAUJO BORGES</t>
  </si>
  <si>
    <t>RODRIGO FERREIRA DE OLIVEIRA</t>
  </si>
  <si>
    <t>BIOLOGICA</t>
  </si>
  <si>
    <t>PETROS BARRETO DA SILVA</t>
  </si>
  <si>
    <t>TEC.DE SEGURANÇA DE DADOS</t>
  </si>
  <si>
    <t>KEITIELLY SILVA DA ROCHA</t>
  </si>
  <si>
    <t>COMTES</t>
  </si>
  <si>
    <t>PEDRO NEY PINHEIRO BRAGA</t>
  </si>
  <si>
    <t>PSICOLOGIA</t>
  </si>
  <si>
    <t>EVILEN MENEZES DE ALMEIDA</t>
  </si>
  <si>
    <t>THAYS FERNANDA CUNHA LIMA</t>
  </si>
  <si>
    <t>ALEX BRUNO CASTRO RIBEIRO</t>
  </si>
  <si>
    <t>ANDREIA BRAGA DA COSTA</t>
  </si>
  <si>
    <t>ANTONIA SANTOS FREITAS</t>
  </si>
  <si>
    <t>EDUCAÇÃO FÍSICA</t>
  </si>
  <si>
    <t>SEMEL</t>
  </si>
  <si>
    <t>BRUNO GUSTAVO DOS SANTOS</t>
  </si>
  <si>
    <t>EVANDRO CAVALCANTE DE ARAÚJO JUNIOR</t>
  </si>
  <si>
    <t>DTIG</t>
  </si>
  <si>
    <t>JARDEL MENEZES PACHERRES</t>
  </si>
  <si>
    <t>LAURA LAISE DA CUNHA CAVALCANTE</t>
  </si>
  <si>
    <t>LUIS FELIPE DE ASSIS MEDEIROS</t>
  </si>
  <si>
    <t>REBECA AIREZ QUEIROZ</t>
  </si>
  <si>
    <t>REBEKA BARBOSA DA SILVA</t>
  </si>
  <si>
    <t>SANDRA MARIA OLIVEIRA DE SOUZA</t>
  </si>
  <si>
    <t>GESTÃO HOSPITALAR</t>
  </si>
  <si>
    <t>SEBASTIÃO FERNANDO ALVES DE SOUZA</t>
  </si>
  <si>
    <t>SUZANA RIBEIRO BRANDÃO</t>
  </si>
  <si>
    <t>SEFIN</t>
  </si>
  <si>
    <t>DAVI KENNEDY DE ALMEIDA FEITOSA</t>
  </si>
  <si>
    <t>ÉLICA DE OLIVEIRA BARBOSA</t>
  </si>
  <si>
    <t>MARIA AMÉLIA GOMES DA COSTA</t>
  </si>
  <si>
    <t>RIVALDO CARDOSO</t>
  </si>
  <si>
    <t>WLADIMIR MACHADO DE BARROS</t>
  </si>
  <si>
    <t>LUCILENE VIEIRA DE LIMA</t>
  </si>
  <si>
    <t>SEADPIR</t>
  </si>
  <si>
    <t>MAIKOM SALES AMORIM</t>
  </si>
  <si>
    <t>ENGENHARIA FLORESTAL</t>
  </si>
  <si>
    <t>PAULA ROSANI DE MORA</t>
  </si>
  <si>
    <t>GESTÃO PÚBLICA</t>
  </si>
  <si>
    <t>VITORIA DE AARUDA SOUZA</t>
  </si>
  <si>
    <t>GESTÃO RH</t>
  </si>
  <si>
    <t>ANA KASSIA MOTA DE LIMA</t>
  </si>
  <si>
    <t>ARLY SOUZA BATISTA</t>
  </si>
  <si>
    <t>CAUA LINO GUIMARÃES LOPES</t>
  </si>
  <si>
    <t>ENGENHARIA ELETRICA</t>
  </si>
  <si>
    <t>CICERO RAMIRO MAGALHÃES TORRES</t>
  </si>
  <si>
    <t>LUIZ FELIPE FERREIRA DE ANDRADE</t>
  </si>
  <si>
    <t xml:space="preserve"> SAÚDE COLETIVA</t>
  </si>
  <si>
    <t>NATHALYA DOS SANTOS CAMPOS</t>
  </si>
  <si>
    <t>RAQUEL ANDRADE DOS SANTOS</t>
  </si>
  <si>
    <t>01/11//2015</t>
  </si>
  <si>
    <t>ROSELY SOLOYNA SANTOS MACEDO</t>
  </si>
  <si>
    <t>THAMIRES RABELO SANTANA</t>
  </si>
  <si>
    <t>CÁCIA FERNANDES DE ARAÚJO</t>
  </si>
  <si>
    <t>CELIA SANTOS DA SILVA</t>
  </si>
  <si>
    <t>PAULA KAROSLAINE VERAS DE LIMA</t>
  </si>
  <si>
    <t>TÉC DE SAAÚDE BUCAL</t>
  </si>
  <si>
    <t>NATALY S FREITAS</t>
  </si>
  <si>
    <t>VITOR OLIVEIRA DE SOUZA</t>
  </si>
  <si>
    <t>SEGURANÇA NO TRABALHO</t>
  </si>
  <si>
    <t>MAICO CHARLES LOPES PINHEIRO</t>
  </si>
  <si>
    <t>2016</t>
  </si>
  <si>
    <t>25/02/2016</t>
  </si>
  <si>
    <t>ALINY DOS SANTOS CHAVES</t>
  </si>
  <si>
    <t xml:space="preserve"> - </t>
  </si>
  <si>
    <t xml:space="preserve"> -   </t>
  </si>
  <si>
    <t>ALINE BRAGA DA SILVA</t>
  </si>
  <si>
    <t>01/0082016</t>
  </si>
  <si>
    <t>ANA GABRIELLE DE MELO MEDEIROS</t>
  </si>
  <si>
    <t>SEDHIPA</t>
  </si>
  <si>
    <t>Contrato Nº 042/2014   -  IEL - INSTITUTO EUVALDO LODI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</si>
  <si>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</si>
  <si>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FEVEREIRO</t>
  </si>
  <si>
    <t>TEC EM SEGURANÇA DE TRABALHO</t>
  </si>
  <si>
    <t>DATA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</si>
</sst>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  <numFmt numFmtId="169" formatCode="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44" fontId="5" fillId="0" borderId="1" xfId="7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44" fontId="5" fillId="0" borderId="1" xfId="7" applyFont="1" applyFill="1" applyBorder="1" applyAlignment="1">
      <alignment horizontal="center" vertical="center"/>
    </xf>
    <xf numFmtId="44" fontId="4" fillId="0" borderId="1" xfId="7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8" fontId="4" fillId="0" borderId="1" xfId="7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8" fontId="4" fillId="0" borderId="1" xfId="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3" fontId="4" fillId="0" borderId="12" xfId="6" applyFont="1" applyFill="1" applyBorder="1" applyAlignment="1">
      <alignment horizontal="right" vertical="center"/>
    </xf>
    <xf numFmtId="168" fontId="4" fillId="0" borderId="1" xfId="6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3" fontId="4" fillId="0" borderId="4" xfId="6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5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7" applyFont="1" applyFill="1" applyBorder="1" applyAlignment="1">
      <alignment horizontal="center" vertical="center"/>
    </xf>
    <xf numFmtId="167" fontId="7" fillId="0" borderId="1" xfId="5" applyNumberFormat="1" applyFont="1" applyFill="1" applyBorder="1" applyAlignment="1">
      <alignment horizontal="right" vertical="center"/>
    </xf>
    <xf numFmtId="164" fontId="7" fillId="0" borderId="1" xfId="6" applyNumberFormat="1" applyFont="1" applyFill="1" applyBorder="1" applyAlignment="1">
      <alignment horizontal="center" vertical="center"/>
    </xf>
    <xf numFmtId="166" fontId="6" fillId="0" borderId="1" xfId="5" applyNumberFormat="1" applyFont="1" applyFill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4" fontId="6" fillId="0" borderId="1" xfId="7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9" fontId="6" fillId="0" borderId="1" xfId="5" applyNumberFormat="1" applyFont="1" applyFill="1" applyBorder="1" applyAlignment="1">
      <alignment vertical="center"/>
    </xf>
    <xf numFmtId="49" fontId="6" fillId="0" borderId="1" xfId="5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7" fillId="0" borderId="9" xfId="5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44" fontId="6" fillId="0" borderId="9" xfId="7" applyFont="1" applyFill="1" applyBorder="1" applyAlignment="1">
      <alignment horizontal="center" vertical="center"/>
    </xf>
    <xf numFmtId="167" fontId="7" fillId="0" borderId="9" xfId="5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164" fontId="7" fillId="0" borderId="9" xfId="6" applyNumberFormat="1" applyFont="1" applyFill="1" applyBorder="1" applyAlignment="1">
      <alignment horizontal="center" vertical="center"/>
    </xf>
    <xf numFmtId="166" fontId="6" fillId="0" borderId="9" xfId="5" applyNumberFormat="1" applyFont="1" applyFill="1" applyBorder="1" applyAlignment="1">
      <alignment horizontal="center" vertical="center"/>
    </xf>
    <xf numFmtId="168" fontId="7" fillId="0" borderId="9" xfId="4" applyNumberFormat="1" applyFont="1" applyFill="1" applyBorder="1" applyAlignment="1">
      <alignment horizontal="right" vertical="center"/>
    </xf>
    <xf numFmtId="0" fontId="5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left" vertical="center"/>
    </xf>
    <xf numFmtId="0" fontId="4" fillId="0" borderId="9" xfId="5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44" fontId="5" fillId="0" borderId="9" xfId="7" applyFont="1" applyFill="1" applyBorder="1" applyAlignment="1">
      <alignment horizontal="center" vertical="center"/>
    </xf>
    <xf numFmtId="167" fontId="4" fillId="0" borderId="9" xfId="5" applyNumberFormat="1" applyFont="1" applyFill="1" applyBorder="1" applyAlignment="1">
      <alignment horizontal="right" vertical="center"/>
    </xf>
    <xf numFmtId="164" fontId="4" fillId="0" borderId="9" xfId="6" applyNumberFormat="1" applyFont="1" applyFill="1" applyBorder="1" applyAlignment="1">
      <alignment horizontal="center" vertical="center"/>
    </xf>
    <xf numFmtId="166" fontId="5" fillId="0" borderId="9" xfId="5" applyNumberFormat="1" applyFont="1" applyFill="1" applyBorder="1" applyAlignment="1">
      <alignment horizontal="center" vertical="center"/>
    </xf>
    <xf numFmtId="168" fontId="4" fillId="0" borderId="9" xfId="4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1733550</xdr:colOff>
      <xdr:row>0</xdr:row>
      <xdr:rowOff>847725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51149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B111" sqref="B111"/>
    </sheetView>
  </sheetViews>
  <sheetFormatPr defaultRowHeight="14.25" x14ac:dyDescent="0.25"/>
  <cols>
    <col min="1" max="1" width="6" style="19" customWidth="1"/>
    <col min="2" max="2" width="44.7109375" style="19" customWidth="1"/>
    <col min="3" max="3" width="31.85546875" style="30" bestFit="1" customWidth="1"/>
    <col min="4" max="4" width="11.28515625" style="30" bestFit="1" customWidth="1"/>
    <col min="5" max="5" width="5.5703125" style="19" customWidth="1"/>
    <col min="6" max="6" width="11" style="19" customWidth="1"/>
    <col min="7" max="7" width="13.42578125" style="19" bestFit="1" customWidth="1"/>
    <col min="8" max="8" width="15" style="19" bestFit="1" customWidth="1"/>
    <col min="9" max="10" width="14.42578125" style="19" customWidth="1"/>
    <col min="11" max="11" width="15" style="19" bestFit="1" customWidth="1"/>
    <col min="12" max="12" width="4.7109375" style="19" customWidth="1"/>
    <col min="13" max="13" width="11.85546875" style="19" customWidth="1"/>
    <col min="14" max="14" width="10.85546875" style="19" customWidth="1"/>
    <col min="15" max="15" width="20.28515625" style="19" customWidth="1"/>
    <col min="16" max="16" width="9.140625" style="19"/>
    <col min="17" max="17" width="12.7109375" style="19" bestFit="1" customWidth="1"/>
    <col min="18" max="16384" width="9.140625" style="19"/>
  </cols>
  <sheetData>
    <row r="1" spans="1:15" ht="69" customHeight="1" x14ac:dyDescent="0.25">
      <c r="A1" s="18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30" customHeight="1" x14ac:dyDescent="0.25">
      <c r="A2" s="90" t="s">
        <v>90</v>
      </c>
      <c r="B2" s="90"/>
      <c r="C2" s="90"/>
      <c r="D2" s="91" t="s">
        <v>198</v>
      </c>
      <c r="E2" s="91"/>
      <c r="F2" s="92" t="s">
        <v>20</v>
      </c>
      <c r="G2" s="92" t="s">
        <v>91</v>
      </c>
      <c r="H2" s="93" t="s">
        <v>16</v>
      </c>
      <c r="I2" s="93" t="s">
        <v>19</v>
      </c>
      <c r="J2" s="91" t="s">
        <v>21</v>
      </c>
      <c r="K2" s="91"/>
      <c r="L2" s="91"/>
      <c r="M2" s="91"/>
      <c r="N2" s="91"/>
      <c r="O2" s="91"/>
    </row>
    <row r="3" spans="1:15" ht="15.75" customHeight="1" x14ac:dyDescent="0.25">
      <c r="A3" s="90" t="s">
        <v>194</v>
      </c>
      <c r="B3" s="90"/>
      <c r="C3" s="90"/>
      <c r="D3" s="94" t="s">
        <v>186</v>
      </c>
      <c r="E3" s="94"/>
      <c r="F3" s="95" t="s">
        <v>185</v>
      </c>
      <c r="G3" s="95" t="s">
        <v>196</v>
      </c>
      <c r="H3" s="96">
        <v>18</v>
      </c>
      <c r="I3" s="97">
        <v>4.8</v>
      </c>
      <c r="J3" s="90" t="s">
        <v>18</v>
      </c>
      <c r="K3" s="90"/>
      <c r="L3" s="90"/>
      <c r="M3" s="90"/>
      <c r="N3" s="90"/>
      <c r="O3" s="90"/>
    </row>
    <row r="4" spans="1:15" ht="15" x14ac:dyDescent="0.25">
      <c r="A4" s="20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14.45" customHeight="1" x14ac:dyDescent="0.25">
      <c r="A5" s="98" t="s">
        <v>24</v>
      </c>
      <c r="B5" s="90" t="s">
        <v>0</v>
      </c>
      <c r="C5" s="90" t="s">
        <v>28</v>
      </c>
      <c r="D5" s="90"/>
      <c r="E5" s="90"/>
      <c r="F5" s="90"/>
      <c r="G5" s="90"/>
      <c r="H5" s="98" t="s">
        <v>33</v>
      </c>
      <c r="I5" s="98"/>
      <c r="J5" s="98"/>
      <c r="K5" s="98"/>
      <c r="L5" s="90" t="s">
        <v>29</v>
      </c>
      <c r="M5" s="90"/>
      <c r="N5" s="90"/>
      <c r="O5" s="90" t="s">
        <v>34</v>
      </c>
    </row>
    <row r="6" spans="1:15" ht="46.9" customHeight="1" x14ac:dyDescent="0.25">
      <c r="A6" s="98"/>
      <c r="B6" s="90"/>
      <c r="C6" s="99" t="s">
        <v>36</v>
      </c>
      <c r="D6" s="99" t="s">
        <v>88</v>
      </c>
      <c r="E6" s="99" t="s">
        <v>92</v>
      </c>
      <c r="F6" s="99" t="s">
        <v>14</v>
      </c>
      <c r="G6" s="99" t="s">
        <v>15</v>
      </c>
      <c r="H6" s="99"/>
      <c r="I6" s="99" t="s">
        <v>23</v>
      </c>
      <c r="J6" s="99" t="s">
        <v>89</v>
      </c>
      <c r="K6" s="99" t="s">
        <v>26</v>
      </c>
      <c r="L6" s="100" t="s">
        <v>22</v>
      </c>
      <c r="M6" s="99" t="s">
        <v>31</v>
      </c>
      <c r="N6" s="99" t="s">
        <v>30</v>
      </c>
      <c r="O6" s="90"/>
    </row>
    <row r="7" spans="1:15" s="42" customFormat="1" ht="15" x14ac:dyDescent="0.25">
      <c r="A7" s="48">
        <v>1</v>
      </c>
      <c r="B7" s="63" t="s">
        <v>134</v>
      </c>
      <c r="C7" s="54" t="s">
        <v>67</v>
      </c>
      <c r="D7" s="54" t="s">
        <v>112</v>
      </c>
      <c r="E7" s="55">
        <v>1</v>
      </c>
      <c r="F7" s="56">
        <v>42226</v>
      </c>
      <c r="G7" s="56">
        <v>42592</v>
      </c>
      <c r="H7" s="57">
        <v>630</v>
      </c>
      <c r="I7" s="57">
        <f t="shared" ref="I7:I60" si="0">H$3*I$3</f>
        <v>86.399999999999991</v>
      </c>
      <c r="J7" s="57">
        <v>0</v>
      </c>
      <c r="K7" s="58">
        <f t="shared" ref="K7:K58" si="1">SUM(H7:J7)</f>
        <v>716.4</v>
      </c>
      <c r="L7" s="64">
        <v>0</v>
      </c>
      <c r="M7" s="65">
        <f t="shared" ref="M7:M57" si="2">(H7/30)*L7</f>
        <v>0</v>
      </c>
      <c r="N7" s="65">
        <v>0</v>
      </c>
      <c r="O7" s="66">
        <f t="shared" ref="O7:O58" si="3">K7-SUM(M7:N7)</f>
        <v>716.4</v>
      </c>
    </row>
    <row r="8" spans="1:15" s="42" customFormat="1" ht="15" x14ac:dyDescent="0.25">
      <c r="A8" s="32">
        <v>2</v>
      </c>
      <c r="B8" s="43" t="s">
        <v>165</v>
      </c>
      <c r="C8" s="34" t="s">
        <v>68</v>
      </c>
      <c r="D8" s="34" t="s">
        <v>7</v>
      </c>
      <c r="E8" s="35">
        <v>1</v>
      </c>
      <c r="F8" s="44">
        <v>42278</v>
      </c>
      <c r="G8" s="36">
        <v>42644</v>
      </c>
      <c r="H8" s="37">
        <v>630</v>
      </c>
      <c r="I8" s="37">
        <f t="shared" si="0"/>
        <v>86.399999999999991</v>
      </c>
      <c r="J8" s="37">
        <v>0</v>
      </c>
      <c r="K8" s="38">
        <f t="shared" ref="K8" si="4">SUM(H8:J8)</f>
        <v>716.4</v>
      </c>
      <c r="L8" s="39">
        <v>0</v>
      </c>
      <c r="M8" s="40">
        <f t="shared" si="2"/>
        <v>0</v>
      </c>
      <c r="N8" s="40">
        <v>0</v>
      </c>
      <c r="O8" s="41">
        <f t="shared" ref="O8" si="5">K8-SUM(M8:N8)</f>
        <v>716.4</v>
      </c>
    </row>
    <row r="9" spans="1:15" s="42" customFormat="1" ht="15" x14ac:dyDescent="0.25">
      <c r="A9" s="32">
        <v>3</v>
      </c>
      <c r="B9" s="43" t="s">
        <v>108</v>
      </c>
      <c r="C9" s="34" t="s">
        <v>197</v>
      </c>
      <c r="D9" s="34" t="s">
        <v>1</v>
      </c>
      <c r="E9" s="35">
        <v>1</v>
      </c>
      <c r="F9" s="36">
        <v>42125</v>
      </c>
      <c r="G9" s="36">
        <v>42491</v>
      </c>
      <c r="H9" s="37">
        <v>630</v>
      </c>
      <c r="I9" s="37">
        <f t="shared" si="0"/>
        <v>86.399999999999991</v>
      </c>
      <c r="J9" s="37">
        <v>0</v>
      </c>
      <c r="K9" s="38">
        <f t="shared" si="1"/>
        <v>716.4</v>
      </c>
      <c r="L9" s="39">
        <v>0</v>
      </c>
      <c r="M9" s="40">
        <f t="shared" si="2"/>
        <v>0</v>
      </c>
      <c r="N9" s="40">
        <v>0</v>
      </c>
      <c r="O9" s="41">
        <f t="shared" si="3"/>
        <v>716.4</v>
      </c>
    </row>
    <row r="10" spans="1:15" s="42" customFormat="1" ht="15" x14ac:dyDescent="0.25">
      <c r="A10" s="32">
        <v>4</v>
      </c>
      <c r="B10" s="43" t="s">
        <v>187</v>
      </c>
      <c r="C10" s="34" t="s">
        <v>70</v>
      </c>
      <c r="D10" s="34" t="s">
        <v>7</v>
      </c>
      <c r="E10" s="35">
        <v>1</v>
      </c>
      <c r="F10" s="36">
        <v>41876</v>
      </c>
      <c r="G10" s="36">
        <v>42369</v>
      </c>
      <c r="H10" s="37">
        <v>630</v>
      </c>
      <c r="I10" s="37">
        <f t="shared" ref="I10:I11" si="6">H$3*I$3</f>
        <v>86.399999999999991</v>
      </c>
      <c r="J10" s="37">
        <v>0</v>
      </c>
      <c r="K10" s="38">
        <v>716.4</v>
      </c>
      <c r="L10" s="39" t="s">
        <v>188</v>
      </c>
      <c r="M10" s="40" t="s">
        <v>189</v>
      </c>
      <c r="N10" s="40" t="s">
        <v>189</v>
      </c>
      <c r="O10" s="41">
        <v>716.4</v>
      </c>
    </row>
    <row r="11" spans="1:15" s="42" customFormat="1" ht="15" x14ac:dyDescent="0.25">
      <c r="A11" s="32">
        <v>5</v>
      </c>
      <c r="B11" s="43" t="s">
        <v>190</v>
      </c>
      <c r="C11" s="34" t="s">
        <v>68</v>
      </c>
      <c r="D11" s="34" t="s">
        <v>7</v>
      </c>
      <c r="E11" s="35">
        <v>1</v>
      </c>
      <c r="F11" s="36">
        <v>42217</v>
      </c>
      <c r="G11" s="36" t="s">
        <v>191</v>
      </c>
      <c r="H11" s="37">
        <v>630</v>
      </c>
      <c r="I11" s="37">
        <f t="shared" si="6"/>
        <v>86.399999999999991</v>
      </c>
      <c r="J11" s="37">
        <v>0</v>
      </c>
      <c r="K11" s="38">
        <v>716.4</v>
      </c>
      <c r="L11" s="39" t="s">
        <v>188</v>
      </c>
      <c r="M11" s="40" t="s">
        <v>189</v>
      </c>
      <c r="N11" s="40" t="s">
        <v>189</v>
      </c>
      <c r="O11" s="41">
        <v>716.4</v>
      </c>
    </row>
    <row r="12" spans="1:15" s="42" customFormat="1" ht="15" x14ac:dyDescent="0.25">
      <c r="A12" s="32">
        <v>6</v>
      </c>
      <c r="B12" s="43" t="s">
        <v>192</v>
      </c>
      <c r="C12" s="34" t="s">
        <v>115</v>
      </c>
      <c r="D12" s="34" t="s">
        <v>193</v>
      </c>
      <c r="E12" s="35">
        <v>1</v>
      </c>
      <c r="F12" s="36">
        <v>42156</v>
      </c>
      <c r="G12" s="36">
        <v>42522</v>
      </c>
      <c r="H12" s="37">
        <v>630</v>
      </c>
      <c r="I12" s="37">
        <f t="shared" ref="I12" si="7">H$3*I$3</f>
        <v>86.399999999999991</v>
      </c>
      <c r="J12" s="37">
        <v>0</v>
      </c>
      <c r="K12" s="38">
        <v>716.4</v>
      </c>
      <c r="L12" s="39" t="s">
        <v>188</v>
      </c>
      <c r="M12" s="40" t="s">
        <v>189</v>
      </c>
      <c r="N12" s="40" t="s">
        <v>189</v>
      </c>
      <c r="O12" s="41">
        <v>716.4</v>
      </c>
    </row>
    <row r="13" spans="1:15" s="42" customFormat="1" ht="15" x14ac:dyDescent="0.25">
      <c r="A13" s="32">
        <v>7</v>
      </c>
      <c r="B13" s="45" t="s">
        <v>54</v>
      </c>
      <c r="C13" s="46" t="s">
        <v>71</v>
      </c>
      <c r="D13" s="46" t="s">
        <v>7</v>
      </c>
      <c r="E13" s="35">
        <v>1</v>
      </c>
      <c r="F13" s="36">
        <v>42206</v>
      </c>
      <c r="G13" s="36">
        <v>42583</v>
      </c>
      <c r="H13" s="47">
        <v>630</v>
      </c>
      <c r="I13" s="37">
        <f t="shared" si="0"/>
        <v>86.399999999999991</v>
      </c>
      <c r="J13" s="37">
        <v>0</v>
      </c>
      <c r="K13" s="38">
        <f t="shared" si="1"/>
        <v>716.4</v>
      </c>
      <c r="L13" s="39">
        <v>0</v>
      </c>
      <c r="M13" s="40">
        <f t="shared" si="2"/>
        <v>0</v>
      </c>
      <c r="N13" s="40">
        <v>0</v>
      </c>
      <c r="O13" s="41">
        <f t="shared" si="3"/>
        <v>716.4</v>
      </c>
    </row>
    <row r="14" spans="1:15" s="42" customFormat="1" ht="15" x14ac:dyDescent="0.25">
      <c r="A14" s="48">
        <v>8</v>
      </c>
      <c r="B14" s="45" t="s">
        <v>135</v>
      </c>
      <c r="C14" s="46" t="s">
        <v>67</v>
      </c>
      <c r="D14" s="46" t="s">
        <v>7</v>
      </c>
      <c r="E14" s="35">
        <v>1</v>
      </c>
      <c r="F14" s="36">
        <v>42219</v>
      </c>
      <c r="G14" s="36">
        <v>42585</v>
      </c>
      <c r="H14" s="47">
        <v>630</v>
      </c>
      <c r="I14" s="37">
        <f t="shared" si="0"/>
        <v>86.399999999999991</v>
      </c>
      <c r="J14" s="37">
        <v>0</v>
      </c>
      <c r="K14" s="38">
        <f t="shared" si="1"/>
        <v>716.4</v>
      </c>
      <c r="L14" s="39">
        <v>0</v>
      </c>
      <c r="M14" s="40">
        <f t="shared" si="2"/>
        <v>0</v>
      </c>
      <c r="N14" s="40">
        <v>0</v>
      </c>
      <c r="O14" s="41">
        <f t="shared" si="3"/>
        <v>716.4</v>
      </c>
    </row>
    <row r="15" spans="1:15" s="42" customFormat="1" ht="15" x14ac:dyDescent="0.25">
      <c r="A15" s="48">
        <v>9</v>
      </c>
      <c r="B15" s="45" t="s">
        <v>94</v>
      </c>
      <c r="C15" s="46" t="s">
        <v>71</v>
      </c>
      <c r="D15" s="46" t="s">
        <v>7</v>
      </c>
      <c r="E15" s="35">
        <v>1</v>
      </c>
      <c r="F15" s="36">
        <v>42095</v>
      </c>
      <c r="G15" s="36">
        <v>42461</v>
      </c>
      <c r="H15" s="47">
        <v>630</v>
      </c>
      <c r="I15" s="37">
        <f t="shared" si="0"/>
        <v>86.399999999999991</v>
      </c>
      <c r="J15" s="37">
        <v>0</v>
      </c>
      <c r="K15" s="38">
        <f t="shared" si="1"/>
        <v>716.4</v>
      </c>
      <c r="L15" s="39">
        <v>0</v>
      </c>
      <c r="M15" s="40">
        <f t="shared" si="2"/>
        <v>0</v>
      </c>
      <c r="N15" s="40">
        <v>0</v>
      </c>
      <c r="O15" s="41">
        <f t="shared" si="3"/>
        <v>716.4</v>
      </c>
    </row>
    <row r="16" spans="1:15" s="42" customFormat="1" ht="15" x14ac:dyDescent="0.25">
      <c r="A16" s="32">
        <v>10</v>
      </c>
      <c r="B16" s="45" t="s">
        <v>113</v>
      </c>
      <c r="C16" s="46" t="s">
        <v>197</v>
      </c>
      <c r="D16" s="46" t="s">
        <v>114</v>
      </c>
      <c r="E16" s="35">
        <v>1</v>
      </c>
      <c r="F16" s="36">
        <v>42095</v>
      </c>
      <c r="G16" s="36">
        <v>42461</v>
      </c>
      <c r="H16" s="47">
        <v>630</v>
      </c>
      <c r="I16" s="37">
        <f t="shared" si="0"/>
        <v>86.399999999999991</v>
      </c>
      <c r="J16" s="37">
        <v>0</v>
      </c>
      <c r="K16" s="38">
        <f t="shared" si="1"/>
        <v>716.4</v>
      </c>
      <c r="L16" s="39">
        <v>0</v>
      </c>
      <c r="M16" s="40">
        <f t="shared" si="2"/>
        <v>0</v>
      </c>
      <c r="N16" s="40">
        <v>0</v>
      </c>
      <c r="O16" s="41">
        <f t="shared" si="3"/>
        <v>716.4</v>
      </c>
    </row>
    <row r="17" spans="1:15" s="42" customFormat="1" ht="15" x14ac:dyDescent="0.25">
      <c r="A17" s="32">
        <v>11</v>
      </c>
      <c r="B17" s="45" t="s">
        <v>79</v>
      </c>
      <c r="C17" s="46" t="s">
        <v>69</v>
      </c>
      <c r="D17" s="46" t="s">
        <v>7</v>
      </c>
      <c r="E17" s="35" t="s">
        <v>93</v>
      </c>
      <c r="F17" s="36">
        <v>42248</v>
      </c>
      <c r="G17" s="36">
        <v>42613</v>
      </c>
      <c r="H17" s="47">
        <v>630</v>
      </c>
      <c r="I17" s="37">
        <f t="shared" si="0"/>
        <v>86.399999999999991</v>
      </c>
      <c r="J17" s="37">
        <v>0</v>
      </c>
      <c r="K17" s="38">
        <f t="shared" si="1"/>
        <v>716.4</v>
      </c>
      <c r="L17" s="39">
        <v>0</v>
      </c>
      <c r="M17" s="40">
        <f t="shared" si="2"/>
        <v>0</v>
      </c>
      <c r="N17" s="40">
        <v>0</v>
      </c>
      <c r="O17" s="41">
        <f t="shared" si="3"/>
        <v>716.4</v>
      </c>
    </row>
    <row r="18" spans="1:15" s="42" customFormat="1" ht="15" x14ac:dyDescent="0.25">
      <c r="A18" s="48">
        <v>12</v>
      </c>
      <c r="B18" s="49" t="s">
        <v>11</v>
      </c>
      <c r="C18" s="50" t="s">
        <v>59</v>
      </c>
      <c r="D18" s="50" t="s">
        <v>9</v>
      </c>
      <c r="E18" s="35" t="s">
        <v>93</v>
      </c>
      <c r="F18" s="36">
        <v>42186</v>
      </c>
      <c r="G18" s="36">
        <v>42552</v>
      </c>
      <c r="H18" s="37">
        <v>630</v>
      </c>
      <c r="I18" s="37">
        <f t="shared" si="0"/>
        <v>86.399999999999991</v>
      </c>
      <c r="J18" s="37">
        <v>0</v>
      </c>
      <c r="K18" s="38">
        <f t="shared" si="1"/>
        <v>716.4</v>
      </c>
      <c r="L18" s="39">
        <v>0</v>
      </c>
      <c r="M18" s="40">
        <f t="shared" si="2"/>
        <v>0</v>
      </c>
      <c r="N18" s="40">
        <v>0</v>
      </c>
      <c r="O18" s="41">
        <f t="shared" si="3"/>
        <v>716.4</v>
      </c>
    </row>
    <row r="19" spans="1:15" s="42" customFormat="1" ht="15" x14ac:dyDescent="0.25">
      <c r="A19" s="32">
        <v>13</v>
      </c>
      <c r="B19" s="33" t="s">
        <v>136</v>
      </c>
      <c r="C19" s="34" t="s">
        <v>137</v>
      </c>
      <c r="D19" s="34" t="s">
        <v>138</v>
      </c>
      <c r="E19" s="35">
        <v>1</v>
      </c>
      <c r="F19" s="36">
        <v>42219</v>
      </c>
      <c r="G19" s="36">
        <v>42585</v>
      </c>
      <c r="H19" s="37">
        <v>630</v>
      </c>
      <c r="I19" s="37">
        <f t="shared" si="0"/>
        <v>86.399999999999991</v>
      </c>
      <c r="J19" s="37">
        <v>0</v>
      </c>
      <c r="K19" s="38">
        <f t="shared" si="1"/>
        <v>716.4</v>
      </c>
      <c r="L19" s="39">
        <v>0</v>
      </c>
      <c r="M19" s="40">
        <f t="shared" si="2"/>
        <v>0</v>
      </c>
      <c r="N19" s="40">
        <v>0</v>
      </c>
      <c r="O19" s="41">
        <f t="shared" si="3"/>
        <v>716.4</v>
      </c>
    </row>
    <row r="20" spans="1:15" s="42" customFormat="1" ht="15" x14ac:dyDescent="0.25">
      <c r="A20" s="32">
        <v>14</v>
      </c>
      <c r="B20" s="33" t="s">
        <v>44</v>
      </c>
      <c r="C20" s="34" t="s">
        <v>67</v>
      </c>
      <c r="D20" s="34" t="s">
        <v>1</v>
      </c>
      <c r="E20" s="35">
        <v>1</v>
      </c>
      <c r="F20" s="36" t="s">
        <v>37</v>
      </c>
      <c r="G20" s="36">
        <v>42583</v>
      </c>
      <c r="H20" s="37">
        <v>630</v>
      </c>
      <c r="I20" s="37">
        <f t="shared" si="0"/>
        <v>86.399999999999991</v>
      </c>
      <c r="J20" s="37">
        <v>0</v>
      </c>
      <c r="K20" s="38">
        <f t="shared" si="1"/>
        <v>716.4</v>
      </c>
      <c r="L20" s="39">
        <v>0</v>
      </c>
      <c r="M20" s="40">
        <f t="shared" si="2"/>
        <v>0</v>
      </c>
      <c r="N20" s="40">
        <v>0</v>
      </c>
      <c r="O20" s="41">
        <f t="shared" si="3"/>
        <v>716.4</v>
      </c>
    </row>
    <row r="21" spans="1:15" s="42" customFormat="1" ht="15" x14ac:dyDescent="0.25">
      <c r="A21" s="32">
        <v>15</v>
      </c>
      <c r="B21" s="33" t="s">
        <v>40</v>
      </c>
      <c r="C21" s="34" t="s">
        <v>64</v>
      </c>
      <c r="D21" s="34" t="s">
        <v>1</v>
      </c>
      <c r="E21" s="35" t="s">
        <v>93</v>
      </c>
      <c r="F21" s="36">
        <v>42005</v>
      </c>
      <c r="G21" s="36">
        <v>42583</v>
      </c>
      <c r="H21" s="37">
        <v>418</v>
      </c>
      <c r="I21" s="37">
        <f t="shared" si="0"/>
        <v>86.399999999999991</v>
      </c>
      <c r="J21" s="37">
        <v>0</v>
      </c>
      <c r="K21" s="38">
        <f t="shared" si="1"/>
        <v>504.4</v>
      </c>
      <c r="L21" s="39">
        <v>0</v>
      </c>
      <c r="M21" s="40">
        <f t="shared" si="2"/>
        <v>0</v>
      </c>
      <c r="N21" s="40">
        <v>0</v>
      </c>
      <c r="O21" s="41">
        <f t="shared" si="3"/>
        <v>504.4</v>
      </c>
    </row>
    <row r="22" spans="1:15" s="42" customFormat="1" ht="15" x14ac:dyDescent="0.25">
      <c r="A22" s="48">
        <v>16</v>
      </c>
      <c r="B22" s="33" t="s">
        <v>166</v>
      </c>
      <c r="C22" s="34" t="s">
        <v>62</v>
      </c>
      <c r="D22" s="34" t="s">
        <v>1</v>
      </c>
      <c r="E22" s="35">
        <v>1</v>
      </c>
      <c r="F22" s="36">
        <v>42278</v>
      </c>
      <c r="G22" s="36">
        <v>42644</v>
      </c>
      <c r="H22" s="37">
        <v>630</v>
      </c>
      <c r="I22" s="37">
        <f t="shared" si="0"/>
        <v>86.399999999999991</v>
      </c>
      <c r="J22" s="37">
        <v>0</v>
      </c>
      <c r="K22" s="38">
        <f t="shared" ref="K22" si="8">SUM(H22:J22)</f>
        <v>716.4</v>
      </c>
      <c r="L22" s="39">
        <v>0</v>
      </c>
      <c r="M22" s="40">
        <f t="shared" si="2"/>
        <v>0</v>
      </c>
      <c r="N22" s="40">
        <v>0</v>
      </c>
      <c r="O22" s="41">
        <f t="shared" ref="O22" si="9">K22-SUM(M22:N22)</f>
        <v>716.4</v>
      </c>
    </row>
    <row r="23" spans="1:15" s="42" customFormat="1" ht="15" x14ac:dyDescent="0.25">
      <c r="A23" s="48">
        <v>17</v>
      </c>
      <c r="B23" s="33" t="s">
        <v>139</v>
      </c>
      <c r="C23" s="34" t="s">
        <v>71</v>
      </c>
      <c r="D23" s="34" t="s">
        <v>1</v>
      </c>
      <c r="E23" s="35">
        <v>1</v>
      </c>
      <c r="F23" s="36">
        <v>42219</v>
      </c>
      <c r="G23" s="36">
        <v>42585</v>
      </c>
      <c r="H23" s="37">
        <v>630</v>
      </c>
      <c r="I23" s="37">
        <f t="shared" si="0"/>
        <v>86.399999999999991</v>
      </c>
      <c r="J23" s="37">
        <v>0</v>
      </c>
      <c r="K23" s="38">
        <f t="shared" si="1"/>
        <v>716.4</v>
      </c>
      <c r="L23" s="39">
        <v>0</v>
      </c>
      <c r="M23" s="40">
        <f t="shared" si="2"/>
        <v>0</v>
      </c>
      <c r="N23" s="40">
        <v>0</v>
      </c>
      <c r="O23" s="41">
        <f t="shared" si="3"/>
        <v>716.4</v>
      </c>
    </row>
    <row r="24" spans="1:15" s="42" customFormat="1" ht="15" x14ac:dyDescent="0.25">
      <c r="A24" s="48">
        <v>18</v>
      </c>
      <c r="B24" s="33" t="s">
        <v>167</v>
      </c>
      <c r="C24" s="34" t="s">
        <v>168</v>
      </c>
      <c r="D24" s="34" t="s">
        <v>98</v>
      </c>
      <c r="E24" s="35">
        <v>1</v>
      </c>
      <c r="F24" s="36">
        <v>42309</v>
      </c>
      <c r="G24" s="36">
        <v>42675</v>
      </c>
      <c r="H24" s="37">
        <v>630</v>
      </c>
      <c r="I24" s="37">
        <f t="shared" si="0"/>
        <v>86.399999999999991</v>
      </c>
      <c r="J24" s="37">
        <v>0</v>
      </c>
      <c r="K24" s="38">
        <f t="shared" ref="K24" si="10">SUM(H24:J24)</f>
        <v>716.4</v>
      </c>
      <c r="L24" s="39">
        <v>0</v>
      </c>
      <c r="M24" s="40">
        <f t="shared" si="2"/>
        <v>0</v>
      </c>
      <c r="N24" s="40">
        <v>0</v>
      </c>
      <c r="O24" s="41">
        <f t="shared" ref="O24" si="11">K24-SUM(M24:N24)</f>
        <v>716.4</v>
      </c>
    </row>
    <row r="25" spans="1:15" s="42" customFormat="1" ht="15" x14ac:dyDescent="0.25">
      <c r="A25" s="48">
        <v>19</v>
      </c>
      <c r="B25" s="33" t="s">
        <v>169</v>
      </c>
      <c r="C25" s="34" t="s">
        <v>97</v>
      </c>
      <c r="D25" s="34" t="s">
        <v>7</v>
      </c>
      <c r="E25" s="35">
        <v>1</v>
      </c>
      <c r="F25" s="36">
        <v>42311</v>
      </c>
      <c r="G25" s="36">
        <v>42677</v>
      </c>
      <c r="H25" s="37">
        <v>630</v>
      </c>
      <c r="I25" s="37">
        <f t="shared" si="0"/>
        <v>86.399999999999991</v>
      </c>
      <c r="J25" s="37">
        <v>0</v>
      </c>
      <c r="K25" s="38">
        <f t="shared" ref="K25" si="12">SUM(H25:J25)</f>
        <v>716.4</v>
      </c>
      <c r="L25" s="39">
        <v>0</v>
      </c>
      <c r="M25" s="40">
        <f t="shared" si="2"/>
        <v>0</v>
      </c>
      <c r="N25" s="40">
        <v>0</v>
      </c>
      <c r="O25" s="41">
        <f t="shared" ref="O25" si="13">K25-SUM(M25:N25)</f>
        <v>716.4</v>
      </c>
    </row>
    <row r="26" spans="1:15" s="42" customFormat="1" ht="15" x14ac:dyDescent="0.25">
      <c r="A26" s="48">
        <v>20</v>
      </c>
      <c r="B26" s="33" t="s">
        <v>177</v>
      </c>
      <c r="C26" s="34" t="s">
        <v>71</v>
      </c>
      <c r="D26" s="34" t="s">
        <v>7</v>
      </c>
      <c r="E26" s="35">
        <v>1</v>
      </c>
      <c r="F26" s="36">
        <v>42339</v>
      </c>
      <c r="G26" s="36">
        <v>42705</v>
      </c>
      <c r="H26" s="37">
        <v>630</v>
      </c>
      <c r="I26" s="37">
        <f t="shared" si="0"/>
        <v>86.399999999999991</v>
      </c>
      <c r="J26" s="37">
        <v>0</v>
      </c>
      <c r="K26" s="38">
        <f t="shared" ref="K26" si="14">SUM(H26:J26)</f>
        <v>716.4</v>
      </c>
      <c r="L26" s="39">
        <v>0</v>
      </c>
      <c r="M26" s="40">
        <f t="shared" ref="M26" si="15">(H26/30)*L26</f>
        <v>0</v>
      </c>
      <c r="N26" s="40">
        <v>0</v>
      </c>
      <c r="O26" s="41">
        <f t="shared" ref="O26" si="16">K26-SUM(M26:N26)</f>
        <v>716.4</v>
      </c>
    </row>
    <row r="27" spans="1:15" s="42" customFormat="1" ht="15" x14ac:dyDescent="0.25">
      <c r="A27" s="48">
        <v>21</v>
      </c>
      <c r="B27" s="33" t="s">
        <v>178</v>
      </c>
      <c r="C27" s="34" t="s">
        <v>65</v>
      </c>
      <c r="D27" s="34" t="s">
        <v>1</v>
      </c>
      <c r="E27" s="35">
        <v>1</v>
      </c>
      <c r="F27" s="36">
        <v>42339</v>
      </c>
      <c r="G27" s="36">
        <v>42705</v>
      </c>
      <c r="H27" s="37">
        <v>630</v>
      </c>
      <c r="I27" s="37">
        <f t="shared" si="0"/>
        <v>86.399999999999991</v>
      </c>
      <c r="J27" s="37">
        <v>0</v>
      </c>
      <c r="K27" s="38">
        <f t="shared" ref="K27" si="17">SUM(H27:J27)</f>
        <v>716.4</v>
      </c>
      <c r="L27" s="39">
        <v>0</v>
      </c>
      <c r="M27" s="40">
        <f t="shared" ref="M27" si="18">(H27/30)*L27</f>
        <v>0</v>
      </c>
      <c r="N27" s="40">
        <v>0</v>
      </c>
      <c r="O27" s="41">
        <f t="shared" ref="O27" si="19">K27-SUM(M27:N27)</f>
        <v>716.4</v>
      </c>
    </row>
    <row r="28" spans="1:15" s="42" customFormat="1" ht="15" x14ac:dyDescent="0.25">
      <c r="A28" s="32">
        <v>22</v>
      </c>
      <c r="B28" s="45" t="s">
        <v>50</v>
      </c>
      <c r="C28" s="46" t="s">
        <v>61</v>
      </c>
      <c r="D28" s="34" t="s">
        <v>8</v>
      </c>
      <c r="E28" s="35" t="s">
        <v>93</v>
      </c>
      <c r="F28" s="36">
        <v>42221</v>
      </c>
      <c r="G28" s="36">
        <v>42587</v>
      </c>
      <c r="H28" s="37">
        <v>630</v>
      </c>
      <c r="I28" s="37">
        <f t="shared" si="0"/>
        <v>86.399999999999991</v>
      </c>
      <c r="J28" s="37">
        <v>0</v>
      </c>
      <c r="K28" s="38">
        <f t="shared" si="1"/>
        <v>716.4</v>
      </c>
      <c r="L28" s="39">
        <v>0</v>
      </c>
      <c r="M28" s="40">
        <f t="shared" si="2"/>
        <v>0</v>
      </c>
      <c r="N28" s="40">
        <v>0</v>
      </c>
      <c r="O28" s="41">
        <f t="shared" si="3"/>
        <v>716.4</v>
      </c>
    </row>
    <row r="29" spans="1:15" s="42" customFormat="1" ht="15" x14ac:dyDescent="0.25">
      <c r="A29" s="32">
        <v>23</v>
      </c>
      <c r="B29" s="45" t="s">
        <v>51</v>
      </c>
      <c r="C29" s="46" t="s">
        <v>68</v>
      </c>
      <c r="D29" s="46" t="s">
        <v>7</v>
      </c>
      <c r="E29" s="35" t="s">
        <v>93</v>
      </c>
      <c r="F29" s="36">
        <v>42206</v>
      </c>
      <c r="G29" s="36">
        <v>42581</v>
      </c>
      <c r="H29" s="47">
        <v>630</v>
      </c>
      <c r="I29" s="37">
        <f t="shared" si="0"/>
        <v>86.399999999999991</v>
      </c>
      <c r="J29" s="37">
        <v>0</v>
      </c>
      <c r="K29" s="38">
        <f t="shared" si="1"/>
        <v>716.4</v>
      </c>
      <c r="L29" s="39">
        <v>0</v>
      </c>
      <c r="M29" s="40">
        <f t="shared" si="2"/>
        <v>0</v>
      </c>
      <c r="N29" s="40">
        <v>0</v>
      </c>
      <c r="O29" s="41">
        <f t="shared" si="3"/>
        <v>716.4</v>
      </c>
    </row>
    <row r="30" spans="1:15" s="42" customFormat="1" ht="15" x14ac:dyDescent="0.25">
      <c r="A30" s="32">
        <v>24</v>
      </c>
      <c r="B30" s="45" t="s">
        <v>80</v>
      </c>
      <c r="C30" s="46" t="s">
        <v>71</v>
      </c>
      <c r="D30" s="46" t="s">
        <v>7</v>
      </c>
      <c r="E30" s="35">
        <v>1</v>
      </c>
      <c r="F30" s="36">
        <v>42248</v>
      </c>
      <c r="G30" s="36">
        <v>42612</v>
      </c>
      <c r="H30" s="47">
        <v>630</v>
      </c>
      <c r="I30" s="37">
        <f t="shared" si="0"/>
        <v>86.399999999999991</v>
      </c>
      <c r="J30" s="37">
        <v>0</v>
      </c>
      <c r="K30" s="38">
        <f t="shared" si="1"/>
        <v>716.4</v>
      </c>
      <c r="L30" s="39">
        <v>0</v>
      </c>
      <c r="M30" s="40">
        <f t="shared" si="2"/>
        <v>0</v>
      </c>
      <c r="N30" s="40">
        <v>0</v>
      </c>
      <c r="O30" s="41">
        <f t="shared" si="3"/>
        <v>716.4</v>
      </c>
    </row>
    <row r="31" spans="1:15" s="42" customFormat="1" ht="15" x14ac:dyDescent="0.25">
      <c r="A31" s="48">
        <v>25</v>
      </c>
      <c r="B31" s="45" t="s">
        <v>152</v>
      </c>
      <c r="C31" s="46" t="s">
        <v>68</v>
      </c>
      <c r="D31" s="46" t="s">
        <v>7</v>
      </c>
      <c r="E31" s="35">
        <v>1</v>
      </c>
      <c r="F31" s="36">
        <v>42248</v>
      </c>
      <c r="G31" s="36">
        <v>42614</v>
      </c>
      <c r="H31" s="47">
        <v>630</v>
      </c>
      <c r="I31" s="37">
        <f t="shared" si="0"/>
        <v>86.399999999999991</v>
      </c>
      <c r="J31" s="37">
        <v>0</v>
      </c>
      <c r="K31" s="38">
        <f t="shared" si="1"/>
        <v>716.4</v>
      </c>
      <c r="L31" s="39">
        <v>0</v>
      </c>
      <c r="M31" s="40">
        <f t="shared" si="2"/>
        <v>0</v>
      </c>
      <c r="N31" s="40">
        <v>0</v>
      </c>
      <c r="O31" s="41">
        <f t="shared" si="3"/>
        <v>716.4</v>
      </c>
    </row>
    <row r="32" spans="1:15" s="42" customFormat="1" ht="15" x14ac:dyDescent="0.25">
      <c r="A32" s="48">
        <v>26</v>
      </c>
      <c r="B32" s="45" t="s">
        <v>81</v>
      </c>
      <c r="C32" s="46" t="s">
        <v>71</v>
      </c>
      <c r="D32" s="46" t="s">
        <v>7</v>
      </c>
      <c r="E32" s="35">
        <v>1</v>
      </c>
      <c r="F32" s="36">
        <v>42278</v>
      </c>
      <c r="G32" s="36">
        <v>42370</v>
      </c>
      <c r="H32" s="47">
        <v>630</v>
      </c>
      <c r="I32" s="37">
        <f t="shared" si="0"/>
        <v>86.399999999999991</v>
      </c>
      <c r="J32" s="37">
        <v>0</v>
      </c>
      <c r="K32" s="38">
        <f t="shared" si="1"/>
        <v>716.4</v>
      </c>
      <c r="L32" s="39">
        <v>0</v>
      </c>
      <c r="M32" s="40">
        <f t="shared" si="2"/>
        <v>0</v>
      </c>
      <c r="N32" s="40">
        <v>0</v>
      </c>
      <c r="O32" s="41">
        <f t="shared" si="3"/>
        <v>716.4</v>
      </c>
    </row>
    <row r="33" spans="1:15" s="42" customFormat="1" ht="15" x14ac:dyDescent="0.25">
      <c r="A33" s="32">
        <v>27</v>
      </c>
      <c r="B33" s="33" t="s">
        <v>109</v>
      </c>
      <c r="C33" s="34" t="s">
        <v>59</v>
      </c>
      <c r="D33" s="34" t="s">
        <v>98</v>
      </c>
      <c r="E33" s="35">
        <v>1</v>
      </c>
      <c r="F33" s="44">
        <v>42095</v>
      </c>
      <c r="G33" s="36">
        <v>42461</v>
      </c>
      <c r="H33" s="37">
        <v>630</v>
      </c>
      <c r="I33" s="37">
        <f t="shared" si="0"/>
        <v>86.399999999999991</v>
      </c>
      <c r="J33" s="37">
        <v>0</v>
      </c>
      <c r="K33" s="38">
        <f t="shared" si="1"/>
        <v>716.4</v>
      </c>
      <c r="L33" s="39">
        <v>0</v>
      </c>
      <c r="M33" s="40">
        <f t="shared" si="2"/>
        <v>0</v>
      </c>
      <c r="N33" s="40">
        <v>0</v>
      </c>
      <c r="O33" s="41">
        <f t="shared" si="3"/>
        <v>716.4</v>
      </c>
    </row>
    <row r="34" spans="1:15" s="42" customFormat="1" ht="15" x14ac:dyDescent="0.25">
      <c r="A34" s="32">
        <v>28</v>
      </c>
      <c r="B34" s="45" t="s">
        <v>55</v>
      </c>
      <c r="C34" s="46" t="s">
        <v>71</v>
      </c>
      <c r="D34" s="46" t="s">
        <v>7</v>
      </c>
      <c r="E34" s="35" t="s">
        <v>93</v>
      </c>
      <c r="F34" s="36">
        <v>42186</v>
      </c>
      <c r="G34" s="36">
        <v>42581</v>
      </c>
      <c r="H34" s="47">
        <v>630</v>
      </c>
      <c r="I34" s="37">
        <f t="shared" si="0"/>
        <v>86.399999999999991</v>
      </c>
      <c r="J34" s="37">
        <v>0</v>
      </c>
      <c r="K34" s="38">
        <f t="shared" si="1"/>
        <v>716.4</v>
      </c>
      <c r="L34" s="39">
        <v>0</v>
      </c>
      <c r="M34" s="40">
        <f t="shared" si="2"/>
        <v>0</v>
      </c>
      <c r="N34" s="40">
        <v>0</v>
      </c>
      <c r="O34" s="41">
        <f t="shared" si="3"/>
        <v>716.4</v>
      </c>
    </row>
    <row r="35" spans="1:15" s="42" customFormat="1" ht="15" x14ac:dyDescent="0.25">
      <c r="A35" s="48">
        <v>29</v>
      </c>
      <c r="B35" s="43" t="s">
        <v>58</v>
      </c>
      <c r="C35" s="46" t="s">
        <v>59</v>
      </c>
      <c r="D35" s="46" t="s">
        <v>56</v>
      </c>
      <c r="E35" s="35" t="s">
        <v>93</v>
      </c>
      <c r="F35" s="44">
        <v>41863</v>
      </c>
      <c r="G35" s="36">
        <v>42594</v>
      </c>
      <c r="H35" s="37">
        <v>630</v>
      </c>
      <c r="I35" s="37">
        <f t="shared" si="0"/>
        <v>86.399999999999991</v>
      </c>
      <c r="J35" s="37">
        <v>0</v>
      </c>
      <c r="K35" s="38">
        <f t="shared" si="1"/>
        <v>716.4</v>
      </c>
      <c r="L35" s="39">
        <v>0</v>
      </c>
      <c r="M35" s="40">
        <f t="shared" si="2"/>
        <v>0</v>
      </c>
      <c r="N35" s="40">
        <v>0</v>
      </c>
      <c r="O35" s="41">
        <f t="shared" si="3"/>
        <v>716.4</v>
      </c>
    </row>
    <row r="36" spans="1:15" s="42" customFormat="1" ht="15" x14ac:dyDescent="0.25">
      <c r="A36" s="32">
        <v>30</v>
      </c>
      <c r="B36" s="43" t="s">
        <v>153</v>
      </c>
      <c r="C36" s="34" t="s">
        <v>69</v>
      </c>
      <c r="D36" s="34" t="s">
        <v>7</v>
      </c>
      <c r="E36" s="35">
        <v>1</v>
      </c>
      <c r="F36" s="44">
        <v>42248</v>
      </c>
      <c r="G36" s="36">
        <v>42614</v>
      </c>
      <c r="H36" s="37">
        <v>630</v>
      </c>
      <c r="I36" s="37">
        <f t="shared" si="0"/>
        <v>86.399999999999991</v>
      </c>
      <c r="J36" s="37">
        <v>0</v>
      </c>
      <c r="K36" s="38">
        <f t="shared" si="1"/>
        <v>716.4</v>
      </c>
      <c r="L36" s="39">
        <v>0</v>
      </c>
      <c r="M36" s="40">
        <f t="shared" si="2"/>
        <v>0</v>
      </c>
      <c r="N36" s="40">
        <v>0</v>
      </c>
      <c r="O36" s="41">
        <f t="shared" si="3"/>
        <v>716.4</v>
      </c>
    </row>
    <row r="37" spans="1:15" s="42" customFormat="1" ht="15" x14ac:dyDescent="0.25">
      <c r="A37" s="32">
        <v>31</v>
      </c>
      <c r="B37" s="33" t="s">
        <v>5</v>
      </c>
      <c r="C37" s="34" t="s">
        <v>66</v>
      </c>
      <c r="D37" s="34" t="s">
        <v>1</v>
      </c>
      <c r="E37" s="35" t="s">
        <v>93</v>
      </c>
      <c r="F37" s="36">
        <v>42186</v>
      </c>
      <c r="G37" s="36">
        <v>42552</v>
      </c>
      <c r="H37" s="37">
        <v>630</v>
      </c>
      <c r="I37" s="37">
        <f t="shared" si="0"/>
        <v>86.399999999999991</v>
      </c>
      <c r="J37" s="37">
        <v>0</v>
      </c>
      <c r="K37" s="38">
        <f t="shared" si="1"/>
        <v>716.4</v>
      </c>
      <c r="L37" s="39">
        <v>0</v>
      </c>
      <c r="M37" s="40">
        <f t="shared" si="2"/>
        <v>0</v>
      </c>
      <c r="N37" s="40">
        <v>0</v>
      </c>
      <c r="O37" s="41">
        <f t="shared" si="3"/>
        <v>716.4</v>
      </c>
    </row>
    <row r="38" spans="1:15" s="42" customFormat="1" ht="15" x14ac:dyDescent="0.25">
      <c r="A38" s="32">
        <v>32</v>
      </c>
      <c r="B38" s="33" t="s">
        <v>140</v>
      </c>
      <c r="C38" s="34" t="s">
        <v>63</v>
      </c>
      <c r="D38" s="34" t="s">
        <v>141</v>
      </c>
      <c r="E38" s="35">
        <v>1</v>
      </c>
      <c r="F38" s="36">
        <v>42226</v>
      </c>
      <c r="G38" s="36">
        <v>42592</v>
      </c>
      <c r="H38" s="37">
        <v>630</v>
      </c>
      <c r="I38" s="37">
        <f t="shared" si="0"/>
        <v>86.399999999999991</v>
      </c>
      <c r="J38" s="37">
        <v>0</v>
      </c>
      <c r="K38" s="38">
        <f t="shared" si="1"/>
        <v>716.4</v>
      </c>
      <c r="L38" s="39">
        <v>0</v>
      </c>
      <c r="M38" s="40">
        <f t="shared" si="2"/>
        <v>0</v>
      </c>
      <c r="N38" s="40">
        <v>0</v>
      </c>
      <c r="O38" s="41">
        <f t="shared" si="3"/>
        <v>716.4</v>
      </c>
    </row>
    <row r="39" spans="1:15" s="42" customFormat="1" ht="15" x14ac:dyDescent="0.25">
      <c r="A39" s="48">
        <v>33</v>
      </c>
      <c r="B39" s="43" t="s">
        <v>73</v>
      </c>
      <c r="C39" s="46" t="s">
        <v>59</v>
      </c>
      <c r="D39" s="46" t="s">
        <v>56</v>
      </c>
      <c r="E39" s="35" t="s">
        <v>93</v>
      </c>
      <c r="F39" s="44">
        <v>41869</v>
      </c>
      <c r="G39" s="36">
        <v>42600</v>
      </c>
      <c r="H39" s="37">
        <v>630</v>
      </c>
      <c r="I39" s="37">
        <f t="shared" si="0"/>
        <v>86.399999999999991</v>
      </c>
      <c r="J39" s="37">
        <v>0</v>
      </c>
      <c r="K39" s="38">
        <f t="shared" si="1"/>
        <v>716.4</v>
      </c>
      <c r="L39" s="39">
        <v>0</v>
      </c>
      <c r="M39" s="40">
        <f t="shared" si="2"/>
        <v>0</v>
      </c>
      <c r="N39" s="40">
        <v>0</v>
      </c>
      <c r="O39" s="41">
        <f t="shared" si="3"/>
        <v>716.4</v>
      </c>
    </row>
    <row r="40" spans="1:15" s="42" customFormat="1" ht="15" x14ac:dyDescent="0.25">
      <c r="A40" s="48">
        <v>34</v>
      </c>
      <c r="B40" s="43" t="s">
        <v>132</v>
      </c>
      <c r="C40" s="46" t="s">
        <v>59</v>
      </c>
      <c r="D40" s="46" t="s">
        <v>98</v>
      </c>
      <c r="E40" s="35">
        <v>1</v>
      </c>
      <c r="F40" s="44">
        <v>42172</v>
      </c>
      <c r="G40" s="36">
        <v>42538</v>
      </c>
      <c r="H40" s="37">
        <v>630</v>
      </c>
      <c r="I40" s="37">
        <f t="shared" si="0"/>
        <v>86.399999999999991</v>
      </c>
      <c r="J40" s="37">
        <v>0</v>
      </c>
      <c r="K40" s="38">
        <f t="shared" si="1"/>
        <v>716.4</v>
      </c>
      <c r="L40" s="39">
        <v>0</v>
      </c>
      <c r="M40" s="40">
        <f t="shared" si="2"/>
        <v>0</v>
      </c>
      <c r="N40" s="40">
        <v>0</v>
      </c>
      <c r="O40" s="41">
        <f t="shared" si="3"/>
        <v>716.4</v>
      </c>
    </row>
    <row r="41" spans="1:15" s="42" customFormat="1" ht="15" x14ac:dyDescent="0.25">
      <c r="A41" s="32">
        <v>35</v>
      </c>
      <c r="B41" s="43" t="s">
        <v>107</v>
      </c>
      <c r="C41" s="46" t="s">
        <v>67</v>
      </c>
      <c r="D41" s="46" t="s">
        <v>7</v>
      </c>
      <c r="E41" s="35">
        <v>1</v>
      </c>
      <c r="F41" s="44">
        <v>42095</v>
      </c>
      <c r="G41" s="36">
        <v>42461</v>
      </c>
      <c r="H41" s="37">
        <v>630</v>
      </c>
      <c r="I41" s="37">
        <f t="shared" si="0"/>
        <v>86.399999999999991</v>
      </c>
      <c r="J41" s="37">
        <v>0</v>
      </c>
      <c r="K41" s="38">
        <f t="shared" si="1"/>
        <v>716.4</v>
      </c>
      <c r="L41" s="39">
        <v>0</v>
      </c>
      <c r="M41" s="40">
        <f t="shared" si="2"/>
        <v>0</v>
      </c>
      <c r="N41" s="40">
        <v>0</v>
      </c>
      <c r="O41" s="41">
        <f t="shared" si="3"/>
        <v>716.4</v>
      </c>
    </row>
    <row r="42" spans="1:15" s="42" customFormat="1" ht="15" x14ac:dyDescent="0.25">
      <c r="A42" s="32">
        <v>36</v>
      </c>
      <c r="B42" s="33" t="s">
        <v>38</v>
      </c>
      <c r="C42" s="34" t="s">
        <v>64</v>
      </c>
      <c r="D42" s="34" t="s">
        <v>1</v>
      </c>
      <c r="E42" s="35" t="s">
        <v>93</v>
      </c>
      <c r="F42" s="36">
        <v>42186</v>
      </c>
      <c r="G42" s="36">
        <v>42522</v>
      </c>
      <c r="H42" s="37">
        <v>418</v>
      </c>
      <c r="I42" s="37">
        <f t="shared" si="0"/>
        <v>86.399999999999991</v>
      </c>
      <c r="J42" s="37">
        <v>0</v>
      </c>
      <c r="K42" s="38">
        <f t="shared" si="1"/>
        <v>504.4</v>
      </c>
      <c r="L42" s="39">
        <v>0</v>
      </c>
      <c r="M42" s="40">
        <f t="shared" si="2"/>
        <v>0</v>
      </c>
      <c r="N42" s="40">
        <v>0</v>
      </c>
      <c r="O42" s="41">
        <f t="shared" si="3"/>
        <v>504.4</v>
      </c>
    </row>
    <row r="43" spans="1:15" s="42" customFormat="1" ht="15" x14ac:dyDescent="0.25">
      <c r="A43" s="48">
        <v>37</v>
      </c>
      <c r="B43" s="43" t="s">
        <v>102</v>
      </c>
      <c r="C43" s="51" t="s">
        <v>70</v>
      </c>
      <c r="D43" s="46" t="s">
        <v>7</v>
      </c>
      <c r="E43" s="35">
        <v>1</v>
      </c>
      <c r="F43" s="36">
        <v>42136</v>
      </c>
      <c r="G43" s="36">
        <v>42502</v>
      </c>
      <c r="H43" s="37">
        <v>630</v>
      </c>
      <c r="I43" s="37">
        <f t="shared" si="0"/>
        <v>86.399999999999991</v>
      </c>
      <c r="J43" s="37">
        <v>0</v>
      </c>
      <c r="K43" s="38">
        <f t="shared" si="1"/>
        <v>716.4</v>
      </c>
      <c r="L43" s="39">
        <v>0</v>
      </c>
      <c r="M43" s="40">
        <f t="shared" si="2"/>
        <v>0</v>
      </c>
      <c r="N43" s="40">
        <v>0</v>
      </c>
      <c r="O43" s="41">
        <f t="shared" si="3"/>
        <v>716.4</v>
      </c>
    </row>
    <row r="44" spans="1:15" s="42" customFormat="1" ht="15" x14ac:dyDescent="0.25">
      <c r="A44" s="32">
        <v>38</v>
      </c>
      <c r="B44" s="43" t="s">
        <v>74</v>
      </c>
      <c r="C44" s="46" t="s">
        <v>59</v>
      </c>
      <c r="D44" s="46" t="s">
        <v>56</v>
      </c>
      <c r="E44" s="35">
        <v>1</v>
      </c>
      <c r="F44" s="44">
        <v>41855</v>
      </c>
      <c r="G44" s="36">
        <v>42586</v>
      </c>
      <c r="H44" s="37">
        <v>630</v>
      </c>
      <c r="I44" s="37">
        <f t="shared" si="0"/>
        <v>86.399999999999991</v>
      </c>
      <c r="J44" s="37">
        <v>0</v>
      </c>
      <c r="K44" s="38">
        <f t="shared" si="1"/>
        <v>716.4</v>
      </c>
      <c r="L44" s="39">
        <v>0</v>
      </c>
      <c r="M44" s="40">
        <f t="shared" si="2"/>
        <v>0</v>
      </c>
      <c r="N44" s="40">
        <v>0</v>
      </c>
      <c r="O44" s="41">
        <f t="shared" si="3"/>
        <v>716.4</v>
      </c>
    </row>
    <row r="45" spans="1:15" s="42" customFormat="1" ht="15" x14ac:dyDescent="0.25">
      <c r="A45" s="32">
        <v>39</v>
      </c>
      <c r="B45" s="33" t="s">
        <v>42</v>
      </c>
      <c r="C45" s="34" t="s">
        <v>64</v>
      </c>
      <c r="D45" s="34" t="s">
        <v>1</v>
      </c>
      <c r="E45" s="35">
        <v>1</v>
      </c>
      <c r="F45" s="36">
        <v>42370</v>
      </c>
      <c r="G45" s="36">
        <v>42552</v>
      </c>
      <c r="H45" s="37">
        <v>418</v>
      </c>
      <c r="I45" s="37">
        <f t="shared" si="0"/>
        <v>86.399999999999991</v>
      </c>
      <c r="J45" s="37">
        <v>0</v>
      </c>
      <c r="K45" s="38">
        <f t="shared" si="1"/>
        <v>504.4</v>
      </c>
      <c r="L45" s="39">
        <v>0</v>
      </c>
      <c r="M45" s="40">
        <f t="shared" si="2"/>
        <v>0</v>
      </c>
      <c r="N45" s="40">
        <v>0</v>
      </c>
      <c r="O45" s="41">
        <f t="shared" si="3"/>
        <v>504.4</v>
      </c>
    </row>
    <row r="46" spans="1:15" s="42" customFormat="1" ht="15" x14ac:dyDescent="0.25">
      <c r="A46" s="32">
        <v>40</v>
      </c>
      <c r="B46" s="33" t="s">
        <v>6</v>
      </c>
      <c r="C46" s="34" t="s">
        <v>65</v>
      </c>
      <c r="D46" s="34" t="s">
        <v>1</v>
      </c>
      <c r="E46" s="35" t="s">
        <v>93</v>
      </c>
      <c r="F46" s="36">
        <v>41821</v>
      </c>
      <c r="G46" s="36">
        <v>42552</v>
      </c>
      <c r="H46" s="37">
        <v>630</v>
      </c>
      <c r="I46" s="37">
        <f t="shared" si="0"/>
        <v>86.399999999999991</v>
      </c>
      <c r="J46" s="37">
        <v>0</v>
      </c>
      <c r="K46" s="38">
        <f t="shared" si="1"/>
        <v>716.4</v>
      </c>
      <c r="L46" s="39">
        <v>0</v>
      </c>
      <c r="M46" s="40">
        <f t="shared" si="2"/>
        <v>0</v>
      </c>
      <c r="N46" s="40">
        <v>0</v>
      </c>
      <c r="O46" s="41">
        <f t="shared" si="3"/>
        <v>716.4</v>
      </c>
    </row>
    <row r="47" spans="1:15" s="42" customFormat="1" ht="15" x14ac:dyDescent="0.25">
      <c r="A47" s="48">
        <v>41</v>
      </c>
      <c r="B47" s="33" t="s">
        <v>106</v>
      </c>
      <c r="C47" s="34" t="s">
        <v>62</v>
      </c>
      <c r="D47" s="34" t="s">
        <v>1</v>
      </c>
      <c r="E47" s="35">
        <v>1</v>
      </c>
      <c r="F47" s="36">
        <v>42128</v>
      </c>
      <c r="G47" s="36">
        <v>42494</v>
      </c>
      <c r="H47" s="37">
        <v>630</v>
      </c>
      <c r="I47" s="37">
        <f t="shared" si="0"/>
        <v>86.399999999999991</v>
      </c>
      <c r="J47" s="37">
        <v>0</v>
      </c>
      <c r="K47" s="38">
        <f t="shared" si="1"/>
        <v>716.4</v>
      </c>
      <c r="L47" s="39">
        <v>0</v>
      </c>
      <c r="M47" s="40">
        <f t="shared" si="2"/>
        <v>0</v>
      </c>
      <c r="N47" s="40">
        <v>0</v>
      </c>
      <c r="O47" s="41">
        <f t="shared" si="3"/>
        <v>716.4</v>
      </c>
    </row>
    <row r="48" spans="1:15" s="42" customFormat="1" ht="15" x14ac:dyDescent="0.25">
      <c r="A48" s="32">
        <v>42</v>
      </c>
      <c r="B48" s="33" t="s">
        <v>122</v>
      </c>
      <c r="C48" s="34" t="s">
        <v>60</v>
      </c>
      <c r="D48" s="34" t="s">
        <v>8</v>
      </c>
      <c r="E48" s="35">
        <v>1</v>
      </c>
      <c r="F48" s="36">
        <v>42186</v>
      </c>
      <c r="G48" s="36">
        <v>42552</v>
      </c>
      <c r="H48" s="37">
        <v>630</v>
      </c>
      <c r="I48" s="37">
        <f t="shared" si="0"/>
        <v>86.399999999999991</v>
      </c>
      <c r="J48" s="37">
        <v>0</v>
      </c>
      <c r="K48" s="38">
        <f t="shared" si="1"/>
        <v>716.4</v>
      </c>
      <c r="L48" s="39">
        <v>0</v>
      </c>
      <c r="M48" s="40">
        <f t="shared" si="2"/>
        <v>0</v>
      </c>
      <c r="N48" s="40">
        <v>0</v>
      </c>
      <c r="O48" s="41">
        <f t="shared" si="3"/>
        <v>716.4</v>
      </c>
    </row>
    <row r="49" spans="1:15" s="42" customFormat="1" ht="15" x14ac:dyDescent="0.25">
      <c r="A49" s="32">
        <v>43</v>
      </c>
      <c r="B49" s="33" t="s">
        <v>142</v>
      </c>
      <c r="C49" s="34" t="s">
        <v>95</v>
      </c>
      <c r="D49" s="34" t="s">
        <v>1</v>
      </c>
      <c r="E49" s="35">
        <v>1</v>
      </c>
      <c r="F49" s="36">
        <v>42219</v>
      </c>
      <c r="G49" s="36">
        <v>42585</v>
      </c>
      <c r="H49" s="37">
        <v>418</v>
      </c>
      <c r="I49" s="37">
        <f t="shared" si="0"/>
        <v>86.399999999999991</v>
      </c>
      <c r="J49" s="37">
        <v>0</v>
      </c>
      <c r="K49" s="38">
        <f t="shared" si="1"/>
        <v>504.4</v>
      </c>
      <c r="L49" s="39">
        <v>0</v>
      </c>
      <c r="M49" s="40">
        <f t="shared" si="2"/>
        <v>0</v>
      </c>
      <c r="N49" s="40">
        <v>0</v>
      </c>
      <c r="O49" s="41">
        <f t="shared" si="3"/>
        <v>504.4</v>
      </c>
    </row>
    <row r="50" spans="1:15" s="42" customFormat="1" ht="15" x14ac:dyDescent="0.25">
      <c r="A50" s="32">
        <v>44</v>
      </c>
      <c r="B50" s="33" t="s">
        <v>96</v>
      </c>
      <c r="C50" s="34" t="s">
        <v>97</v>
      </c>
      <c r="D50" s="34" t="s">
        <v>1</v>
      </c>
      <c r="E50" s="35">
        <v>1</v>
      </c>
      <c r="F50" s="36">
        <v>42095</v>
      </c>
      <c r="G50" s="36">
        <v>42461</v>
      </c>
      <c r="H50" s="37">
        <v>630</v>
      </c>
      <c r="I50" s="37">
        <f t="shared" si="0"/>
        <v>86.399999999999991</v>
      </c>
      <c r="J50" s="37">
        <v>0</v>
      </c>
      <c r="K50" s="38">
        <f t="shared" si="1"/>
        <v>716.4</v>
      </c>
      <c r="L50" s="39">
        <v>0</v>
      </c>
      <c r="M50" s="40">
        <f t="shared" si="2"/>
        <v>0</v>
      </c>
      <c r="N50" s="40">
        <v>0</v>
      </c>
      <c r="O50" s="41">
        <f t="shared" si="3"/>
        <v>716.4</v>
      </c>
    </row>
    <row r="51" spans="1:15" s="42" customFormat="1" ht="15" x14ac:dyDescent="0.25">
      <c r="A51" s="48">
        <v>45</v>
      </c>
      <c r="B51" s="33" t="s">
        <v>43</v>
      </c>
      <c r="C51" s="34" t="s">
        <v>64</v>
      </c>
      <c r="D51" s="34" t="s">
        <v>1</v>
      </c>
      <c r="E51" s="35" t="s">
        <v>93</v>
      </c>
      <c r="F51" s="36" t="s">
        <v>3</v>
      </c>
      <c r="G51" s="36">
        <v>42552</v>
      </c>
      <c r="H51" s="37">
        <v>418</v>
      </c>
      <c r="I51" s="37">
        <f t="shared" si="0"/>
        <v>86.399999999999991</v>
      </c>
      <c r="J51" s="37">
        <v>0</v>
      </c>
      <c r="K51" s="38">
        <f t="shared" si="1"/>
        <v>504.4</v>
      </c>
      <c r="L51" s="39">
        <v>0</v>
      </c>
      <c r="M51" s="40">
        <f t="shared" si="2"/>
        <v>0</v>
      </c>
      <c r="N51" s="40">
        <v>0</v>
      </c>
      <c r="O51" s="41">
        <f t="shared" si="3"/>
        <v>504.4</v>
      </c>
    </row>
    <row r="52" spans="1:15" s="42" customFormat="1" ht="15" x14ac:dyDescent="0.25">
      <c r="A52" s="32">
        <v>46</v>
      </c>
      <c r="B52" s="52" t="s">
        <v>75</v>
      </c>
      <c r="C52" s="50" t="s">
        <v>76</v>
      </c>
      <c r="D52" s="50" t="s">
        <v>9</v>
      </c>
      <c r="E52" s="35" t="s">
        <v>93</v>
      </c>
      <c r="F52" s="36">
        <v>42278</v>
      </c>
      <c r="G52" s="36">
        <v>42644</v>
      </c>
      <c r="H52" s="37">
        <v>630</v>
      </c>
      <c r="I52" s="37">
        <f t="shared" si="0"/>
        <v>86.399999999999991</v>
      </c>
      <c r="J52" s="37">
        <v>0</v>
      </c>
      <c r="K52" s="38">
        <f t="shared" si="1"/>
        <v>716.4</v>
      </c>
      <c r="L52" s="39">
        <v>0</v>
      </c>
      <c r="M52" s="40">
        <f t="shared" si="2"/>
        <v>0</v>
      </c>
      <c r="N52" s="40">
        <v>0</v>
      </c>
      <c r="O52" s="41">
        <f t="shared" si="3"/>
        <v>716.4</v>
      </c>
    </row>
    <row r="53" spans="1:15" s="42" customFormat="1" ht="15" x14ac:dyDescent="0.25">
      <c r="A53" s="32">
        <v>47</v>
      </c>
      <c r="B53" s="33" t="s">
        <v>116</v>
      </c>
      <c r="C53" s="34" t="s">
        <v>63</v>
      </c>
      <c r="D53" s="34" t="s">
        <v>101</v>
      </c>
      <c r="E53" s="35">
        <v>1</v>
      </c>
      <c r="F53" s="36">
        <v>42192</v>
      </c>
      <c r="G53" s="36">
        <v>42558</v>
      </c>
      <c r="H53" s="37">
        <v>630</v>
      </c>
      <c r="I53" s="37">
        <f t="shared" si="0"/>
        <v>86.399999999999991</v>
      </c>
      <c r="J53" s="37">
        <v>0</v>
      </c>
      <c r="K53" s="38">
        <f t="shared" si="1"/>
        <v>716.4</v>
      </c>
      <c r="L53" s="39">
        <v>0</v>
      </c>
      <c r="M53" s="40">
        <f t="shared" si="2"/>
        <v>0</v>
      </c>
      <c r="N53" s="40">
        <v>0</v>
      </c>
      <c r="O53" s="41">
        <f t="shared" si="3"/>
        <v>716.4</v>
      </c>
    </row>
    <row r="54" spans="1:15" s="42" customFormat="1" ht="15" x14ac:dyDescent="0.25">
      <c r="A54" s="48">
        <v>48</v>
      </c>
      <c r="B54" s="33" t="s">
        <v>41</v>
      </c>
      <c r="C54" s="34" t="s">
        <v>65</v>
      </c>
      <c r="D54" s="34" t="s">
        <v>1</v>
      </c>
      <c r="E54" s="35" t="s">
        <v>93</v>
      </c>
      <c r="F54" s="36" t="s">
        <v>37</v>
      </c>
      <c r="G54" s="36">
        <v>42369</v>
      </c>
      <c r="H54" s="37">
        <v>630</v>
      </c>
      <c r="I54" s="37">
        <f t="shared" si="0"/>
        <v>86.399999999999991</v>
      </c>
      <c r="J54" s="37">
        <v>0</v>
      </c>
      <c r="K54" s="38">
        <f t="shared" si="1"/>
        <v>716.4</v>
      </c>
      <c r="L54" s="39">
        <v>0</v>
      </c>
      <c r="M54" s="40">
        <f t="shared" si="2"/>
        <v>0</v>
      </c>
      <c r="N54" s="40">
        <v>0</v>
      </c>
      <c r="O54" s="41">
        <f t="shared" si="3"/>
        <v>716.4</v>
      </c>
    </row>
    <row r="55" spans="1:15" s="42" customFormat="1" ht="15" x14ac:dyDescent="0.25">
      <c r="A55" s="48">
        <v>49</v>
      </c>
      <c r="B55" s="45" t="s">
        <v>35</v>
      </c>
      <c r="C55" s="46" t="s">
        <v>59</v>
      </c>
      <c r="D55" s="46" t="s">
        <v>13</v>
      </c>
      <c r="E55" s="35" t="s">
        <v>93</v>
      </c>
      <c r="F55" s="36">
        <v>41821</v>
      </c>
      <c r="G55" s="36">
        <v>42552</v>
      </c>
      <c r="H55" s="37">
        <v>630</v>
      </c>
      <c r="I55" s="37">
        <f t="shared" si="0"/>
        <v>86.399999999999991</v>
      </c>
      <c r="J55" s="37">
        <v>0</v>
      </c>
      <c r="K55" s="38">
        <f t="shared" si="1"/>
        <v>716.4</v>
      </c>
      <c r="L55" s="39">
        <v>0</v>
      </c>
      <c r="M55" s="40">
        <f t="shared" si="2"/>
        <v>0</v>
      </c>
      <c r="N55" s="40">
        <v>0</v>
      </c>
      <c r="O55" s="41">
        <f t="shared" si="3"/>
        <v>716.4</v>
      </c>
    </row>
    <row r="56" spans="1:15" s="42" customFormat="1" ht="15" x14ac:dyDescent="0.25">
      <c r="A56" s="32">
        <v>50</v>
      </c>
      <c r="B56" s="45" t="s">
        <v>118</v>
      </c>
      <c r="C56" s="46" t="s">
        <v>67</v>
      </c>
      <c r="D56" s="46" t="s">
        <v>7</v>
      </c>
      <c r="E56" s="35">
        <v>1</v>
      </c>
      <c r="F56" s="36">
        <v>42156</v>
      </c>
      <c r="G56" s="36">
        <v>42521</v>
      </c>
      <c r="H56" s="37">
        <v>630</v>
      </c>
      <c r="I56" s="37">
        <f t="shared" si="0"/>
        <v>86.399999999999991</v>
      </c>
      <c r="J56" s="37">
        <v>0</v>
      </c>
      <c r="K56" s="38">
        <f t="shared" si="1"/>
        <v>716.4</v>
      </c>
      <c r="L56" s="39">
        <v>0</v>
      </c>
      <c r="M56" s="40">
        <f t="shared" si="2"/>
        <v>0</v>
      </c>
      <c r="N56" s="40">
        <v>0</v>
      </c>
      <c r="O56" s="41">
        <f t="shared" si="3"/>
        <v>716.4</v>
      </c>
    </row>
    <row r="57" spans="1:15" s="42" customFormat="1" ht="15" x14ac:dyDescent="0.25">
      <c r="A57" s="32">
        <v>51</v>
      </c>
      <c r="B57" s="33" t="s">
        <v>128</v>
      </c>
      <c r="C57" s="34" t="s">
        <v>67</v>
      </c>
      <c r="D57" s="34" t="s">
        <v>129</v>
      </c>
      <c r="E57" s="35">
        <v>1</v>
      </c>
      <c r="F57" s="36">
        <v>42191</v>
      </c>
      <c r="G57" s="36">
        <v>42557</v>
      </c>
      <c r="H57" s="37">
        <v>630</v>
      </c>
      <c r="I57" s="37">
        <f t="shared" si="0"/>
        <v>86.399999999999991</v>
      </c>
      <c r="J57" s="37">
        <v>0</v>
      </c>
      <c r="K57" s="38">
        <f t="shared" si="1"/>
        <v>716.4</v>
      </c>
      <c r="L57" s="39">
        <v>0</v>
      </c>
      <c r="M57" s="40">
        <f t="shared" si="2"/>
        <v>0</v>
      </c>
      <c r="N57" s="40">
        <v>0</v>
      </c>
      <c r="O57" s="41">
        <f t="shared" si="3"/>
        <v>716.4</v>
      </c>
    </row>
    <row r="58" spans="1:15" s="42" customFormat="1" ht="15" x14ac:dyDescent="0.25">
      <c r="A58" s="48">
        <v>52</v>
      </c>
      <c r="B58" s="33" t="s">
        <v>99</v>
      </c>
      <c r="C58" s="34" t="s">
        <v>69</v>
      </c>
      <c r="D58" s="34" t="s">
        <v>7</v>
      </c>
      <c r="E58" s="35">
        <v>4</v>
      </c>
      <c r="F58" s="36">
        <v>42064</v>
      </c>
      <c r="G58" s="36">
        <v>42429</v>
      </c>
      <c r="H58" s="37">
        <v>630</v>
      </c>
      <c r="I58" s="37">
        <f t="shared" si="0"/>
        <v>86.399999999999991</v>
      </c>
      <c r="J58" s="37">
        <v>0</v>
      </c>
      <c r="K58" s="38">
        <f t="shared" si="1"/>
        <v>716.4</v>
      </c>
      <c r="L58" s="39">
        <v>0</v>
      </c>
      <c r="M58" s="40">
        <f t="shared" ref="M58:M107" si="20">(H58/30)*L58</f>
        <v>0</v>
      </c>
      <c r="N58" s="40">
        <v>0</v>
      </c>
      <c r="O58" s="41">
        <f t="shared" si="3"/>
        <v>716.4</v>
      </c>
    </row>
    <row r="59" spans="1:15" s="42" customFormat="1" ht="15" x14ac:dyDescent="0.25">
      <c r="A59" s="48">
        <v>53</v>
      </c>
      <c r="B59" s="33" t="s">
        <v>143</v>
      </c>
      <c r="C59" s="34" t="s">
        <v>68</v>
      </c>
      <c r="D59" s="34" t="s">
        <v>7</v>
      </c>
      <c r="E59" s="35">
        <v>1</v>
      </c>
      <c r="F59" s="36">
        <v>42219</v>
      </c>
      <c r="G59" s="36">
        <v>42585</v>
      </c>
      <c r="H59" s="37">
        <v>630</v>
      </c>
      <c r="I59" s="37">
        <f t="shared" si="0"/>
        <v>86.399999999999991</v>
      </c>
      <c r="J59" s="37">
        <v>0</v>
      </c>
      <c r="K59" s="38">
        <f t="shared" ref="K59:K107" si="21">SUM(H59:J59)</f>
        <v>716.4</v>
      </c>
      <c r="L59" s="39">
        <v>0</v>
      </c>
      <c r="M59" s="40">
        <f t="shared" si="20"/>
        <v>0</v>
      </c>
      <c r="N59" s="40">
        <v>0</v>
      </c>
      <c r="O59" s="41">
        <f t="shared" ref="O59:O107" si="22">K59-SUM(M59:N59)</f>
        <v>716.4</v>
      </c>
    </row>
    <row r="60" spans="1:15" s="42" customFormat="1" ht="15" x14ac:dyDescent="0.25">
      <c r="A60" s="32">
        <v>54</v>
      </c>
      <c r="B60" s="33" t="s">
        <v>110</v>
      </c>
      <c r="C60" s="34" t="s">
        <v>59</v>
      </c>
      <c r="D60" s="34" t="s">
        <v>98</v>
      </c>
      <c r="E60" s="35">
        <v>1</v>
      </c>
      <c r="F60" s="36">
        <v>42095</v>
      </c>
      <c r="G60" s="36">
        <v>42369</v>
      </c>
      <c r="H60" s="37">
        <v>630</v>
      </c>
      <c r="I60" s="37">
        <f t="shared" si="0"/>
        <v>86.399999999999991</v>
      </c>
      <c r="J60" s="37">
        <v>0</v>
      </c>
      <c r="K60" s="38">
        <f t="shared" si="21"/>
        <v>716.4</v>
      </c>
      <c r="L60" s="39">
        <v>0</v>
      </c>
      <c r="M60" s="40">
        <f t="shared" si="20"/>
        <v>0</v>
      </c>
      <c r="N60" s="40">
        <v>0</v>
      </c>
      <c r="O60" s="41">
        <f t="shared" si="22"/>
        <v>716.4</v>
      </c>
    </row>
    <row r="61" spans="1:15" s="42" customFormat="1" ht="15" x14ac:dyDescent="0.25">
      <c r="A61" s="32">
        <v>55</v>
      </c>
      <c r="B61" s="43" t="s">
        <v>57</v>
      </c>
      <c r="C61" s="46" t="s">
        <v>62</v>
      </c>
      <c r="D61" s="46" t="s">
        <v>56</v>
      </c>
      <c r="E61" s="35" t="s">
        <v>93</v>
      </c>
      <c r="F61" s="44">
        <v>41855</v>
      </c>
      <c r="G61" s="36">
        <v>42586</v>
      </c>
      <c r="H61" s="37">
        <v>630</v>
      </c>
      <c r="I61" s="37">
        <f t="shared" ref="I61:I107" si="23">H$3*I$3</f>
        <v>86.399999999999991</v>
      </c>
      <c r="J61" s="37">
        <v>0</v>
      </c>
      <c r="K61" s="38">
        <f t="shared" si="21"/>
        <v>716.4</v>
      </c>
      <c r="L61" s="39">
        <v>0</v>
      </c>
      <c r="M61" s="40">
        <f t="shared" si="20"/>
        <v>0</v>
      </c>
      <c r="N61" s="40">
        <v>0</v>
      </c>
      <c r="O61" s="41">
        <f t="shared" si="22"/>
        <v>716.4</v>
      </c>
    </row>
    <row r="62" spans="1:15" s="42" customFormat="1" ht="15" x14ac:dyDescent="0.25">
      <c r="A62" s="32">
        <v>56</v>
      </c>
      <c r="B62" s="43" t="s">
        <v>157</v>
      </c>
      <c r="C62" s="46" t="s">
        <v>76</v>
      </c>
      <c r="D62" s="46" t="s">
        <v>158</v>
      </c>
      <c r="E62" s="35">
        <v>1</v>
      </c>
      <c r="F62" s="44">
        <v>42278</v>
      </c>
      <c r="G62" s="36">
        <v>42644</v>
      </c>
      <c r="H62" s="37">
        <v>630</v>
      </c>
      <c r="I62" s="37">
        <f t="shared" ref="I62" si="24">H$3*I$3</f>
        <v>86.399999999999991</v>
      </c>
      <c r="J62" s="37">
        <v>0</v>
      </c>
      <c r="K62" s="38">
        <f t="shared" ref="K62" si="25">SUM(H62:J62)</f>
        <v>716.4</v>
      </c>
      <c r="L62" s="39">
        <v>0</v>
      </c>
      <c r="M62" s="40">
        <f t="shared" si="20"/>
        <v>0</v>
      </c>
      <c r="N62" s="40">
        <v>0</v>
      </c>
      <c r="O62" s="41">
        <f t="shared" ref="O62" si="26">K62-SUM(M62:N62)</f>
        <v>716.4</v>
      </c>
    </row>
    <row r="63" spans="1:15" s="42" customFormat="1" ht="15" x14ac:dyDescent="0.25">
      <c r="A63" s="32">
        <v>57</v>
      </c>
      <c r="B63" s="43" t="s">
        <v>144</v>
      </c>
      <c r="C63" s="46" t="s">
        <v>63</v>
      </c>
      <c r="D63" s="46" t="s">
        <v>2</v>
      </c>
      <c r="E63" s="35">
        <v>1</v>
      </c>
      <c r="F63" s="44">
        <v>42219</v>
      </c>
      <c r="G63" s="36">
        <v>42585</v>
      </c>
      <c r="H63" s="37">
        <v>630</v>
      </c>
      <c r="I63" s="37">
        <f t="shared" si="23"/>
        <v>86.399999999999991</v>
      </c>
      <c r="J63" s="37">
        <v>0</v>
      </c>
      <c r="K63" s="38">
        <f t="shared" si="21"/>
        <v>716.4</v>
      </c>
      <c r="L63" s="39">
        <v>0</v>
      </c>
      <c r="M63" s="40">
        <f t="shared" si="20"/>
        <v>0</v>
      </c>
      <c r="N63" s="40">
        <v>0</v>
      </c>
      <c r="O63" s="41">
        <f t="shared" si="22"/>
        <v>716.4</v>
      </c>
    </row>
    <row r="64" spans="1:15" s="42" customFormat="1" ht="15" x14ac:dyDescent="0.25">
      <c r="A64" s="32">
        <v>58</v>
      </c>
      <c r="B64" s="43" t="s">
        <v>170</v>
      </c>
      <c r="C64" s="46" t="s">
        <v>171</v>
      </c>
      <c r="D64" s="46" t="s">
        <v>7</v>
      </c>
      <c r="E64" s="35">
        <v>1</v>
      </c>
      <c r="F64" s="44">
        <v>42278</v>
      </c>
      <c r="G64" s="36">
        <v>42644</v>
      </c>
      <c r="H64" s="37">
        <v>630</v>
      </c>
      <c r="I64" s="37">
        <f t="shared" ref="I64" si="27">H$3*I$3</f>
        <v>86.399999999999991</v>
      </c>
      <c r="J64" s="37">
        <v>0</v>
      </c>
      <c r="K64" s="38">
        <f t="shared" ref="K64" si="28">SUM(H64:J64)</f>
        <v>716.4</v>
      </c>
      <c r="L64" s="39">
        <v>0</v>
      </c>
      <c r="M64" s="40">
        <f t="shared" si="20"/>
        <v>0</v>
      </c>
      <c r="N64" s="40">
        <v>0</v>
      </c>
      <c r="O64" s="41">
        <f t="shared" ref="O64" si="29">K64-SUM(M64:N64)</f>
        <v>716.4</v>
      </c>
    </row>
    <row r="65" spans="1:15" s="42" customFormat="1" ht="15" x14ac:dyDescent="0.25">
      <c r="A65" s="48">
        <v>59</v>
      </c>
      <c r="B65" s="53" t="s">
        <v>4</v>
      </c>
      <c r="C65" s="54" t="s">
        <v>63</v>
      </c>
      <c r="D65" s="54" t="s">
        <v>2</v>
      </c>
      <c r="E65" s="55">
        <v>1</v>
      </c>
      <c r="F65" s="56">
        <v>42186</v>
      </c>
      <c r="G65" s="36">
        <v>42552</v>
      </c>
      <c r="H65" s="57">
        <v>630</v>
      </c>
      <c r="I65" s="57">
        <f t="shared" si="23"/>
        <v>86.399999999999991</v>
      </c>
      <c r="J65" s="57">
        <v>0</v>
      </c>
      <c r="K65" s="58">
        <f t="shared" si="21"/>
        <v>716.4</v>
      </c>
      <c r="L65" s="39">
        <v>0</v>
      </c>
      <c r="M65" s="40">
        <f t="shared" si="20"/>
        <v>0</v>
      </c>
      <c r="N65" s="40">
        <v>0</v>
      </c>
      <c r="O65" s="41">
        <f t="shared" si="22"/>
        <v>716.4</v>
      </c>
    </row>
    <row r="66" spans="1:15" s="42" customFormat="1" ht="15" x14ac:dyDescent="0.25">
      <c r="A66" s="32">
        <f>A65+1</f>
        <v>60</v>
      </c>
      <c r="B66" s="33" t="s">
        <v>39</v>
      </c>
      <c r="C66" s="34" t="s">
        <v>64</v>
      </c>
      <c r="D66" s="34" t="s">
        <v>1</v>
      </c>
      <c r="E66" s="35" t="s">
        <v>93</v>
      </c>
      <c r="F66" s="36">
        <v>42215</v>
      </c>
      <c r="G66" s="36">
        <v>42581</v>
      </c>
      <c r="H66" s="37">
        <v>418</v>
      </c>
      <c r="I66" s="37">
        <f t="shared" si="23"/>
        <v>86.399999999999991</v>
      </c>
      <c r="J66" s="37">
        <v>0</v>
      </c>
      <c r="K66" s="38">
        <f t="shared" si="21"/>
        <v>504.4</v>
      </c>
      <c r="L66" s="39">
        <v>0</v>
      </c>
      <c r="M66" s="40">
        <f t="shared" si="20"/>
        <v>0</v>
      </c>
      <c r="N66" s="40">
        <v>0</v>
      </c>
      <c r="O66" s="41">
        <f t="shared" si="22"/>
        <v>504.4</v>
      </c>
    </row>
    <row r="67" spans="1:15" s="42" customFormat="1" ht="15" x14ac:dyDescent="0.25">
      <c r="A67" s="32">
        <f t="shared" ref="A67:A107" si="30">A66+1</f>
        <v>61</v>
      </c>
      <c r="B67" s="33" t="s">
        <v>159</v>
      </c>
      <c r="C67" s="34" t="s">
        <v>160</v>
      </c>
      <c r="D67" s="34" t="s">
        <v>8</v>
      </c>
      <c r="E67" s="35">
        <v>1</v>
      </c>
      <c r="F67" s="36">
        <v>42278</v>
      </c>
      <c r="G67" s="36">
        <v>42644</v>
      </c>
      <c r="H67" s="37">
        <v>630</v>
      </c>
      <c r="I67" s="37">
        <f t="shared" ref="I67" si="31">H$3*I$3</f>
        <v>86.399999999999991</v>
      </c>
      <c r="J67" s="37">
        <v>0</v>
      </c>
      <c r="K67" s="38">
        <f t="shared" ref="K67:K68" si="32">SUM(H67:J67)</f>
        <v>716.4</v>
      </c>
      <c r="L67" s="39">
        <v>0</v>
      </c>
      <c r="M67" s="40">
        <f t="shared" si="20"/>
        <v>0</v>
      </c>
      <c r="N67" s="40">
        <v>0</v>
      </c>
      <c r="O67" s="41">
        <f t="shared" ref="O67" si="33">K67-SUM(M67:N67)</f>
        <v>716.4</v>
      </c>
    </row>
    <row r="68" spans="1:15" s="42" customFormat="1" ht="15" x14ac:dyDescent="0.25">
      <c r="A68" s="32">
        <f t="shared" si="30"/>
        <v>62</v>
      </c>
      <c r="B68" s="33" t="s">
        <v>184</v>
      </c>
      <c r="C68" s="34" t="s">
        <v>131</v>
      </c>
      <c r="D68" s="34" t="s">
        <v>1</v>
      </c>
      <c r="E68" s="35">
        <v>1</v>
      </c>
      <c r="F68" s="36">
        <v>42309</v>
      </c>
      <c r="G68" s="36">
        <v>42675</v>
      </c>
      <c r="H68" s="37">
        <v>630</v>
      </c>
      <c r="I68" s="37">
        <v>86.4</v>
      </c>
      <c r="J68" s="37">
        <v>0</v>
      </c>
      <c r="K68" s="38">
        <f t="shared" si="32"/>
        <v>716.4</v>
      </c>
      <c r="L68" s="39"/>
      <c r="M68" s="40">
        <v>0</v>
      </c>
      <c r="N68" s="40">
        <v>0</v>
      </c>
      <c r="O68" s="41">
        <v>716.4</v>
      </c>
    </row>
    <row r="69" spans="1:15" s="42" customFormat="1" ht="15" x14ac:dyDescent="0.25">
      <c r="A69" s="32">
        <f t="shared" si="30"/>
        <v>63</v>
      </c>
      <c r="B69" s="33" t="s">
        <v>154</v>
      </c>
      <c r="C69" s="34" t="s">
        <v>65</v>
      </c>
      <c r="D69" s="34" t="s">
        <v>8</v>
      </c>
      <c r="E69" s="35">
        <v>1</v>
      </c>
      <c r="F69" s="36">
        <v>42248</v>
      </c>
      <c r="G69" s="36">
        <v>42614</v>
      </c>
      <c r="H69" s="37">
        <v>630</v>
      </c>
      <c r="I69" s="37">
        <f t="shared" si="23"/>
        <v>86.399999999999991</v>
      </c>
      <c r="J69" s="37">
        <v>0</v>
      </c>
      <c r="K69" s="38">
        <f t="shared" si="21"/>
        <v>716.4</v>
      </c>
      <c r="L69" s="39">
        <v>0</v>
      </c>
      <c r="M69" s="40">
        <f t="shared" si="20"/>
        <v>0</v>
      </c>
      <c r="N69" s="40">
        <v>0</v>
      </c>
      <c r="O69" s="41">
        <f t="shared" si="22"/>
        <v>716.4</v>
      </c>
    </row>
    <row r="70" spans="1:15" s="42" customFormat="1" ht="15" x14ac:dyDescent="0.25">
      <c r="A70" s="32">
        <f t="shared" si="30"/>
        <v>64</v>
      </c>
      <c r="B70" s="45" t="s">
        <v>52</v>
      </c>
      <c r="C70" s="46" t="s">
        <v>69</v>
      </c>
      <c r="D70" s="46" t="s">
        <v>7</v>
      </c>
      <c r="E70" s="35">
        <v>1</v>
      </c>
      <c r="F70" s="36">
        <v>42353</v>
      </c>
      <c r="G70" s="36">
        <v>42551</v>
      </c>
      <c r="H70" s="47">
        <v>630</v>
      </c>
      <c r="I70" s="37">
        <f t="shared" si="23"/>
        <v>86.399999999999991</v>
      </c>
      <c r="J70" s="37">
        <v>0</v>
      </c>
      <c r="K70" s="38">
        <f t="shared" si="21"/>
        <v>716.4</v>
      </c>
      <c r="L70" s="39">
        <v>0</v>
      </c>
      <c r="M70" s="40">
        <f t="shared" si="20"/>
        <v>0</v>
      </c>
      <c r="N70" s="40">
        <v>0</v>
      </c>
      <c r="O70" s="41">
        <f t="shared" si="22"/>
        <v>716.4</v>
      </c>
    </row>
    <row r="71" spans="1:15" s="42" customFormat="1" ht="15" x14ac:dyDescent="0.25">
      <c r="A71" s="32">
        <f t="shared" si="30"/>
        <v>65</v>
      </c>
      <c r="B71" s="33" t="s">
        <v>104</v>
      </c>
      <c r="C71" s="34" t="s">
        <v>105</v>
      </c>
      <c r="D71" s="46" t="s">
        <v>7</v>
      </c>
      <c r="E71" s="35">
        <v>1</v>
      </c>
      <c r="F71" s="36">
        <v>42128</v>
      </c>
      <c r="G71" s="36">
        <v>42494</v>
      </c>
      <c r="H71" s="37">
        <v>630</v>
      </c>
      <c r="I71" s="37">
        <f t="shared" si="23"/>
        <v>86.399999999999991</v>
      </c>
      <c r="J71" s="37">
        <v>0</v>
      </c>
      <c r="K71" s="38">
        <f t="shared" si="21"/>
        <v>716.4</v>
      </c>
      <c r="L71" s="39">
        <v>0</v>
      </c>
      <c r="M71" s="40">
        <f t="shared" si="20"/>
        <v>0</v>
      </c>
      <c r="N71" s="40">
        <v>0</v>
      </c>
      <c r="O71" s="41">
        <f t="shared" si="22"/>
        <v>716.4</v>
      </c>
    </row>
    <row r="72" spans="1:15" s="42" customFormat="1" ht="15" x14ac:dyDescent="0.25">
      <c r="A72" s="32">
        <f t="shared" si="30"/>
        <v>66</v>
      </c>
      <c r="B72" s="33" t="s">
        <v>12</v>
      </c>
      <c r="C72" s="34" t="s">
        <v>71</v>
      </c>
      <c r="D72" s="46" t="s">
        <v>7</v>
      </c>
      <c r="E72" s="35" t="s">
        <v>93</v>
      </c>
      <c r="F72" s="36">
        <v>42186</v>
      </c>
      <c r="G72" s="36">
        <v>42552</v>
      </c>
      <c r="H72" s="37">
        <v>630</v>
      </c>
      <c r="I72" s="37">
        <f t="shared" si="23"/>
        <v>86.399999999999991</v>
      </c>
      <c r="J72" s="37">
        <v>0</v>
      </c>
      <c r="K72" s="38">
        <f t="shared" si="21"/>
        <v>716.4</v>
      </c>
      <c r="L72" s="39">
        <v>0</v>
      </c>
      <c r="M72" s="40">
        <f t="shared" si="20"/>
        <v>0</v>
      </c>
      <c r="N72" s="40">
        <v>0</v>
      </c>
      <c r="O72" s="41">
        <f t="shared" si="22"/>
        <v>716.4</v>
      </c>
    </row>
    <row r="73" spans="1:15" s="42" customFormat="1" ht="15" x14ac:dyDescent="0.25">
      <c r="A73" s="32">
        <f t="shared" si="30"/>
        <v>67</v>
      </c>
      <c r="B73" s="33" t="s">
        <v>48</v>
      </c>
      <c r="C73" s="34" t="s">
        <v>60</v>
      </c>
      <c r="D73" s="34" t="s">
        <v>8</v>
      </c>
      <c r="E73" s="35" t="s">
        <v>93</v>
      </c>
      <c r="F73" s="36">
        <v>42221</v>
      </c>
      <c r="G73" s="36">
        <v>42587</v>
      </c>
      <c r="H73" s="37">
        <v>630</v>
      </c>
      <c r="I73" s="37">
        <f t="shared" si="23"/>
        <v>86.399999999999991</v>
      </c>
      <c r="J73" s="37">
        <v>0</v>
      </c>
      <c r="K73" s="38">
        <f t="shared" si="21"/>
        <v>716.4</v>
      </c>
      <c r="L73" s="39">
        <v>0</v>
      </c>
      <c r="M73" s="40">
        <f t="shared" si="20"/>
        <v>0</v>
      </c>
      <c r="N73" s="40">
        <v>0</v>
      </c>
      <c r="O73" s="41">
        <f t="shared" si="22"/>
        <v>716.4</v>
      </c>
    </row>
    <row r="74" spans="1:15" s="42" customFormat="1" ht="15" x14ac:dyDescent="0.25">
      <c r="A74" s="32">
        <f t="shared" si="30"/>
        <v>68</v>
      </c>
      <c r="B74" s="59" t="s">
        <v>117</v>
      </c>
      <c r="C74" s="60" t="s">
        <v>65</v>
      </c>
      <c r="D74" s="46" t="s">
        <v>8</v>
      </c>
      <c r="E74" s="35">
        <v>1</v>
      </c>
      <c r="F74" s="36">
        <v>42186</v>
      </c>
      <c r="G74" s="36">
        <v>42552</v>
      </c>
      <c r="H74" s="47">
        <v>630</v>
      </c>
      <c r="I74" s="37">
        <f t="shared" si="23"/>
        <v>86.399999999999991</v>
      </c>
      <c r="J74" s="37">
        <v>0</v>
      </c>
      <c r="K74" s="38">
        <f t="shared" si="21"/>
        <v>716.4</v>
      </c>
      <c r="L74" s="39">
        <v>0</v>
      </c>
      <c r="M74" s="40">
        <f t="shared" si="20"/>
        <v>0</v>
      </c>
      <c r="N74" s="40">
        <v>0</v>
      </c>
      <c r="O74" s="41">
        <f t="shared" si="22"/>
        <v>716.4</v>
      </c>
    </row>
    <row r="75" spans="1:15" s="42" customFormat="1" ht="15" x14ac:dyDescent="0.25">
      <c r="A75" s="32">
        <f t="shared" si="30"/>
        <v>69</v>
      </c>
      <c r="B75" s="59" t="s">
        <v>172</v>
      </c>
      <c r="C75" s="60" t="s">
        <v>115</v>
      </c>
      <c r="D75" s="46" t="s">
        <v>1</v>
      </c>
      <c r="E75" s="35">
        <v>1</v>
      </c>
      <c r="F75" s="36">
        <v>42311</v>
      </c>
      <c r="G75" s="36">
        <v>42677</v>
      </c>
      <c r="H75" s="47">
        <v>630</v>
      </c>
      <c r="I75" s="37">
        <f t="shared" ref="I75" si="34">H$3*I$3</f>
        <v>86.399999999999991</v>
      </c>
      <c r="J75" s="37">
        <v>0</v>
      </c>
      <c r="K75" s="38">
        <f t="shared" ref="K75" si="35">SUM(H75:J75)</f>
        <v>716.4</v>
      </c>
      <c r="L75" s="39">
        <v>0</v>
      </c>
      <c r="M75" s="40">
        <f t="shared" si="20"/>
        <v>0</v>
      </c>
      <c r="N75" s="40">
        <v>0</v>
      </c>
      <c r="O75" s="41">
        <f t="shared" ref="O75" si="36">K75-SUM(M75:N75)</f>
        <v>716.4</v>
      </c>
    </row>
    <row r="76" spans="1:15" s="42" customFormat="1" ht="15" x14ac:dyDescent="0.25">
      <c r="A76" s="32">
        <f t="shared" si="30"/>
        <v>70</v>
      </c>
      <c r="B76" s="59" t="s">
        <v>181</v>
      </c>
      <c r="C76" s="60" t="s">
        <v>65</v>
      </c>
      <c r="D76" s="46" t="s">
        <v>1</v>
      </c>
      <c r="E76" s="35">
        <v>1</v>
      </c>
      <c r="F76" s="36">
        <v>42219</v>
      </c>
      <c r="G76" s="36">
        <v>42585</v>
      </c>
      <c r="H76" s="47">
        <v>630</v>
      </c>
      <c r="I76" s="37">
        <v>86.4</v>
      </c>
      <c r="J76" s="37">
        <v>0</v>
      </c>
      <c r="K76" s="38">
        <v>716.4</v>
      </c>
      <c r="L76" s="39"/>
      <c r="M76" s="40">
        <v>0</v>
      </c>
      <c r="N76" s="40">
        <v>0</v>
      </c>
      <c r="O76" s="41">
        <v>716.4</v>
      </c>
    </row>
    <row r="77" spans="1:15" s="42" customFormat="1" ht="15" x14ac:dyDescent="0.25">
      <c r="A77" s="32">
        <f t="shared" si="30"/>
        <v>71</v>
      </c>
      <c r="B77" s="59" t="s">
        <v>161</v>
      </c>
      <c r="C77" s="60" t="s">
        <v>162</v>
      </c>
      <c r="D77" s="46" t="s">
        <v>129</v>
      </c>
      <c r="E77" s="35">
        <v>1</v>
      </c>
      <c r="F77" s="36">
        <v>42278</v>
      </c>
      <c r="G77" s="36">
        <v>42644</v>
      </c>
      <c r="H77" s="37">
        <v>630</v>
      </c>
      <c r="I77" s="37">
        <f t="shared" si="23"/>
        <v>86.399999999999991</v>
      </c>
      <c r="J77" s="37">
        <v>0</v>
      </c>
      <c r="K77" s="38">
        <f t="shared" si="21"/>
        <v>716.4</v>
      </c>
      <c r="L77" s="39">
        <v>0</v>
      </c>
      <c r="M77" s="40">
        <f t="shared" si="20"/>
        <v>0</v>
      </c>
      <c r="N77" s="40">
        <v>0</v>
      </c>
      <c r="O77" s="41">
        <f t="shared" si="22"/>
        <v>716.4</v>
      </c>
    </row>
    <row r="78" spans="1:15" s="42" customFormat="1" ht="15" x14ac:dyDescent="0.25">
      <c r="A78" s="32">
        <f t="shared" si="30"/>
        <v>72</v>
      </c>
      <c r="B78" s="59" t="s">
        <v>179</v>
      </c>
      <c r="C78" s="60" t="s">
        <v>180</v>
      </c>
      <c r="D78" s="46" t="s">
        <v>7</v>
      </c>
      <c r="E78" s="35">
        <v>1</v>
      </c>
      <c r="F78" s="36">
        <v>42339</v>
      </c>
      <c r="G78" s="36">
        <v>42705</v>
      </c>
      <c r="H78" s="37">
        <v>630</v>
      </c>
      <c r="I78" s="37">
        <f t="shared" ref="I78" si="37">H$3*I$3</f>
        <v>86.399999999999991</v>
      </c>
      <c r="J78" s="37">
        <v>0</v>
      </c>
      <c r="K78" s="38">
        <f t="shared" ref="K78" si="38">SUM(H78:J78)</f>
        <v>716.4</v>
      </c>
      <c r="L78" s="39">
        <v>0</v>
      </c>
      <c r="M78" s="40">
        <f t="shared" ref="M78" si="39">(H78/30)*L78</f>
        <v>0</v>
      </c>
      <c r="N78" s="40">
        <v>0</v>
      </c>
      <c r="O78" s="41">
        <f t="shared" ref="O78" si="40">K78-SUM(M78:N78)</f>
        <v>716.4</v>
      </c>
    </row>
    <row r="79" spans="1:15" s="42" customFormat="1" ht="15" x14ac:dyDescent="0.25">
      <c r="A79" s="32">
        <f t="shared" si="30"/>
        <v>73</v>
      </c>
      <c r="B79" s="61" t="s">
        <v>111</v>
      </c>
      <c r="C79" s="62" t="s">
        <v>63</v>
      </c>
      <c r="D79" s="34" t="s">
        <v>112</v>
      </c>
      <c r="E79" s="35">
        <v>1</v>
      </c>
      <c r="F79" s="36">
        <v>42107</v>
      </c>
      <c r="G79" s="36">
        <v>42473</v>
      </c>
      <c r="H79" s="47">
        <v>630</v>
      </c>
      <c r="I79" s="37">
        <f t="shared" si="23"/>
        <v>86.399999999999991</v>
      </c>
      <c r="J79" s="37">
        <v>0</v>
      </c>
      <c r="K79" s="38">
        <f t="shared" si="21"/>
        <v>716.4</v>
      </c>
      <c r="L79" s="39">
        <v>0</v>
      </c>
      <c r="M79" s="40">
        <f t="shared" si="20"/>
        <v>0</v>
      </c>
      <c r="N79" s="40">
        <v>0</v>
      </c>
      <c r="O79" s="41">
        <f t="shared" si="22"/>
        <v>716.4</v>
      </c>
    </row>
    <row r="80" spans="1:15" s="42" customFormat="1" ht="15" x14ac:dyDescent="0.25">
      <c r="A80" s="32">
        <f t="shared" si="30"/>
        <v>74</v>
      </c>
      <c r="B80" s="61" t="s">
        <v>130</v>
      </c>
      <c r="C80" s="62" t="s">
        <v>131</v>
      </c>
      <c r="D80" s="34" t="s">
        <v>7</v>
      </c>
      <c r="E80" s="35">
        <v>1</v>
      </c>
      <c r="F80" s="36">
        <v>42198</v>
      </c>
      <c r="G80" s="36">
        <v>42564</v>
      </c>
      <c r="H80" s="37">
        <v>630</v>
      </c>
      <c r="I80" s="37">
        <f t="shared" si="23"/>
        <v>86.399999999999991</v>
      </c>
      <c r="J80" s="37">
        <v>0</v>
      </c>
      <c r="K80" s="38">
        <f t="shared" si="21"/>
        <v>716.4</v>
      </c>
      <c r="L80" s="39">
        <v>0</v>
      </c>
      <c r="M80" s="40">
        <f t="shared" si="20"/>
        <v>0</v>
      </c>
      <c r="N80" s="40">
        <v>0</v>
      </c>
      <c r="O80" s="41">
        <f t="shared" si="22"/>
        <v>716.4</v>
      </c>
    </row>
    <row r="81" spans="1:15" s="42" customFormat="1" ht="15" x14ac:dyDescent="0.25">
      <c r="A81" s="32">
        <f t="shared" si="30"/>
        <v>75</v>
      </c>
      <c r="B81" s="61" t="s">
        <v>126</v>
      </c>
      <c r="C81" s="62" t="s">
        <v>127</v>
      </c>
      <c r="D81" s="34" t="s">
        <v>101</v>
      </c>
      <c r="E81" s="35">
        <v>1</v>
      </c>
      <c r="F81" s="36">
        <v>42156</v>
      </c>
      <c r="G81" s="36">
        <v>42522</v>
      </c>
      <c r="H81" s="37">
        <v>630</v>
      </c>
      <c r="I81" s="37">
        <f t="shared" si="23"/>
        <v>86.399999999999991</v>
      </c>
      <c r="J81" s="37">
        <v>0</v>
      </c>
      <c r="K81" s="38">
        <f t="shared" si="21"/>
        <v>716.4</v>
      </c>
      <c r="L81" s="39">
        <v>0</v>
      </c>
      <c r="M81" s="40">
        <f t="shared" si="20"/>
        <v>0</v>
      </c>
      <c r="N81" s="40">
        <v>0</v>
      </c>
      <c r="O81" s="41">
        <f t="shared" si="22"/>
        <v>716.4</v>
      </c>
    </row>
    <row r="82" spans="1:15" s="42" customFormat="1" ht="15" x14ac:dyDescent="0.25">
      <c r="A82" s="32">
        <f t="shared" si="30"/>
        <v>76</v>
      </c>
      <c r="B82" s="61" t="s">
        <v>77</v>
      </c>
      <c r="C82" s="62" t="s">
        <v>78</v>
      </c>
      <c r="D82" s="34" t="s">
        <v>8</v>
      </c>
      <c r="E82" s="35" t="s">
        <v>93</v>
      </c>
      <c r="F82" s="36">
        <v>42278</v>
      </c>
      <c r="G82" s="36">
        <v>42644</v>
      </c>
      <c r="H82" s="37">
        <v>630</v>
      </c>
      <c r="I82" s="37">
        <f t="shared" si="23"/>
        <v>86.399999999999991</v>
      </c>
      <c r="J82" s="37">
        <v>0</v>
      </c>
      <c r="K82" s="38">
        <f t="shared" si="21"/>
        <v>716.4</v>
      </c>
      <c r="L82" s="39">
        <v>0</v>
      </c>
      <c r="M82" s="40">
        <f t="shared" si="20"/>
        <v>0</v>
      </c>
      <c r="N82" s="40">
        <v>0</v>
      </c>
      <c r="O82" s="41">
        <f t="shared" si="22"/>
        <v>716.4</v>
      </c>
    </row>
    <row r="83" spans="1:15" s="42" customFormat="1" ht="15" x14ac:dyDescent="0.25">
      <c r="A83" s="32">
        <f t="shared" si="30"/>
        <v>77</v>
      </c>
      <c r="B83" s="61" t="s">
        <v>119</v>
      </c>
      <c r="C83" s="62" t="s">
        <v>120</v>
      </c>
      <c r="D83" s="34" t="s">
        <v>121</v>
      </c>
      <c r="E83" s="35">
        <v>1</v>
      </c>
      <c r="F83" s="36">
        <v>42186</v>
      </c>
      <c r="G83" s="36">
        <v>42552</v>
      </c>
      <c r="H83" s="37">
        <v>630</v>
      </c>
      <c r="I83" s="37">
        <f t="shared" si="23"/>
        <v>86.399999999999991</v>
      </c>
      <c r="J83" s="37">
        <v>0</v>
      </c>
      <c r="K83" s="38">
        <f t="shared" si="21"/>
        <v>716.4</v>
      </c>
      <c r="L83" s="39">
        <v>0</v>
      </c>
      <c r="M83" s="40">
        <f t="shared" si="20"/>
        <v>0</v>
      </c>
      <c r="N83" s="40">
        <v>0</v>
      </c>
      <c r="O83" s="41">
        <f t="shared" si="22"/>
        <v>716.4</v>
      </c>
    </row>
    <row r="84" spans="1:15" s="42" customFormat="1" ht="15" x14ac:dyDescent="0.25">
      <c r="A84" s="32">
        <f t="shared" si="30"/>
        <v>78</v>
      </c>
      <c r="B84" s="61" t="s">
        <v>173</v>
      </c>
      <c r="C84" s="62" t="s">
        <v>65</v>
      </c>
      <c r="D84" s="34" t="s">
        <v>1</v>
      </c>
      <c r="E84" s="35">
        <v>1</v>
      </c>
      <c r="F84" s="36" t="s">
        <v>174</v>
      </c>
      <c r="G84" s="36">
        <v>42675</v>
      </c>
      <c r="H84" s="37">
        <v>630</v>
      </c>
      <c r="I84" s="37">
        <f t="shared" ref="I84" si="41">H$3*I$3</f>
        <v>86.399999999999991</v>
      </c>
      <c r="J84" s="37">
        <v>0</v>
      </c>
      <c r="K84" s="38">
        <f t="shared" ref="K84" si="42">SUM(H84:J84)</f>
        <v>716.4</v>
      </c>
      <c r="L84" s="39">
        <v>0</v>
      </c>
      <c r="M84" s="40">
        <f t="shared" si="20"/>
        <v>0</v>
      </c>
      <c r="N84" s="40">
        <v>0</v>
      </c>
      <c r="O84" s="41">
        <f t="shared" ref="O84" si="43">K84-SUM(M84:N84)</f>
        <v>716.4</v>
      </c>
    </row>
    <row r="85" spans="1:15" s="42" customFormat="1" ht="15" x14ac:dyDescent="0.25">
      <c r="A85" s="32">
        <f t="shared" si="30"/>
        <v>79</v>
      </c>
      <c r="B85" s="61" t="s">
        <v>145</v>
      </c>
      <c r="C85" s="62" t="s">
        <v>70</v>
      </c>
      <c r="D85" s="34" t="s">
        <v>7</v>
      </c>
      <c r="E85" s="35">
        <v>1</v>
      </c>
      <c r="F85" s="36">
        <v>42219</v>
      </c>
      <c r="G85" s="36">
        <v>42585</v>
      </c>
      <c r="H85" s="37">
        <v>630</v>
      </c>
      <c r="I85" s="37">
        <f t="shared" si="23"/>
        <v>86.399999999999991</v>
      </c>
      <c r="J85" s="37">
        <v>0</v>
      </c>
      <c r="K85" s="38">
        <f t="shared" si="21"/>
        <v>716.4</v>
      </c>
      <c r="L85" s="39">
        <v>0</v>
      </c>
      <c r="M85" s="40">
        <f t="shared" si="20"/>
        <v>0</v>
      </c>
      <c r="N85" s="40">
        <v>0</v>
      </c>
      <c r="O85" s="41">
        <f t="shared" si="22"/>
        <v>716.4</v>
      </c>
    </row>
    <row r="86" spans="1:15" s="42" customFormat="1" ht="15" x14ac:dyDescent="0.25">
      <c r="A86" s="32">
        <f t="shared" si="30"/>
        <v>80</v>
      </c>
      <c r="B86" s="61" t="s">
        <v>146</v>
      </c>
      <c r="C86" s="62" t="s">
        <v>64</v>
      </c>
      <c r="D86" s="34" t="s">
        <v>1</v>
      </c>
      <c r="E86" s="35">
        <v>1</v>
      </c>
      <c r="F86" s="36">
        <v>42219</v>
      </c>
      <c r="G86" s="36">
        <v>42585</v>
      </c>
      <c r="H86" s="37">
        <v>418</v>
      </c>
      <c r="I86" s="37">
        <f t="shared" si="23"/>
        <v>86.399999999999991</v>
      </c>
      <c r="J86" s="37">
        <v>0</v>
      </c>
      <c r="K86" s="38">
        <f t="shared" si="21"/>
        <v>504.4</v>
      </c>
      <c r="L86" s="39">
        <v>0</v>
      </c>
      <c r="M86" s="40">
        <f t="shared" si="20"/>
        <v>0</v>
      </c>
      <c r="N86" s="40">
        <v>0</v>
      </c>
      <c r="O86" s="41">
        <f t="shared" ref="O86" si="44">K86-SUM(M86:N86)</f>
        <v>504.4</v>
      </c>
    </row>
    <row r="87" spans="1:15" s="42" customFormat="1" ht="15" x14ac:dyDescent="0.25">
      <c r="A87" s="32">
        <f t="shared" si="30"/>
        <v>81</v>
      </c>
      <c r="B87" s="61" t="s">
        <v>155</v>
      </c>
      <c r="C87" s="62" t="s">
        <v>137</v>
      </c>
      <c r="D87" s="34" t="s">
        <v>1</v>
      </c>
      <c r="E87" s="35">
        <v>1</v>
      </c>
      <c r="F87" s="36">
        <v>42248</v>
      </c>
      <c r="G87" s="36">
        <v>42614</v>
      </c>
      <c r="H87" s="37">
        <v>630</v>
      </c>
      <c r="I87" s="37">
        <f t="shared" si="23"/>
        <v>86.399999999999991</v>
      </c>
      <c r="J87" s="37">
        <v>0</v>
      </c>
      <c r="K87" s="38">
        <f t="shared" si="21"/>
        <v>716.4</v>
      </c>
      <c r="L87" s="39">
        <v>0</v>
      </c>
      <c r="M87" s="40">
        <f t="shared" si="20"/>
        <v>0</v>
      </c>
      <c r="N87" s="40">
        <v>0</v>
      </c>
      <c r="O87" s="41">
        <f t="shared" si="22"/>
        <v>716.4</v>
      </c>
    </row>
    <row r="88" spans="1:15" s="42" customFormat="1" ht="15" x14ac:dyDescent="0.25">
      <c r="A88" s="32">
        <f t="shared" si="30"/>
        <v>82</v>
      </c>
      <c r="B88" s="43" t="s">
        <v>124</v>
      </c>
      <c r="C88" s="46" t="s">
        <v>125</v>
      </c>
      <c r="D88" s="46" t="s">
        <v>8</v>
      </c>
      <c r="E88" s="35">
        <v>1</v>
      </c>
      <c r="F88" s="36">
        <v>42191</v>
      </c>
      <c r="G88" s="36">
        <v>42557</v>
      </c>
      <c r="H88" s="47">
        <v>630</v>
      </c>
      <c r="I88" s="37">
        <f t="shared" si="23"/>
        <v>86.399999999999991</v>
      </c>
      <c r="J88" s="37">
        <v>0</v>
      </c>
      <c r="K88" s="38">
        <f t="shared" si="21"/>
        <v>716.4</v>
      </c>
      <c r="L88" s="39">
        <v>0</v>
      </c>
      <c r="M88" s="40">
        <f t="shared" si="20"/>
        <v>0</v>
      </c>
      <c r="N88" s="40">
        <v>0</v>
      </c>
      <c r="O88" s="41">
        <f t="shared" si="22"/>
        <v>716.4</v>
      </c>
    </row>
    <row r="89" spans="1:15" s="42" customFormat="1" ht="15" x14ac:dyDescent="0.25">
      <c r="A89" s="32">
        <f t="shared" si="30"/>
        <v>83</v>
      </c>
      <c r="B89" s="43" t="s">
        <v>175</v>
      </c>
      <c r="C89" s="46" t="s">
        <v>65</v>
      </c>
      <c r="D89" s="46" t="s">
        <v>1</v>
      </c>
      <c r="E89" s="35">
        <v>1</v>
      </c>
      <c r="F89" s="36">
        <v>42311</v>
      </c>
      <c r="G89" s="36">
        <v>42677</v>
      </c>
      <c r="H89" s="47">
        <v>630</v>
      </c>
      <c r="I89" s="37">
        <f t="shared" ref="I89" si="45">H$3*I$3</f>
        <v>86.399999999999991</v>
      </c>
      <c r="J89" s="37">
        <v>0</v>
      </c>
      <c r="K89" s="38">
        <f t="shared" ref="K89" si="46">SUM(H89:J89)</f>
        <v>716.4</v>
      </c>
      <c r="L89" s="39">
        <v>0</v>
      </c>
      <c r="M89" s="40">
        <f t="shared" si="20"/>
        <v>0</v>
      </c>
      <c r="N89" s="40">
        <v>0</v>
      </c>
      <c r="O89" s="41">
        <f t="shared" ref="O89" si="47">K89-SUM(M89:N89)</f>
        <v>716.4</v>
      </c>
    </row>
    <row r="90" spans="1:15" s="42" customFormat="1" ht="15" x14ac:dyDescent="0.25">
      <c r="A90" s="32">
        <f t="shared" si="30"/>
        <v>84</v>
      </c>
      <c r="B90" s="45" t="s">
        <v>53</v>
      </c>
      <c r="C90" s="46" t="s">
        <v>71</v>
      </c>
      <c r="D90" s="46" t="s">
        <v>7</v>
      </c>
      <c r="E90" s="35">
        <v>1</v>
      </c>
      <c r="F90" s="36">
        <v>42207</v>
      </c>
      <c r="G90" s="36">
        <v>42583</v>
      </c>
      <c r="H90" s="47">
        <v>630</v>
      </c>
      <c r="I90" s="37">
        <f t="shared" si="23"/>
        <v>86.399999999999991</v>
      </c>
      <c r="J90" s="37">
        <v>0</v>
      </c>
      <c r="K90" s="38">
        <f t="shared" si="21"/>
        <v>716.4</v>
      </c>
      <c r="L90" s="39">
        <v>0</v>
      </c>
      <c r="M90" s="40">
        <f t="shared" si="20"/>
        <v>0</v>
      </c>
      <c r="N90" s="40">
        <v>0</v>
      </c>
      <c r="O90" s="41">
        <f t="shared" si="22"/>
        <v>716.4</v>
      </c>
    </row>
    <row r="91" spans="1:15" s="42" customFormat="1" ht="15" x14ac:dyDescent="0.25">
      <c r="A91" s="32">
        <f t="shared" si="30"/>
        <v>85</v>
      </c>
      <c r="B91" s="45" t="s">
        <v>45</v>
      </c>
      <c r="C91" s="34" t="s">
        <v>63</v>
      </c>
      <c r="D91" s="34" t="s">
        <v>2</v>
      </c>
      <c r="E91" s="35" t="s">
        <v>93</v>
      </c>
      <c r="F91" s="36">
        <v>42220</v>
      </c>
      <c r="G91" s="36">
        <v>42551</v>
      </c>
      <c r="H91" s="47">
        <v>630</v>
      </c>
      <c r="I91" s="37">
        <f t="shared" si="23"/>
        <v>86.399999999999991</v>
      </c>
      <c r="J91" s="37">
        <v>0</v>
      </c>
      <c r="K91" s="38">
        <f t="shared" si="21"/>
        <v>716.4</v>
      </c>
      <c r="L91" s="39">
        <v>0</v>
      </c>
      <c r="M91" s="40">
        <f t="shared" si="20"/>
        <v>0</v>
      </c>
      <c r="N91" s="40">
        <v>0</v>
      </c>
      <c r="O91" s="41">
        <f t="shared" si="22"/>
        <v>716.4</v>
      </c>
    </row>
    <row r="92" spans="1:15" s="42" customFormat="1" ht="15" x14ac:dyDescent="0.25">
      <c r="A92" s="32">
        <f t="shared" si="30"/>
        <v>86</v>
      </c>
      <c r="B92" s="45" t="s">
        <v>147</v>
      </c>
      <c r="C92" s="34" t="s">
        <v>148</v>
      </c>
      <c r="D92" s="34" t="s">
        <v>7</v>
      </c>
      <c r="E92" s="35">
        <v>1</v>
      </c>
      <c r="F92" s="36">
        <v>42219</v>
      </c>
      <c r="G92" s="36">
        <v>42585</v>
      </c>
      <c r="H92" s="47">
        <v>630</v>
      </c>
      <c r="I92" s="37">
        <f t="shared" si="23"/>
        <v>86.399999999999991</v>
      </c>
      <c r="J92" s="37">
        <v>0</v>
      </c>
      <c r="K92" s="38">
        <f t="shared" si="21"/>
        <v>716.4</v>
      </c>
      <c r="L92" s="39">
        <v>0</v>
      </c>
      <c r="M92" s="40">
        <f t="shared" si="20"/>
        <v>0</v>
      </c>
      <c r="N92" s="40">
        <v>0</v>
      </c>
      <c r="O92" s="41">
        <f t="shared" si="22"/>
        <v>716.4</v>
      </c>
    </row>
    <row r="93" spans="1:15" s="42" customFormat="1" ht="15" x14ac:dyDescent="0.25">
      <c r="A93" s="32">
        <f t="shared" si="30"/>
        <v>87</v>
      </c>
      <c r="B93" s="45" t="s">
        <v>149</v>
      </c>
      <c r="C93" s="34" t="s">
        <v>61</v>
      </c>
      <c r="D93" s="34" t="s">
        <v>1</v>
      </c>
      <c r="E93" s="35">
        <v>1</v>
      </c>
      <c r="F93" s="36">
        <v>42219</v>
      </c>
      <c r="G93" s="36">
        <v>42585</v>
      </c>
      <c r="H93" s="47">
        <v>630</v>
      </c>
      <c r="I93" s="37">
        <f t="shared" si="23"/>
        <v>86.399999999999991</v>
      </c>
      <c r="J93" s="37">
        <v>0</v>
      </c>
      <c r="K93" s="38">
        <f t="shared" si="21"/>
        <v>716.4</v>
      </c>
      <c r="L93" s="39">
        <v>0</v>
      </c>
      <c r="M93" s="40">
        <f t="shared" si="20"/>
        <v>0</v>
      </c>
      <c r="N93" s="40">
        <v>0</v>
      </c>
      <c r="O93" s="41">
        <f t="shared" si="22"/>
        <v>716.4</v>
      </c>
    </row>
    <row r="94" spans="1:15" s="42" customFormat="1" ht="15" x14ac:dyDescent="0.25">
      <c r="A94" s="32">
        <f t="shared" si="30"/>
        <v>88</v>
      </c>
      <c r="B94" s="43" t="s">
        <v>150</v>
      </c>
      <c r="C94" s="51" t="s">
        <v>115</v>
      </c>
      <c r="D94" s="46" t="s">
        <v>151</v>
      </c>
      <c r="E94" s="35">
        <v>1</v>
      </c>
      <c r="F94" s="36">
        <v>42219</v>
      </c>
      <c r="G94" s="36">
        <v>42585</v>
      </c>
      <c r="H94" s="37">
        <v>630</v>
      </c>
      <c r="I94" s="37">
        <f t="shared" si="23"/>
        <v>86.399999999999991</v>
      </c>
      <c r="J94" s="37">
        <v>0</v>
      </c>
      <c r="K94" s="38">
        <f t="shared" si="21"/>
        <v>716.4</v>
      </c>
      <c r="L94" s="39">
        <v>0</v>
      </c>
      <c r="M94" s="40">
        <f t="shared" si="20"/>
        <v>0</v>
      </c>
      <c r="N94" s="40">
        <v>0</v>
      </c>
      <c r="O94" s="41">
        <f t="shared" si="22"/>
        <v>716.4</v>
      </c>
    </row>
    <row r="95" spans="1:15" s="42" customFormat="1" ht="15" x14ac:dyDescent="0.25">
      <c r="A95" s="32">
        <f t="shared" si="30"/>
        <v>89</v>
      </c>
      <c r="B95" s="43" t="s">
        <v>72</v>
      </c>
      <c r="C95" s="51" t="s">
        <v>68</v>
      </c>
      <c r="D95" s="46" t="s">
        <v>7</v>
      </c>
      <c r="E95" s="35">
        <v>1</v>
      </c>
      <c r="F95" s="36">
        <v>42249</v>
      </c>
      <c r="G95" s="36">
        <v>42613</v>
      </c>
      <c r="H95" s="37">
        <v>630</v>
      </c>
      <c r="I95" s="37">
        <f t="shared" si="23"/>
        <v>86.399999999999991</v>
      </c>
      <c r="J95" s="37">
        <v>0</v>
      </c>
      <c r="K95" s="38">
        <f t="shared" si="21"/>
        <v>716.4</v>
      </c>
      <c r="L95" s="39">
        <v>0</v>
      </c>
      <c r="M95" s="40">
        <f t="shared" si="20"/>
        <v>0</v>
      </c>
      <c r="N95" s="40">
        <v>0</v>
      </c>
      <c r="O95" s="41">
        <f t="shared" si="22"/>
        <v>716.4</v>
      </c>
    </row>
    <row r="96" spans="1:15" s="42" customFormat="1" ht="15" x14ac:dyDescent="0.25">
      <c r="A96" s="32">
        <f t="shared" si="30"/>
        <v>90</v>
      </c>
      <c r="B96" s="43" t="s">
        <v>123</v>
      </c>
      <c r="C96" s="51" t="s">
        <v>60</v>
      </c>
      <c r="D96" s="46" t="s">
        <v>8</v>
      </c>
      <c r="E96" s="35">
        <v>1</v>
      </c>
      <c r="F96" s="36">
        <v>42191</v>
      </c>
      <c r="G96" s="36">
        <v>42557</v>
      </c>
      <c r="H96" s="47">
        <v>630</v>
      </c>
      <c r="I96" s="37">
        <f t="shared" si="23"/>
        <v>86.399999999999991</v>
      </c>
      <c r="J96" s="37">
        <v>0</v>
      </c>
      <c r="K96" s="38">
        <f t="shared" si="21"/>
        <v>716.4</v>
      </c>
      <c r="L96" s="39">
        <v>0</v>
      </c>
      <c r="M96" s="40">
        <f t="shared" si="20"/>
        <v>0</v>
      </c>
      <c r="N96" s="40">
        <v>0</v>
      </c>
      <c r="O96" s="41">
        <f t="shared" si="22"/>
        <v>716.4</v>
      </c>
    </row>
    <row r="97" spans="1:15" s="42" customFormat="1" ht="15" x14ac:dyDescent="0.25">
      <c r="A97" s="32">
        <f t="shared" si="30"/>
        <v>91</v>
      </c>
      <c r="B97" s="43" t="s">
        <v>133</v>
      </c>
      <c r="C97" s="51" t="s">
        <v>131</v>
      </c>
      <c r="D97" s="46" t="s">
        <v>7</v>
      </c>
      <c r="E97" s="35">
        <v>1</v>
      </c>
      <c r="F97" s="36">
        <v>42163</v>
      </c>
      <c r="G97" s="36">
        <v>42529</v>
      </c>
      <c r="H97" s="47">
        <v>630</v>
      </c>
      <c r="I97" s="37">
        <f t="shared" si="23"/>
        <v>86.399999999999991</v>
      </c>
      <c r="J97" s="37">
        <v>0</v>
      </c>
      <c r="K97" s="38">
        <f t="shared" si="21"/>
        <v>716.4</v>
      </c>
      <c r="L97" s="39">
        <v>0</v>
      </c>
      <c r="M97" s="40">
        <f t="shared" si="20"/>
        <v>0</v>
      </c>
      <c r="N97" s="40">
        <v>0</v>
      </c>
      <c r="O97" s="41">
        <f t="shared" si="22"/>
        <v>716.4</v>
      </c>
    </row>
    <row r="98" spans="1:15" s="42" customFormat="1" ht="15" x14ac:dyDescent="0.25">
      <c r="A98" s="32">
        <f t="shared" si="30"/>
        <v>92</v>
      </c>
      <c r="B98" s="43" t="s">
        <v>176</v>
      </c>
      <c r="C98" s="51" t="s">
        <v>95</v>
      </c>
      <c r="D98" s="46" t="s">
        <v>1</v>
      </c>
      <c r="E98" s="35">
        <v>1</v>
      </c>
      <c r="F98" s="36">
        <v>42309</v>
      </c>
      <c r="G98" s="36">
        <v>42675</v>
      </c>
      <c r="H98" s="37">
        <v>418</v>
      </c>
      <c r="I98" s="37">
        <f t="shared" ref="I98" si="48">H$3*I$3</f>
        <v>86.399999999999991</v>
      </c>
      <c r="J98" s="37">
        <v>0</v>
      </c>
      <c r="K98" s="38">
        <f t="shared" ref="K98" si="49">SUM(H98:J98)</f>
        <v>504.4</v>
      </c>
      <c r="L98" s="39">
        <v>0</v>
      </c>
      <c r="M98" s="40">
        <f t="shared" si="20"/>
        <v>0</v>
      </c>
      <c r="N98" s="40">
        <v>0</v>
      </c>
      <c r="O98" s="41">
        <f t="shared" ref="O98" si="50">K98-SUM(M98:N98)</f>
        <v>504.4</v>
      </c>
    </row>
    <row r="99" spans="1:15" s="42" customFormat="1" ht="15" x14ac:dyDescent="0.25">
      <c r="A99" s="32">
        <f t="shared" si="30"/>
        <v>93</v>
      </c>
      <c r="B99" s="33" t="s">
        <v>103</v>
      </c>
      <c r="C99" s="34" t="s">
        <v>67</v>
      </c>
      <c r="D99" s="34" t="s">
        <v>7</v>
      </c>
      <c r="E99" s="35">
        <v>1</v>
      </c>
      <c r="F99" s="36">
        <v>42128</v>
      </c>
      <c r="G99" s="36">
        <v>42494</v>
      </c>
      <c r="H99" s="47">
        <v>630</v>
      </c>
      <c r="I99" s="37">
        <f t="shared" si="23"/>
        <v>86.399999999999991</v>
      </c>
      <c r="J99" s="37">
        <v>0</v>
      </c>
      <c r="K99" s="38">
        <f t="shared" si="21"/>
        <v>716.4</v>
      </c>
      <c r="L99" s="39">
        <v>0</v>
      </c>
      <c r="M99" s="40">
        <f t="shared" si="20"/>
        <v>0</v>
      </c>
      <c r="N99" s="40">
        <v>0</v>
      </c>
      <c r="O99" s="41">
        <f t="shared" si="22"/>
        <v>716.4</v>
      </c>
    </row>
    <row r="100" spans="1:15" s="42" customFormat="1" ht="15" x14ac:dyDescent="0.25">
      <c r="A100" s="32">
        <f t="shared" si="30"/>
        <v>94</v>
      </c>
      <c r="B100" s="33" t="s">
        <v>49</v>
      </c>
      <c r="C100" s="34" t="s">
        <v>60</v>
      </c>
      <c r="D100" s="34" t="s">
        <v>8</v>
      </c>
      <c r="E100" s="35" t="s">
        <v>93</v>
      </c>
      <c r="F100" s="36">
        <v>42221</v>
      </c>
      <c r="G100" s="36">
        <v>42587</v>
      </c>
      <c r="H100" s="37">
        <v>630</v>
      </c>
      <c r="I100" s="37">
        <f t="shared" si="23"/>
        <v>86.399999999999991</v>
      </c>
      <c r="J100" s="37">
        <v>0</v>
      </c>
      <c r="K100" s="38">
        <f t="shared" si="21"/>
        <v>716.4</v>
      </c>
      <c r="L100" s="39">
        <v>0</v>
      </c>
      <c r="M100" s="40">
        <f t="shared" si="20"/>
        <v>0</v>
      </c>
      <c r="N100" s="40">
        <v>0</v>
      </c>
      <c r="O100" s="41">
        <f t="shared" si="22"/>
        <v>716.4</v>
      </c>
    </row>
    <row r="101" spans="1:15" s="42" customFormat="1" ht="15" x14ac:dyDescent="0.25">
      <c r="A101" s="32">
        <f t="shared" si="30"/>
        <v>95</v>
      </c>
      <c r="B101" s="33" t="s">
        <v>46</v>
      </c>
      <c r="C101" s="34" t="s">
        <v>60</v>
      </c>
      <c r="D101" s="34" t="s">
        <v>8</v>
      </c>
      <c r="E101" s="35" t="s">
        <v>93</v>
      </c>
      <c r="F101" s="36">
        <v>42221</v>
      </c>
      <c r="G101" s="36">
        <v>42587</v>
      </c>
      <c r="H101" s="37">
        <v>630</v>
      </c>
      <c r="I101" s="37">
        <f t="shared" si="23"/>
        <v>86.399999999999991</v>
      </c>
      <c r="J101" s="37">
        <v>0</v>
      </c>
      <c r="K101" s="38">
        <f t="shared" si="21"/>
        <v>716.4</v>
      </c>
      <c r="L101" s="39">
        <v>0</v>
      </c>
      <c r="M101" s="40">
        <f t="shared" si="20"/>
        <v>0</v>
      </c>
      <c r="N101" s="40">
        <v>0</v>
      </c>
      <c r="O101" s="41">
        <f t="shared" si="22"/>
        <v>716.4</v>
      </c>
    </row>
    <row r="102" spans="1:15" s="42" customFormat="1" ht="15" x14ac:dyDescent="0.25">
      <c r="A102" s="32">
        <f t="shared" si="30"/>
        <v>96</v>
      </c>
      <c r="B102" s="33" t="s">
        <v>47</v>
      </c>
      <c r="C102" s="34" t="s">
        <v>62</v>
      </c>
      <c r="D102" s="34" t="s">
        <v>8</v>
      </c>
      <c r="E102" s="35" t="s">
        <v>93</v>
      </c>
      <c r="F102" s="36">
        <v>42221</v>
      </c>
      <c r="G102" s="36">
        <v>42715</v>
      </c>
      <c r="H102" s="37">
        <v>630</v>
      </c>
      <c r="I102" s="37">
        <f t="shared" si="23"/>
        <v>86.399999999999991</v>
      </c>
      <c r="J102" s="37">
        <v>0</v>
      </c>
      <c r="K102" s="38">
        <f t="shared" si="21"/>
        <v>716.4</v>
      </c>
      <c r="L102" s="39">
        <v>0</v>
      </c>
      <c r="M102" s="40">
        <f t="shared" si="20"/>
        <v>0</v>
      </c>
      <c r="N102" s="40">
        <v>0</v>
      </c>
      <c r="O102" s="41">
        <f t="shared" si="22"/>
        <v>716.4</v>
      </c>
    </row>
    <row r="103" spans="1:15" s="42" customFormat="1" ht="15" x14ac:dyDescent="0.25">
      <c r="A103" s="32">
        <f t="shared" si="30"/>
        <v>97</v>
      </c>
      <c r="B103" s="52" t="s">
        <v>10</v>
      </c>
      <c r="C103" s="50" t="s">
        <v>59</v>
      </c>
      <c r="D103" s="50" t="s">
        <v>9</v>
      </c>
      <c r="E103" s="35" t="s">
        <v>93</v>
      </c>
      <c r="F103" s="36">
        <v>41829</v>
      </c>
      <c r="G103" s="36">
        <v>42560</v>
      </c>
      <c r="H103" s="37">
        <v>630</v>
      </c>
      <c r="I103" s="37">
        <f t="shared" si="23"/>
        <v>86.399999999999991</v>
      </c>
      <c r="J103" s="37">
        <v>0</v>
      </c>
      <c r="K103" s="38">
        <f t="shared" si="21"/>
        <v>716.4</v>
      </c>
      <c r="L103" s="39">
        <v>0</v>
      </c>
      <c r="M103" s="40">
        <f t="shared" si="20"/>
        <v>0</v>
      </c>
      <c r="N103" s="40">
        <v>0</v>
      </c>
      <c r="O103" s="41">
        <f t="shared" si="22"/>
        <v>716.4</v>
      </c>
    </row>
    <row r="104" spans="1:15" s="42" customFormat="1" ht="15" x14ac:dyDescent="0.25">
      <c r="A104" s="32">
        <f t="shared" si="30"/>
        <v>98</v>
      </c>
      <c r="B104" s="52" t="s">
        <v>182</v>
      </c>
      <c r="C104" s="50" t="s">
        <v>183</v>
      </c>
      <c r="D104" s="50" t="s">
        <v>1</v>
      </c>
      <c r="E104" s="35">
        <v>1</v>
      </c>
      <c r="F104" s="36">
        <v>42278</v>
      </c>
      <c r="G104" s="36">
        <v>42644</v>
      </c>
      <c r="H104" s="37">
        <v>630</v>
      </c>
      <c r="I104" s="37">
        <f t="shared" ref="I104" si="51">H$3*I$3</f>
        <v>86.399999999999991</v>
      </c>
      <c r="J104" s="37">
        <v>0</v>
      </c>
      <c r="K104" s="38">
        <f t="shared" ref="K104" si="52">SUM(H104:J104)</f>
        <v>716.4</v>
      </c>
      <c r="L104" s="39">
        <v>0</v>
      </c>
      <c r="M104" s="40">
        <f t="shared" ref="M104" si="53">(H104/30)*L104</f>
        <v>0</v>
      </c>
      <c r="N104" s="40">
        <v>0</v>
      </c>
      <c r="O104" s="41">
        <f t="shared" ref="O104" si="54">K104-SUM(M104:N104)</f>
        <v>716.4</v>
      </c>
    </row>
    <row r="105" spans="1:15" s="42" customFormat="1" ht="15" x14ac:dyDescent="0.25">
      <c r="A105" s="32">
        <f t="shared" si="30"/>
        <v>99</v>
      </c>
      <c r="B105" s="52" t="s">
        <v>163</v>
      </c>
      <c r="C105" s="50" t="s">
        <v>164</v>
      </c>
      <c r="D105" s="50" t="s">
        <v>1</v>
      </c>
      <c r="E105" s="35">
        <v>1</v>
      </c>
      <c r="F105" s="36">
        <v>42278</v>
      </c>
      <c r="G105" s="36">
        <v>42644</v>
      </c>
      <c r="H105" s="37">
        <v>630</v>
      </c>
      <c r="I105" s="37">
        <f t="shared" ref="I105" si="55">H$3*I$3</f>
        <v>86.399999999999991</v>
      </c>
      <c r="J105" s="37">
        <v>0</v>
      </c>
      <c r="K105" s="38">
        <f t="shared" ref="K105" si="56">SUM(H105:J105)</f>
        <v>716.4</v>
      </c>
      <c r="L105" s="39">
        <v>0</v>
      </c>
      <c r="M105" s="40">
        <f t="shared" si="20"/>
        <v>0</v>
      </c>
      <c r="N105" s="40">
        <v>0</v>
      </c>
      <c r="O105" s="41">
        <f t="shared" ref="O105" si="57">K105-SUM(M105:N105)</f>
        <v>716.4</v>
      </c>
    </row>
    <row r="106" spans="1:15" s="42" customFormat="1" ht="15" x14ac:dyDescent="0.25">
      <c r="A106" s="32">
        <f t="shared" si="30"/>
        <v>100</v>
      </c>
      <c r="B106" s="43" t="s">
        <v>156</v>
      </c>
      <c r="C106" s="34" t="s">
        <v>76</v>
      </c>
      <c r="D106" s="34" t="s">
        <v>8</v>
      </c>
      <c r="E106" s="35">
        <v>1</v>
      </c>
      <c r="F106" s="44">
        <v>42248</v>
      </c>
      <c r="G106" s="36">
        <v>42614</v>
      </c>
      <c r="H106" s="37">
        <v>630</v>
      </c>
      <c r="I106" s="37">
        <f t="shared" si="23"/>
        <v>86.399999999999991</v>
      </c>
      <c r="J106" s="37">
        <v>0</v>
      </c>
      <c r="K106" s="38">
        <f t="shared" si="21"/>
        <v>716.4</v>
      </c>
      <c r="L106" s="39">
        <v>0</v>
      </c>
      <c r="M106" s="40">
        <f t="shared" si="20"/>
        <v>0</v>
      </c>
      <c r="N106" s="40">
        <v>0</v>
      </c>
      <c r="O106" s="41">
        <f t="shared" si="22"/>
        <v>716.4</v>
      </c>
    </row>
    <row r="107" spans="1:15" s="42" customFormat="1" ht="15" x14ac:dyDescent="0.25">
      <c r="A107" s="32">
        <f t="shared" si="30"/>
        <v>101</v>
      </c>
      <c r="B107" s="43" t="s">
        <v>100</v>
      </c>
      <c r="C107" s="34" t="s">
        <v>63</v>
      </c>
      <c r="D107" s="34" t="s">
        <v>101</v>
      </c>
      <c r="E107" s="35">
        <v>1</v>
      </c>
      <c r="F107" s="44">
        <v>42095</v>
      </c>
      <c r="G107" s="36">
        <v>42461</v>
      </c>
      <c r="H107" s="37">
        <v>630</v>
      </c>
      <c r="I107" s="37">
        <f t="shared" si="23"/>
        <v>86.399999999999991</v>
      </c>
      <c r="J107" s="37">
        <v>0</v>
      </c>
      <c r="K107" s="38">
        <f t="shared" si="21"/>
        <v>716.4</v>
      </c>
      <c r="L107" s="39">
        <v>0</v>
      </c>
      <c r="M107" s="40">
        <f t="shared" si="20"/>
        <v>0</v>
      </c>
      <c r="N107" s="40">
        <v>0</v>
      </c>
      <c r="O107" s="41">
        <f t="shared" si="22"/>
        <v>716.4</v>
      </c>
    </row>
    <row r="108" spans="1:15" ht="15" x14ac:dyDescent="0.25">
      <c r="A108" s="21"/>
      <c r="B108" s="77" t="s">
        <v>84</v>
      </c>
      <c r="C108" s="77"/>
      <c r="D108" s="77"/>
      <c r="E108" s="77"/>
      <c r="F108" s="77"/>
      <c r="G108" s="78"/>
      <c r="H108" s="1">
        <f>SUM(H7:H107)</f>
        <v>61934</v>
      </c>
      <c r="I108" s="1">
        <f>SUM(I7:I107)</f>
        <v>8726.3999999999833</v>
      </c>
      <c r="J108" s="1">
        <f>SUM(J7:J107)</f>
        <v>0</v>
      </c>
      <c r="K108" s="2">
        <f>SUM(K7:K107)</f>
        <v>70660.400000000052</v>
      </c>
      <c r="L108" s="3"/>
      <c r="M108" s="2">
        <f>SUM(M7:M107)</f>
        <v>0</v>
      </c>
      <c r="N108" s="2">
        <f>SUM(N7:N107)</f>
        <v>0</v>
      </c>
      <c r="O108" s="4">
        <f>SUM(O7:O107)</f>
        <v>70660.400000000052</v>
      </c>
    </row>
    <row r="109" spans="1:15" ht="14.25" customHeight="1" x14ac:dyDescent="0.25">
      <c r="A109" s="79">
        <v>127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1"/>
    </row>
    <row r="110" spans="1:15" ht="43.5" customHeight="1" x14ac:dyDescent="0.25">
      <c r="A110" s="101" t="s">
        <v>24</v>
      </c>
      <c r="B110" s="102" t="s">
        <v>0</v>
      </c>
      <c r="C110" s="103" t="s">
        <v>36</v>
      </c>
      <c r="D110" s="103" t="s">
        <v>88</v>
      </c>
      <c r="E110" s="99" t="s">
        <v>92</v>
      </c>
      <c r="F110" s="102" t="s">
        <v>83</v>
      </c>
      <c r="G110" s="102" t="s">
        <v>82</v>
      </c>
      <c r="H110" s="99" t="s">
        <v>27</v>
      </c>
      <c r="I110" s="99" t="s">
        <v>23</v>
      </c>
      <c r="J110" s="99" t="s">
        <v>32</v>
      </c>
      <c r="K110" s="99" t="s">
        <v>26</v>
      </c>
      <c r="L110" s="100" t="s">
        <v>22</v>
      </c>
      <c r="M110" s="99" t="s">
        <v>31</v>
      </c>
      <c r="N110" s="99" t="s">
        <v>30</v>
      </c>
      <c r="O110" s="99" t="s">
        <v>34</v>
      </c>
    </row>
    <row r="111" spans="1:15" ht="15" x14ac:dyDescent="0.25">
      <c r="A111" s="22"/>
      <c r="B111" s="67"/>
      <c r="C111" s="68"/>
      <c r="D111" s="68"/>
      <c r="E111" s="69"/>
      <c r="F111" s="70"/>
      <c r="G111" s="70"/>
      <c r="H111" s="71"/>
      <c r="I111" s="71"/>
      <c r="J111" s="71">
        <v>0</v>
      </c>
      <c r="K111" s="72"/>
      <c r="L111" s="73"/>
      <c r="M111" s="74"/>
      <c r="N111" s="74"/>
      <c r="O111" s="75"/>
    </row>
    <row r="112" spans="1:15" ht="15" customHeight="1" x14ac:dyDescent="0.25">
      <c r="A112" s="21" t="s">
        <v>17</v>
      </c>
      <c r="B112" s="82"/>
      <c r="C112" s="82"/>
      <c r="D112" s="82"/>
      <c r="E112" s="82"/>
      <c r="F112" s="82"/>
      <c r="G112" s="83"/>
      <c r="H112" s="5"/>
      <c r="I112" s="5"/>
      <c r="J112" s="1"/>
      <c r="K112" s="6">
        <f>SUM(K111:K111)</f>
        <v>0</v>
      </c>
      <c r="L112" s="7"/>
      <c r="M112" s="23">
        <f>SUM(M111:M111)</f>
        <v>0</v>
      </c>
      <c r="N112" s="23">
        <f>SUM(N111:N111)</f>
        <v>0</v>
      </c>
      <c r="O112" s="8">
        <f>SUM(O111:O111)</f>
        <v>0</v>
      </c>
    </row>
    <row r="113" spans="1:15" ht="12.75" customHeight="1" x14ac:dyDescent="0.25">
      <c r="A113" s="20"/>
      <c r="B113" s="14"/>
      <c r="C113" s="15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24"/>
    </row>
    <row r="114" spans="1:15" ht="14.25" customHeight="1" x14ac:dyDescent="0.25">
      <c r="A114" s="25" t="s">
        <v>17</v>
      </c>
      <c r="B114" s="9" t="s">
        <v>25</v>
      </c>
      <c r="C114" s="10"/>
      <c r="D114" s="10"/>
      <c r="E114" s="11"/>
      <c r="F114" s="11"/>
      <c r="G114" s="12"/>
      <c r="H114" s="1">
        <f>H112+H108</f>
        <v>61934</v>
      </c>
      <c r="I114" s="1">
        <f>I112+I108</f>
        <v>8726.3999999999833</v>
      </c>
      <c r="J114" s="1">
        <f>J108</f>
        <v>0</v>
      </c>
      <c r="K114" s="6">
        <f>K112+K108</f>
        <v>70660.400000000052</v>
      </c>
      <c r="L114" s="7"/>
      <c r="M114" s="23">
        <f>M108</f>
        <v>0</v>
      </c>
      <c r="N114" s="23">
        <f>N108</f>
        <v>0</v>
      </c>
      <c r="O114" s="13">
        <f>O108+O112</f>
        <v>70660.400000000052</v>
      </c>
    </row>
    <row r="115" spans="1:15" ht="14.25" customHeight="1" x14ac:dyDescent="0.25">
      <c r="A115" s="14" t="s">
        <v>195</v>
      </c>
      <c r="B115" s="14"/>
      <c r="C115" s="15"/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24"/>
    </row>
    <row r="116" spans="1:15" ht="15" x14ac:dyDescent="0.25">
      <c r="A116" s="20"/>
      <c r="B116" s="14"/>
      <c r="C116" s="15"/>
      <c r="D116" s="15"/>
      <c r="E116" s="14"/>
      <c r="F116" s="14"/>
      <c r="G116" s="14"/>
      <c r="H116" s="14"/>
      <c r="I116" s="84" t="s">
        <v>87</v>
      </c>
      <c r="J116" s="85"/>
      <c r="K116" s="85"/>
      <c r="L116" s="85"/>
      <c r="M116" s="85"/>
      <c r="N116" s="85"/>
      <c r="O116" s="26">
        <v>20</v>
      </c>
    </row>
    <row r="117" spans="1:15" ht="15" x14ac:dyDescent="0.25">
      <c r="A117" s="20"/>
      <c r="B117" s="14"/>
      <c r="C117" s="15"/>
      <c r="D117" s="15"/>
      <c r="E117" s="14"/>
      <c r="F117" s="14"/>
      <c r="G117" s="14"/>
      <c r="H117" s="14"/>
      <c r="I117" s="88" t="s">
        <v>86</v>
      </c>
      <c r="J117" s="89"/>
      <c r="K117" s="89"/>
      <c r="L117" s="89"/>
      <c r="M117" s="89"/>
      <c r="N117" s="89"/>
      <c r="O117" s="16">
        <f>O116*A107</f>
        <v>2020</v>
      </c>
    </row>
    <row r="118" spans="1:15" ht="15" x14ac:dyDescent="0.25">
      <c r="A118" s="27"/>
      <c r="B118" s="28"/>
      <c r="C118" s="29"/>
      <c r="D118" s="29"/>
      <c r="E118" s="28"/>
      <c r="F118" s="28"/>
      <c r="G118" s="28"/>
      <c r="H118" s="28"/>
      <c r="I118" s="76" t="s">
        <v>85</v>
      </c>
      <c r="J118" s="77"/>
      <c r="K118" s="77"/>
      <c r="L118" s="77"/>
      <c r="M118" s="77"/>
      <c r="N118" s="78"/>
      <c r="O118" s="17">
        <f>O114+O117</f>
        <v>72680.400000000052</v>
      </c>
    </row>
    <row r="126" spans="1:15" x14ac:dyDescent="0.25">
      <c r="G126" s="31"/>
      <c r="O126" s="31"/>
    </row>
    <row r="127" spans="1:15" x14ac:dyDescent="0.25">
      <c r="G127" s="31"/>
      <c r="O127" s="31"/>
    </row>
    <row r="128" spans="1:15" x14ac:dyDescent="0.25">
      <c r="G128" s="31"/>
      <c r="O128" s="31"/>
    </row>
    <row r="129" spans="7:15" x14ac:dyDescent="0.25">
      <c r="G129" s="31"/>
      <c r="O129" s="31"/>
    </row>
    <row r="130" spans="7:15" x14ac:dyDescent="0.25">
      <c r="G130" s="31"/>
      <c r="O130" s="31"/>
    </row>
    <row r="131" spans="7:15" x14ac:dyDescent="0.25">
      <c r="G131" s="31"/>
    </row>
    <row r="156" ht="15" customHeight="1" x14ac:dyDescent="0.25"/>
    <row r="157" ht="15" customHeight="1" x14ac:dyDescent="0.25"/>
    <row r="158" ht="15" customHeight="1" x14ac:dyDescent="0.25"/>
    <row r="159" ht="15" customHeight="1" x14ac:dyDescent="0.25"/>
  </sheetData>
  <sheetProtection selectLockedCells="1"/>
  <sortState ref="A7:Q119">
    <sortCondition ref="B7:B119"/>
  </sortState>
  <mergeCells count="20">
    <mergeCell ref="A2:C2"/>
    <mergeCell ref="A3:C3"/>
    <mergeCell ref="A5:A6"/>
    <mergeCell ref="D3:E3"/>
    <mergeCell ref="I118:N118"/>
    <mergeCell ref="A109:O109"/>
    <mergeCell ref="B112:G112"/>
    <mergeCell ref="I116:N116"/>
    <mergeCell ref="B1:O1"/>
    <mergeCell ref="B4:O4"/>
    <mergeCell ref="B5:B6"/>
    <mergeCell ref="O5:O6"/>
    <mergeCell ref="J2:O2"/>
    <mergeCell ref="J3:O3"/>
    <mergeCell ref="L5:N5"/>
    <mergeCell ref="H5:K5"/>
    <mergeCell ref="C5:G5"/>
    <mergeCell ref="D2:E2"/>
    <mergeCell ref="I117:N117"/>
    <mergeCell ref="B108:G108"/>
  </mergeCells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2016-03-03T12:08:19Z</cp:lastPrinted>
  <dcterms:created xsi:type="dcterms:W3CDTF">2014-04-24T23:56:39Z</dcterms:created>
  <dcterms:modified xsi:type="dcterms:W3CDTF">2018-07-03T20:37:57Z</dcterms:modified>
</cp:coreProperties>
</file>