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workbookProtection workbookPassword="CAAB" lockStructure="1"/>
  <bookViews>
    <workbookView xWindow="0" yWindow="0" windowWidth="24000" windowHeight="9600" tabRatio="599"/>
  </bookViews>
  <sheets>
    <sheet name="FOLHA IEL" sheetId="1" r:id="rId1"/>
  </sheets>
  <definedNames>
    <definedName name="_xlnm._FilterDatabase" localSheetId="0" hidden="1">'FOLHA IEL'!$A$4:$L$71</definedName>
    <definedName name="_xlnm.Print_Area" localSheetId="0">'FOLHA IEL'!$A$1:$P$87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86" i="1" l="1"/>
  <c r="K75" i="1" l="1"/>
  <c r="J75" i="1"/>
  <c r="I75" i="1"/>
  <c r="L55" i="1" l="1"/>
  <c r="P55" i="1" s="1"/>
  <c r="L48" i="1"/>
  <c r="P48" i="1" s="1"/>
  <c r="L32" i="1"/>
  <c r="P32" i="1" s="1"/>
  <c r="L20" i="1"/>
  <c r="P20" i="1" s="1"/>
  <c r="L7" i="1" l="1"/>
  <c r="P7" i="1" s="1"/>
  <c r="L57" i="1"/>
  <c r="P57" i="1" s="1"/>
  <c r="L73" i="1" l="1"/>
  <c r="P73" i="1" s="1"/>
  <c r="L33" i="1" l="1"/>
  <c r="P33" i="1" s="1"/>
  <c r="P38" i="1" l="1"/>
  <c r="L64" i="1"/>
  <c r="P64" i="1" s="1"/>
  <c r="L38" i="1"/>
  <c r="L24" i="1"/>
  <c r="P24" i="1" s="1"/>
  <c r="L9" i="1" l="1"/>
  <c r="P9" i="1" s="1"/>
  <c r="L15" i="1"/>
  <c r="P15" i="1" s="1"/>
  <c r="L23" i="1"/>
  <c r="P23" i="1" s="1"/>
  <c r="L25" i="1"/>
  <c r="P25" i="1" s="1"/>
  <c r="L28" i="1"/>
  <c r="P28" i="1" s="1"/>
  <c r="L35" i="1"/>
  <c r="P35" i="1" s="1"/>
  <c r="L36" i="1"/>
  <c r="P36" i="1" s="1"/>
  <c r="L43" i="1"/>
  <c r="P43" i="1" s="1"/>
  <c r="L49" i="1"/>
  <c r="P49" i="1" s="1"/>
  <c r="L53" i="1"/>
  <c r="P53" i="1" s="1"/>
  <c r="L54" i="1"/>
  <c r="P54" i="1" s="1"/>
  <c r="L65" i="1"/>
  <c r="P65" i="1" s="1"/>
  <c r="L70" i="1"/>
  <c r="P70" i="1" s="1"/>
  <c r="L47" i="1"/>
  <c r="P47" i="1" s="1"/>
  <c r="L39" i="1"/>
  <c r="P39" i="1" s="1"/>
  <c r="L31" i="1"/>
  <c r="P31" i="1" s="1"/>
  <c r="L22" i="1"/>
  <c r="P22" i="1" s="1"/>
  <c r="L12" i="1"/>
  <c r="P12" i="1" s="1"/>
  <c r="L11" i="1"/>
  <c r="P11" i="1" s="1"/>
  <c r="L10" i="1"/>
  <c r="P10" i="1" s="1"/>
  <c r="L8" i="1"/>
  <c r="P8" i="1" s="1"/>
  <c r="L52" i="1" l="1"/>
  <c r="P52" i="1" s="1"/>
  <c r="L19" i="1"/>
  <c r="P19" i="1" s="1"/>
  <c r="L68" i="1" l="1"/>
  <c r="P68" i="1" s="1"/>
  <c r="L56" i="1"/>
  <c r="P56" i="1" s="1"/>
  <c r="L13" i="1" l="1"/>
  <c r="P13" i="1" s="1"/>
  <c r="L66" i="1"/>
  <c r="P66" i="1" s="1"/>
  <c r="L46" i="1"/>
  <c r="P46" i="1" s="1"/>
  <c r="L71" i="1" l="1"/>
  <c r="P71" i="1" s="1"/>
  <c r="L72" i="1"/>
  <c r="P72" i="1" s="1"/>
  <c r="L62" i="1"/>
  <c r="P62" i="1" s="1"/>
  <c r="L60" i="1"/>
  <c r="P60" i="1" s="1"/>
  <c r="L58" i="1"/>
  <c r="P58" i="1" s="1"/>
  <c r="L50" i="1"/>
  <c r="P50" i="1" s="1"/>
  <c r="L45" i="1"/>
  <c r="L41" i="1"/>
  <c r="P41" i="1" s="1"/>
  <c r="L40" i="1"/>
  <c r="P40" i="1" s="1"/>
  <c r="L37" i="1"/>
  <c r="P37" i="1" s="1"/>
  <c r="L30" i="1"/>
  <c r="P30" i="1" s="1"/>
  <c r="L29" i="1"/>
  <c r="P29" i="1" s="1"/>
  <c r="L26" i="1"/>
  <c r="P26" i="1" s="1"/>
  <c r="L16" i="1"/>
  <c r="P16" i="1" s="1"/>
  <c r="P45" i="1" l="1"/>
  <c r="L59" i="1"/>
  <c r="P59" i="1" s="1"/>
  <c r="L61" i="1" l="1"/>
  <c r="P61" i="1" s="1"/>
  <c r="L44" i="1"/>
  <c r="P44" i="1" s="1"/>
  <c r="L42" i="1"/>
  <c r="P42" i="1" s="1"/>
  <c r="L34" i="1"/>
  <c r="P34" i="1" s="1"/>
  <c r="L21" i="1"/>
  <c r="P21" i="1" s="1"/>
  <c r="L18" i="1"/>
  <c r="P18" i="1" s="1"/>
  <c r="L69" i="1"/>
  <c r="P69" i="1" s="1"/>
  <c r="I81" i="1" l="1"/>
  <c r="L14" i="1" l="1"/>
  <c r="L67" i="1"/>
  <c r="L63" i="1"/>
  <c r="P63" i="1" s="1"/>
  <c r="P14" i="1" l="1"/>
  <c r="P67" i="1"/>
  <c r="L51" i="1"/>
  <c r="P51" i="1" s="1"/>
  <c r="L17" i="1"/>
  <c r="P17" i="1" s="1"/>
  <c r="L27" i="1" l="1"/>
  <c r="P27" i="1" s="1"/>
  <c r="L6" i="1"/>
  <c r="L75" i="1" s="1"/>
  <c r="P6" i="1" l="1"/>
  <c r="P75" i="1" s="1"/>
  <c r="J81" i="1" l="1"/>
  <c r="P79" i="1" l="1"/>
  <c r="P81" i="1" s="1"/>
  <c r="P87" i="1" s="1"/>
  <c r="N75" i="1" l="1"/>
  <c r="L79" i="1"/>
  <c r="N79" i="1"/>
  <c r="O79" i="1"/>
  <c r="O75" i="1" l="1"/>
  <c r="K81" i="1" l="1"/>
  <c r="L81" i="1" s="1"/>
  <c r="O81" i="1" l="1"/>
  <c r="N81" i="1"/>
</calcChain>
</file>

<file path=xl/sharedStrings.xml><?xml version="1.0" encoding="utf-8"?>
<sst xmlns="http://schemas.openxmlformats.org/spreadsheetml/2006/main" count="325" uniqueCount="212">
  <si>
    <t>NOME</t>
  </si>
  <si>
    <t>SEMSA</t>
  </si>
  <si>
    <t>SEMEIA</t>
  </si>
  <si>
    <t>CPF</t>
  </si>
  <si>
    <t>INÍCIO</t>
  </si>
  <si>
    <t>TÉRMINO</t>
  </si>
  <si>
    <t xml:space="preserve"> </t>
  </si>
  <si>
    <t>FOLHA ANALÍTICA ORDINÁRIA</t>
  </si>
  <si>
    <t>V. TRANSP</t>
  </si>
  <si>
    <t>ANO</t>
  </si>
  <si>
    <t>TIPO DE DOCUMENTO</t>
  </si>
  <si>
    <t>FALTAS</t>
  </si>
  <si>
    <t>AUXÍLIO TRANSP</t>
  </si>
  <si>
    <t>SEQ</t>
  </si>
  <si>
    <t>TOTAL GERAL DA FOLHA.......................................R$</t>
  </si>
  <si>
    <t>TOTAL   BRUTO</t>
  </si>
  <si>
    <t>VALOR BOLSA</t>
  </si>
  <si>
    <t>DESCONTOS  - R$</t>
  </si>
  <si>
    <t>DO   AUXÍLIO TRANSP</t>
  </si>
  <si>
    <t>DA    BOLSA</t>
  </si>
  <si>
    <t>RECESSO REMUN / DIFERENÇAS</t>
  </si>
  <si>
    <t>VALOR LÍQUIDO (PAGO)</t>
  </si>
  <si>
    <t>CURSO</t>
  </si>
  <si>
    <t>RBTRANS</t>
  </si>
  <si>
    <t>ADMINISTRAÇÃO</t>
  </si>
  <si>
    <t>PEDAGOGIA</t>
  </si>
  <si>
    <t>FISIOTERAPIA</t>
  </si>
  <si>
    <t>ODONTOLOGIA</t>
  </si>
  <si>
    <t>FILOSOFIA</t>
  </si>
  <si>
    <t>REFERÊNCIA</t>
  </si>
  <si>
    <t>DT-CONTR</t>
  </si>
  <si>
    <t>TOTAL DA FOLHA DO MÊS................................R$</t>
  </si>
  <si>
    <t>LOTAÇÃO</t>
  </si>
  <si>
    <t>RECESSO REMUNERADO</t>
  </si>
  <si>
    <t>FOLHA MENSAL DE PAGAMENTO DE ESTAGIÁRIOS</t>
  </si>
  <si>
    <t>DATA PROCESS</t>
  </si>
  <si>
    <t>MÊS REF</t>
  </si>
  <si>
    <t>ST</t>
  </si>
  <si>
    <t>ENSINO MÉDIO</t>
  </si>
  <si>
    <t>FARMÁCIA</t>
  </si>
  <si>
    <t>DIREITO</t>
  </si>
  <si>
    <t>PSICOLOGIA</t>
  </si>
  <si>
    <t>EDUCAÇÃO FÍSICA</t>
  </si>
  <si>
    <t>ENGENHARIA CIVIL</t>
  </si>
  <si>
    <t>NUTRIÇÃO</t>
  </si>
  <si>
    <t>945.313.072-91</t>
  </si>
  <si>
    <t>LEONARDO EZEQUIEL DE LIMA PASSAMANI</t>
  </si>
  <si>
    <t>VITORIA LETICIA SILVA DE SOUZA</t>
  </si>
  <si>
    <t>023.193.462-95</t>
  </si>
  <si>
    <t>ALEXANDRE AGUIAR RIOS</t>
  </si>
  <si>
    <t>ANA VITORIA SOMBRA QUEIROZ</t>
  </si>
  <si>
    <t>KATRINE LANA DA SILVA ARAUJO</t>
  </si>
  <si>
    <t>KATRINY DA SILVA</t>
  </si>
  <si>
    <t>020.429.882-27</t>
  </si>
  <si>
    <t>045.924.812-08</t>
  </si>
  <si>
    <t>043.399.572-67</t>
  </si>
  <si>
    <t>034.274.412-70</t>
  </si>
  <si>
    <t>837.102.562-91</t>
  </si>
  <si>
    <t>CIENCIAS CONTABEIS</t>
  </si>
  <si>
    <t>006.596.402-01</t>
  </si>
  <si>
    <t>BRUNA VIEIRA DOS SANTOS</t>
  </si>
  <si>
    <t>041.453.072-16</t>
  </si>
  <si>
    <t>EDUARDO EZEQUIEL PASSAMANI</t>
  </si>
  <si>
    <t>167.752.627-01</t>
  </si>
  <si>
    <t>LIRIAN DA CONCEIÇÃO LUCIANO GOMES</t>
  </si>
  <si>
    <t>003.255.692-66</t>
  </si>
  <si>
    <t>SARAH KALINY DA SILVA SOUZA</t>
  </si>
  <si>
    <t>030.135.652-17</t>
  </si>
  <si>
    <t>VIVIANE LIMA BURITI</t>
  </si>
  <si>
    <t>035.050.512-84</t>
  </si>
  <si>
    <t>WILLI JOSE FERREIRA ROCHA</t>
  </si>
  <si>
    <t>SEME</t>
  </si>
  <si>
    <t>002.936.802-21</t>
  </si>
  <si>
    <t>MAURO JOSE DE DEUS M. JUNIOR</t>
  </si>
  <si>
    <t>018.804.092-75</t>
  </si>
  <si>
    <t>THAIS DE SOUZA LOPES</t>
  </si>
  <si>
    <t>VICTORIA CASTRO DA SILVA</t>
  </si>
  <si>
    <t>026.543.992-22</t>
  </si>
  <si>
    <t xml:space="preserve">CIENCIAS CONTABEIS </t>
  </si>
  <si>
    <t>ANNA MARINA PAES MOTYSUMA</t>
  </si>
  <si>
    <t>VICTORIA DE OLIVEIRA LIMA</t>
  </si>
  <si>
    <t>011.702.412-04</t>
  </si>
  <si>
    <t>FGB</t>
  </si>
  <si>
    <t>023.231.692-97</t>
  </si>
  <si>
    <t>PGM</t>
  </si>
  <si>
    <t>020.057.712-36</t>
  </si>
  <si>
    <t>CASSIA CECILIA OLIVEIRA DE FREITAS</t>
  </si>
  <si>
    <t>959.252.282-00</t>
  </si>
  <si>
    <t>041.018.402-02</t>
  </si>
  <si>
    <t>JENNIFER CAROLINE VALERIO DE OLIVEIRA</t>
  </si>
  <si>
    <t>008.836.222-11</t>
  </si>
  <si>
    <t>KESELEY SANTOS DE SOUZA</t>
  </si>
  <si>
    <t>050.893.562-89</t>
  </si>
  <si>
    <t>LAURA RAIANE NOGUEIRA VINHORQUIS</t>
  </si>
  <si>
    <t>037.690.732-07</t>
  </si>
  <si>
    <t>MATHEUS DE SALES NABI</t>
  </si>
  <si>
    <t>018.888.132-88</t>
  </si>
  <si>
    <t>817.051.232-87</t>
  </si>
  <si>
    <t>ROBSON MATOS AGUIAR</t>
  </si>
  <si>
    <t>025.582-712-10</t>
  </si>
  <si>
    <t>SUANE THAIS NERI TELES</t>
  </si>
  <si>
    <t xml:space="preserve">BRUNO GUSTAVO DOS SANTOS SANTANA </t>
  </si>
  <si>
    <t>013.301.072-41</t>
  </si>
  <si>
    <t>025.843.312-41</t>
  </si>
  <si>
    <t>WALISSON SILVA DE ARAÚJO</t>
  </si>
  <si>
    <t xml:space="preserve">PEDRO NOBREGA GOMES </t>
  </si>
  <si>
    <t>019.618.892-00</t>
  </si>
  <si>
    <t>028.882.152-17</t>
  </si>
  <si>
    <t xml:space="preserve">ROMERITO DE OLIVEIRA LIMA </t>
  </si>
  <si>
    <t>024.230.692-60</t>
  </si>
  <si>
    <t>DEBORAH DE SOUZA SENA</t>
  </si>
  <si>
    <t>025.384.542-47</t>
  </si>
  <si>
    <t>AMANDA MARIA LINS CRAVEIRO</t>
  </si>
  <si>
    <t>JOÃO PAULO FARIAS DE JESUS</t>
  </si>
  <si>
    <t>056.279.962-18</t>
  </si>
  <si>
    <t>MATHEUS WOLLACY DE LIMA BARBOZA</t>
  </si>
  <si>
    <t>057.401.362-88</t>
  </si>
  <si>
    <t>TALISSON VIEIRA DA SILVA</t>
  </si>
  <si>
    <t>024.922.322-51</t>
  </si>
  <si>
    <t>SASDH</t>
  </si>
  <si>
    <t>FRANCISCO CHAGA L. DA C. ZIMMERMANN</t>
  </si>
  <si>
    <t>SIST. DE INFORMAÇÃO</t>
  </si>
  <si>
    <t>ENG. FLORESTAL</t>
  </si>
  <si>
    <t>ARQ. E URBANISMO</t>
  </si>
  <si>
    <t>ANA CLARA REIS DA SILVA</t>
  </si>
  <si>
    <t>ANDRESSA CRISTINI MATIAS DE SOUZA</t>
  </si>
  <si>
    <t>ANTONIA DAIANE BEZERRA DE OLIVEIRA</t>
  </si>
  <si>
    <t xml:space="preserve">CARLOS ALBERTO ELIAS DA SILVA JÚNIOR </t>
  </si>
  <si>
    <t>EMILY DE ARAÚJO LIMA</t>
  </si>
  <si>
    <t>FILIPE NÉO DA SILVEIRA</t>
  </si>
  <si>
    <t>WLADIMIR MACHADO DE BARROS</t>
  </si>
  <si>
    <t>037.652.602-58</t>
  </si>
  <si>
    <t>011.714.832-60</t>
  </si>
  <si>
    <t>031.544.922-59</t>
  </si>
  <si>
    <t>014.444.592-10</t>
  </si>
  <si>
    <t>034.335.842-57</t>
  </si>
  <si>
    <t>SEINFRA</t>
  </si>
  <si>
    <t>028.236.422-69</t>
  </si>
  <si>
    <t>SEGATI</t>
  </si>
  <si>
    <t>443.959.812-91</t>
  </si>
  <si>
    <t>LETRAS FRANCES</t>
  </si>
  <si>
    <t>MAXSUEL DE SOUZA AGUIAR</t>
  </si>
  <si>
    <t>005.182.752-21</t>
  </si>
  <si>
    <t>ANA CATIA OLIVEIRA DE FREITAS</t>
  </si>
  <si>
    <t>ANA LUISA DA SILVA VILA NOVA</t>
  </si>
  <si>
    <t>ANNE GABRIELLE DE OLIVEIRA FERNANDES</t>
  </si>
  <si>
    <t>CÁSSIA DA SILVA LIMA</t>
  </si>
  <si>
    <t xml:space="preserve">CLEYTON DOS SANTOS CAMURÇA </t>
  </si>
  <si>
    <t>COMUNICAÇÃO SOCIAL</t>
  </si>
  <si>
    <t>DANIEL VIEIRA DA SILVA</t>
  </si>
  <si>
    <t>EMILLY STEFANE LOPES FROTA</t>
  </si>
  <si>
    <t>JOÃO VICTOR SILVA</t>
  </si>
  <si>
    <t>JOSÉ KALYEL VIEIRA DOS SANTOS</t>
  </si>
  <si>
    <t>LARYSSA TAVARES ROCHA</t>
  </si>
  <si>
    <t>LUÃ BRAGA DE QUEIROZ</t>
  </si>
  <si>
    <t>RAYNY AMARAL BARROSO</t>
  </si>
  <si>
    <t>WERLISSON ALENCAR LEITE</t>
  </si>
  <si>
    <t>022.013.222-44</t>
  </si>
  <si>
    <t>023.696.522-09</t>
  </si>
  <si>
    <t>028.621.352-40</t>
  </si>
  <si>
    <t>007.623.132-18</t>
  </si>
  <si>
    <t>013.858.472-98</t>
  </si>
  <si>
    <t>040.013.082-31</t>
  </si>
  <si>
    <t>039.584.662-57</t>
  </si>
  <si>
    <t>026.547.582-14</t>
  </si>
  <si>
    <t>074.054.083-11</t>
  </si>
  <si>
    <t>017.818.732-16</t>
  </si>
  <si>
    <t>041.608.152-51</t>
  </si>
  <si>
    <t>026.348.142-59</t>
  </si>
  <si>
    <t>031.427.612-25</t>
  </si>
  <si>
    <t>025.753.412-13</t>
  </si>
  <si>
    <t>ENG AMB E SANITÁRIA</t>
  </si>
  <si>
    <t>JOHNATHAN ANDREW DA S. MACHADO</t>
  </si>
  <si>
    <t>MICHAEL DOUGLAS S. FERNANDES</t>
  </si>
  <si>
    <t>MICHELY CRISTINA M. KRETSCHMER</t>
  </si>
  <si>
    <t xml:space="preserve">ENG. ELÉTRICA </t>
  </si>
  <si>
    <t>ENG. ELETRICA</t>
  </si>
  <si>
    <t>SEPLAN</t>
  </si>
  <si>
    <t>TEC.  ENFERMAGEM</t>
  </si>
  <si>
    <t>TOTAL DOS SERVIÇOS MENSAIS A FATURAR...................R$</t>
  </si>
  <si>
    <t>TAXA DE AGENCIAMENTO  - Valor Unitário........................... R$</t>
  </si>
  <si>
    <t>TOTAL DA DESPESA - PROGRAMA BOLSA-ESTÁGIO.......R$</t>
  </si>
  <si>
    <t>028.600.702-90</t>
  </si>
  <si>
    <t>CYNTHIA YASMIN SOUSA SOARES</t>
  </si>
  <si>
    <t>024.212.332-59</t>
  </si>
  <si>
    <t>JORGE NOGUEIRA ARAÚJO NETO JÚNIOR</t>
  </si>
  <si>
    <t>032.225.472-89</t>
  </si>
  <si>
    <t>VICTOR EDUARDO DA SILVA SANTOS</t>
  </si>
  <si>
    <t>JEFFREY DA SILVA CAETANO</t>
  </si>
  <si>
    <t>006.220.432-77</t>
  </si>
  <si>
    <t xml:space="preserve"> GESTÃO HOSPITALAR</t>
  </si>
  <si>
    <t>YTAMARES BEZERRA DA SILVA</t>
  </si>
  <si>
    <t>REDE DE COMPUTADORES</t>
  </si>
  <si>
    <t>032.261.942-40</t>
  </si>
  <si>
    <t>ALEXSANDRO MESQUITA DE SOUZA SILVA</t>
  </si>
  <si>
    <t>043.175.942-18</t>
  </si>
  <si>
    <t>CARLOS EDUARDO DA SILVA E SILVA</t>
  </si>
  <si>
    <t>038.772.062-63</t>
  </si>
  <si>
    <t>HENRIQUE JUCÁ DE ARAÚJO</t>
  </si>
  <si>
    <t>035.773.872-11</t>
  </si>
  <si>
    <t>MARIANA CASTRO DE SOUZA</t>
  </si>
  <si>
    <t>024.527.872-99</t>
  </si>
  <si>
    <t>PAULO HENRIQUE COSTA DE MATOS</t>
  </si>
  <si>
    <t>038.239.742-89</t>
  </si>
  <si>
    <t>ENSINO FUNDAMENTAL</t>
  </si>
  <si>
    <t>20/02/2020</t>
  </si>
  <si>
    <t>2020</t>
  </si>
  <si>
    <t>FEVEREIRO</t>
  </si>
  <si>
    <t>BOLSA ESTÁGIO</t>
  </si>
  <si>
    <t>DIAS ÚTEIS</t>
  </si>
  <si>
    <r>
      <rPr>
        <b/>
        <sz val="10"/>
        <rFont val="Arial"/>
        <family val="2"/>
      </rPr>
      <t>ST</t>
    </r>
    <r>
      <rPr>
        <sz val="10"/>
        <rFont val="Arial"/>
        <family val="2"/>
      </rPr>
      <t>=SITUAÇÃO NO MÊS =  (</t>
    </r>
    <r>
      <rPr>
        <b/>
        <sz val="10"/>
        <rFont val="Arial"/>
        <family val="2"/>
      </rPr>
      <t>1</t>
    </r>
    <r>
      <rPr>
        <sz val="10"/>
        <rFont val="Arial"/>
        <family val="2"/>
      </rPr>
      <t xml:space="preserve">- Ativo regular  </t>
    </r>
    <r>
      <rPr>
        <b/>
        <sz val="10"/>
        <rFont val="Arial"/>
        <family val="2"/>
      </rPr>
      <t>2</t>
    </r>
    <r>
      <rPr>
        <sz val="10"/>
        <rFont val="Arial"/>
        <family val="2"/>
      </rPr>
      <t xml:space="preserve">-Contrato novo  </t>
    </r>
    <r>
      <rPr>
        <b/>
        <sz val="10"/>
        <rFont val="Arial"/>
        <family val="2"/>
      </rPr>
      <t>3</t>
    </r>
    <r>
      <rPr>
        <sz val="10"/>
        <rFont val="Arial"/>
        <family val="2"/>
      </rPr>
      <t xml:space="preserve">-Recesso remunerado  </t>
    </r>
    <r>
      <rPr>
        <b/>
        <sz val="10"/>
        <rFont val="Arial"/>
        <family val="2"/>
      </rPr>
      <t>4</t>
    </r>
    <r>
      <rPr>
        <sz val="10"/>
        <rFont val="Arial"/>
        <family val="2"/>
      </rPr>
      <t>-Contrato encerrado)</t>
    </r>
  </si>
  <si>
    <t>Contrato Nº 042/2014   -   PREFEITURA DE RIO BRANCO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</si>
</sst>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_);_(* \(#,##0\);_(* &quot;-&quot;_);_(@_)"/>
    <numFmt numFmtId="165" formatCode="_(&quot;R$ &quot;* #,##0.00_);_(&quot;R$ &quot;* \(#,##0.00\);_(&quot;R$ &quot;* &quot;-&quot;??_);_(@_)"/>
    <numFmt numFmtId="166" formatCode="_(* #,##0.00_);_(* \(#,##0.00\);_(* &quot;-&quot;??_);_(@_)"/>
    <numFmt numFmtId="167" formatCode="&quot;R$ &quot;#,##0.00;&quot;(R$ &quot;#,##0.00\)"/>
    <numFmt numFmtId="168" formatCode="[$R$-416]\ #,##0.00;[Red]\-[$R$-416]\ #,##0.00"/>
  </numFmts>
  <fonts count="3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3"/>
      <name val="Arial"/>
      <family val="2"/>
    </font>
    <font>
      <b/>
      <sz val="18"/>
      <color rgb="FFFF0000"/>
      <name val="Arial"/>
      <family val="2"/>
    </font>
    <font>
      <b/>
      <sz val="10"/>
      <color rgb="FFC00000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  <font>
      <sz val="11"/>
      <color rgb="FFFF0000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0"/>
      <color theme="1"/>
      <name val="Calibri"/>
      <family val="2"/>
      <scheme val="minor"/>
    </font>
    <font>
      <b/>
      <sz val="11"/>
      <name val="Arial"/>
      <family val="2"/>
    </font>
    <font>
      <sz val="12"/>
      <color theme="1"/>
      <name val="Calibri"/>
      <family val="2"/>
      <scheme val="minor"/>
    </font>
    <font>
      <b/>
      <sz val="12"/>
      <color rgb="FFC00000"/>
      <name val="Arial"/>
      <family val="2"/>
    </font>
    <font>
      <b/>
      <sz val="8"/>
      <color rgb="FFC00000"/>
      <name val="Arial"/>
      <family val="2"/>
    </font>
    <font>
      <b/>
      <sz val="14"/>
      <name val="Arial"/>
      <family val="2"/>
    </font>
    <font>
      <b/>
      <sz val="10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3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indexed="8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22"/>
      </patternFill>
    </fill>
    <fill>
      <patternFill patternType="solid">
        <fgColor theme="0"/>
        <bgColor indexed="4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9"/>
      </patternFill>
    </fill>
    <fill>
      <patternFill patternType="solid">
        <fgColor theme="0" tint="-0.14999847407452621"/>
        <bgColor indexed="9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9"/>
      </patternFill>
    </fill>
    <fill>
      <patternFill patternType="solid">
        <fgColor theme="2"/>
        <bgColor indexed="31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9"/>
      </patternFill>
    </fill>
    <fill>
      <patternFill patternType="solid">
        <fgColor theme="2"/>
        <bgColor indexed="3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1" fillId="0" borderId="0"/>
    <xf numFmtId="0" fontId="12" fillId="0" borderId="0"/>
    <xf numFmtId="43" fontId="6" fillId="0" borderId="0" applyFont="0" applyFill="0" applyBorder="0" applyAlignment="0" applyProtection="0"/>
  </cellStyleXfs>
  <cellXfs count="173">
    <xf numFmtId="0" fontId="0" fillId="0" borderId="0" xfId="0"/>
    <xf numFmtId="0" fontId="4" fillId="2" borderId="1" xfId="2" applyFont="1" applyFill="1" applyBorder="1" applyAlignment="1">
      <alignment horizontal="left" vertical="center"/>
    </xf>
    <xf numFmtId="166" fontId="4" fillId="2" borderId="1" xfId="5" applyNumberFormat="1" applyFont="1" applyFill="1" applyBorder="1" applyAlignment="1">
      <alignment horizontal="center" vertical="center"/>
    </xf>
    <xf numFmtId="167" fontId="2" fillId="2" borderId="1" xfId="5" applyNumberFormat="1" applyFont="1" applyFill="1" applyBorder="1" applyAlignment="1">
      <alignment horizontal="right" vertical="center"/>
    </xf>
    <xf numFmtId="166" fontId="1" fillId="3" borderId="1" xfId="0" applyNumberFormat="1" applyFont="1" applyFill="1" applyBorder="1" applyAlignment="1">
      <alignment vertical="center"/>
    </xf>
    <xf numFmtId="164" fontId="2" fillId="2" borderId="1" xfId="6" applyNumberFormat="1" applyFont="1" applyFill="1" applyBorder="1" applyAlignment="1">
      <alignment horizontal="center" vertical="center"/>
    </xf>
    <xf numFmtId="44" fontId="4" fillId="2" borderId="1" xfId="7" applyFont="1" applyFill="1" applyBorder="1" applyAlignment="1">
      <alignment horizontal="center" vertical="center"/>
    </xf>
    <xf numFmtId="44" fontId="1" fillId="3" borderId="1" xfId="7" applyFont="1" applyFill="1" applyBorder="1" applyAlignment="1">
      <alignment vertical="center"/>
    </xf>
    <xf numFmtId="168" fontId="2" fillId="2" borderId="1" xfId="4" applyNumberFormat="1" applyFont="1" applyFill="1" applyBorder="1" applyAlignment="1">
      <alignment horizontal="right" vertical="center"/>
    </xf>
    <xf numFmtId="44" fontId="5" fillId="3" borderId="1" xfId="7" applyFont="1" applyFill="1" applyBorder="1" applyAlignment="1">
      <alignment vertical="center"/>
    </xf>
    <xf numFmtId="4" fontId="10" fillId="3" borderId="1" xfId="7" applyNumberFormat="1" applyFont="1" applyFill="1" applyBorder="1" applyAlignment="1">
      <alignment vertical="center"/>
    </xf>
    <xf numFmtId="168" fontId="5" fillId="3" borderId="1" xfId="7" applyNumberFormat="1" applyFont="1" applyFill="1" applyBorder="1" applyAlignment="1">
      <alignment horizontal="right" vertical="center"/>
    </xf>
    <xf numFmtId="0" fontId="4" fillId="2" borderId="1" xfId="5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/>
    </xf>
    <xf numFmtId="44" fontId="4" fillId="2" borderId="1" xfId="7" applyFont="1" applyFill="1" applyBorder="1" applyAlignment="1">
      <alignment horizontal="center"/>
    </xf>
    <xf numFmtId="44" fontId="4" fillId="3" borderId="1" xfId="7" applyFont="1" applyFill="1" applyBorder="1" applyAlignment="1">
      <alignment horizontal="center" vertical="center"/>
    </xf>
    <xf numFmtId="0" fontId="7" fillId="2" borderId="0" xfId="0" applyFont="1" applyFill="1"/>
    <xf numFmtId="0" fontId="13" fillId="2" borderId="10" xfId="0" applyFont="1" applyFill="1" applyBorder="1" applyAlignment="1">
      <alignment horizontal="center" vertical="center"/>
    </xf>
    <xf numFmtId="0" fontId="2" fillId="2" borderId="1" xfId="5" applyFont="1" applyFill="1" applyBorder="1" applyAlignment="1">
      <alignment horizontal="center"/>
    </xf>
    <xf numFmtId="0" fontId="13" fillId="2" borderId="0" xfId="0" applyFont="1" applyFill="1"/>
    <xf numFmtId="0" fontId="14" fillId="2" borderId="10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/>
    </xf>
    <xf numFmtId="0" fontId="14" fillId="2" borderId="12" xfId="0" applyFont="1" applyFill="1" applyBorder="1"/>
    <xf numFmtId="0" fontId="14" fillId="2" borderId="0" xfId="0" applyFont="1" applyFill="1"/>
    <xf numFmtId="0" fontId="14" fillId="2" borderId="13" xfId="0" applyFont="1" applyFill="1" applyBorder="1"/>
    <xf numFmtId="0" fontId="14" fillId="2" borderId="5" xfId="0" applyFont="1" applyFill="1" applyBorder="1"/>
    <xf numFmtId="0" fontId="14" fillId="2" borderId="6" xfId="0" applyFont="1" applyFill="1" applyBorder="1"/>
    <xf numFmtId="0" fontId="14" fillId="0" borderId="0" xfId="0" applyFont="1"/>
    <xf numFmtId="4" fontId="14" fillId="0" borderId="0" xfId="0" applyNumberFormat="1" applyFont="1"/>
    <xf numFmtId="0" fontId="9" fillId="7" borderId="14" xfId="0" applyFont="1" applyFill="1" applyBorder="1" applyAlignment="1">
      <alignment vertical="center" wrapText="1"/>
    </xf>
    <xf numFmtId="0" fontId="9" fillId="7" borderId="9" xfId="0" applyFont="1" applyFill="1" applyBorder="1" applyAlignment="1">
      <alignment vertical="center" wrapText="1"/>
    </xf>
    <xf numFmtId="0" fontId="0" fillId="7" borderId="8" xfId="0" applyFill="1" applyBorder="1"/>
    <xf numFmtId="0" fontId="8" fillId="8" borderId="10" xfId="0" applyFont="1" applyFill="1" applyBorder="1" applyAlignment="1">
      <alignment horizontal="center" vertical="center" wrapText="1"/>
    </xf>
    <xf numFmtId="168" fontId="15" fillId="9" borderId="1" xfId="7" applyNumberFormat="1" applyFont="1" applyFill="1" applyBorder="1" applyAlignment="1">
      <alignment vertical="center"/>
    </xf>
    <xf numFmtId="0" fontId="15" fillId="9" borderId="14" xfId="0" applyFont="1" applyFill="1" applyBorder="1" applyAlignment="1">
      <alignment horizontal="center" vertical="center"/>
    </xf>
    <xf numFmtId="0" fontId="15" fillId="9" borderId="9" xfId="0" applyFont="1" applyFill="1" applyBorder="1" applyAlignment="1">
      <alignment horizontal="center" vertical="center"/>
    </xf>
    <xf numFmtId="0" fontId="20" fillId="0" borderId="0" xfId="0" applyFont="1"/>
    <xf numFmtId="0" fontId="19" fillId="7" borderId="8" xfId="0" applyFont="1" applyFill="1" applyBorder="1" applyAlignment="1">
      <alignment horizontal="center"/>
    </xf>
    <xf numFmtId="44" fontId="19" fillId="9" borderId="1" xfId="7" applyFont="1" applyFill="1" applyBorder="1" applyAlignment="1">
      <alignment vertical="center"/>
    </xf>
    <xf numFmtId="44" fontId="15" fillId="9" borderId="1" xfId="0" applyNumberFormat="1" applyFont="1" applyFill="1" applyBorder="1" applyAlignment="1">
      <alignment vertical="center"/>
    </xf>
    <xf numFmtId="164" fontId="15" fillId="7" borderId="1" xfId="6" applyNumberFormat="1" applyFont="1" applyFill="1" applyBorder="1" applyAlignment="1">
      <alignment horizontal="center" vertical="center"/>
    </xf>
    <xf numFmtId="0" fontId="22" fillId="0" borderId="0" xfId="0" applyFont="1"/>
    <xf numFmtId="0" fontId="18" fillId="7" borderId="11" xfId="0" applyFont="1" applyFill="1" applyBorder="1" applyAlignment="1">
      <alignment horizontal="center"/>
    </xf>
    <xf numFmtId="44" fontId="15" fillId="9" borderId="1" xfId="7" applyFont="1" applyFill="1" applyBorder="1" applyAlignment="1">
      <alignment vertical="center"/>
    </xf>
    <xf numFmtId="166" fontId="19" fillId="9" borderId="1" xfId="0" applyNumberFormat="1" applyFont="1" applyFill="1" applyBorder="1" applyAlignment="1">
      <alignment vertical="center"/>
    </xf>
    <xf numFmtId="4" fontId="23" fillId="9" borderId="1" xfId="7" applyNumberFormat="1" applyFont="1" applyFill="1" applyBorder="1" applyAlignment="1">
      <alignment vertical="center"/>
    </xf>
    <xf numFmtId="0" fontId="24" fillId="8" borderId="10" xfId="0" applyFont="1" applyFill="1" applyBorder="1" applyAlignment="1">
      <alignment horizontal="center" vertical="center" textRotation="90" wrapText="1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/>
    <xf numFmtId="0" fontId="16" fillId="2" borderId="0" xfId="0" applyFont="1" applyFill="1" applyAlignment="1"/>
    <xf numFmtId="0" fontId="16" fillId="2" borderId="13" xfId="0" applyFont="1" applyFill="1" applyBorder="1" applyAlignment="1"/>
    <xf numFmtId="0" fontId="20" fillId="0" borderId="0" xfId="0" applyFont="1" applyAlignment="1"/>
    <xf numFmtId="0" fontId="5" fillId="8" borderId="10" xfId="1" applyFont="1" applyFill="1" applyBorder="1" applyAlignment="1">
      <alignment horizontal="center" vertical="center" wrapText="1"/>
    </xf>
    <xf numFmtId="0" fontId="5" fillId="8" borderId="10" xfId="0" applyFont="1" applyFill="1" applyBorder="1" applyAlignment="1">
      <alignment horizontal="center" vertical="center" wrapText="1"/>
    </xf>
    <xf numFmtId="0" fontId="5" fillId="8" borderId="5" xfId="0" applyFont="1" applyFill="1" applyBorder="1" applyAlignment="1">
      <alignment horizontal="center" vertical="center" wrapText="1"/>
    </xf>
    <xf numFmtId="0" fontId="5" fillId="8" borderId="5" xfId="0" applyFont="1" applyFill="1" applyBorder="1" applyAlignment="1">
      <alignment vertical="center" wrapText="1"/>
    </xf>
    <xf numFmtId="0" fontId="28" fillId="6" borderId="10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 wrapText="1"/>
    </xf>
    <xf numFmtId="0" fontId="26" fillId="8" borderId="10" xfId="0" applyFont="1" applyFill="1" applyBorder="1" applyAlignment="1">
      <alignment horizontal="center" vertical="center" wrapText="1"/>
    </xf>
    <xf numFmtId="0" fontId="27" fillId="8" borderId="1" xfId="0" applyFont="1" applyFill="1" applyBorder="1" applyAlignment="1">
      <alignment horizontal="center" vertical="center" wrapText="1"/>
    </xf>
    <xf numFmtId="168" fontId="29" fillId="9" borderId="1" xfId="0" applyNumberFormat="1" applyFont="1" applyFill="1" applyBorder="1" applyAlignment="1">
      <alignment vertical="center"/>
    </xf>
    <xf numFmtId="0" fontId="15" fillId="9" borderId="14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15" fillId="9" borderId="14" xfId="0" applyFont="1" applyFill="1" applyBorder="1" applyAlignment="1">
      <alignment horizontal="center" vertical="center"/>
    </xf>
    <xf numFmtId="0" fontId="15" fillId="9" borderId="9" xfId="0" applyFont="1" applyFill="1" applyBorder="1" applyAlignment="1">
      <alignment horizontal="center" vertical="center"/>
    </xf>
    <xf numFmtId="0" fontId="15" fillId="2" borderId="11" xfId="0" applyFont="1" applyFill="1" applyBorder="1" applyAlignment="1">
      <alignment horizontal="center" wrapText="1"/>
    </xf>
    <xf numFmtId="0" fontId="15" fillId="2" borderId="14" xfId="0" applyFont="1" applyFill="1" applyBorder="1" applyAlignment="1">
      <alignment horizontal="center" wrapText="1"/>
    </xf>
    <xf numFmtId="0" fontId="15" fillId="2" borderId="9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25" fillId="12" borderId="8" xfId="0" applyFont="1" applyFill="1" applyBorder="1" applyAlignment="1">
      <alignment horizontal="center" vertical="center" wrapText="1"/>
    </xf>
    <xf numFmtId="0" fontId="25" fillId="12" borderId="3" xfId="0" applyFont="1" applyFill="1" applyBorder="1" applyAlignment="1">
      <alignment horizontal="center" vertical="center" wrapText="1"/>
    </xf>
    <xf numFmtId="0" fontId="25" fillId="12" borderId="4" xfId="0" applyFont="1" applyFill="1" applyBorder="1" applyAlignment="1">
      <alignment horizontal="center" vertical="center" wrapText="1"/>
    </xf>
    <xf numFmtId="0" fontId="19" fillId="12" borderId="11" xfId="0" applyFont="1" applyFill="1" applyBorder="1" applyAlignment="1">
      <alignment horizontal="center" wrapText="1"/>
    </xf>
    <xf numFmtId="0" fontId="19" fillId="12" borderId="9" xfId="0" applyFont="1" applyFill="1" applyBorder="1" applyAlignment="1">
      <alignment horizontal="center" wrapText="1"/>
    </xf>
    <xf numFmtId="0" fontId="19" fillId="12" borderId="7" xfId="0" applyFont="1" applyFill="1" applyBorder="1" applyAlignment="1">
      <alignment horizontal="center" wrapText="1"/>
    </xf>
    <xf numFmtId="0" fontId="19" fillId="12" borderId="10" xfId="0" applyFont="1" applyFill="1" applyBorder="1" applyAlignment="1">
      <alignment horizontal="center" wrapText="1"/>
    </xf>
    <xf numFmtId="0" fontId="19" fillId="12" borderId="10" xfId="0" applyFont="1" applyFill="1" applyBorder="1" applyAlignment="1">
      <alignment horizontal="center" wrapText="1"/>
    </xf>
    <xf numFmtId="0" fontId="25" fillId="12" borderId="5" xfId="0" applyFont="1" applyFill="1" applyBorder="1" applyAlignment="1">
      <alignment horizontal="center" vertical="center" wrapText="1"/>
    </xf>
    <xf numFmtId="0" fontId="25" fillId="12" borderId="6" xfId="0" applyFont="1" applyFill="1" applyBorder="1" applyAlignment="1">
      <alignment horizontal="center" vertical="center" wrapText="1"/>
    </xf>
    <xf numFmtId="0" fontId="25" fillId="12" borderId="7" xfId="0" applyFont="1" applyFill="1" applyBorder="1" applyAlignment="1">
      <alignment horizontal="center" vertical="center" wrapText="1"/>
    </xf>
    <xf numFmtId="49" fontId="15" fillId="12" borderId="11" xfId="0" applyNumberFormat="1" applyFont="1" applyFill="1" applyBorder="1" applyAlignment="1">
      <alignment horizontal="center" vertical="center" wrapText="1"/>
    </xf>
    <xf numFmtId="49" fontId="15" fillId="12" borderId="9" xfId="0" applyNumberFormat="1" applyFont="1" applyFill="1" applyBorder="1" applyAlignment="1">
      <alignment horizontal="center" vertical="center" wrapText="1"/>
    </xf>
    <xf numFmtId="49" fontId="15" fillId="13" borderId="9" xfId="0" applyNumberFormat="1" applyFont="1" applyFill="1" applyBorder="1" applyAlignment="1">
      <alignment horizontal="center" vertical="center" wrapText="1"/>
    </xf>
    <xf numFmtId="49" fontId="15" fillId="13" borderId="1" xfId="0" applyNumberFormat="1" applyFont="1" applyFill="1" applyBorder="1" applyAlignment="1">
      <alignment horizontal="center" vertical="center" wrapText="1"/>
    </xf>
    <xf numFmtId="37" fontId="15" fillId="13" borderId="1" xfId="0" applyNumberFormat="1" applyFont="1" applyFill="1" applyBorder="1" applyAlignment="1">
      <alignment horizontal="center" vertical="center" wrapText="1"/>
    </xf>
    <xf numFmtId="165" fontId="15" fillId="13" borderId="1" xfId="0" applyNumberFormat="1" applyFont="1" applyFill="1" applyBorder="1" applyAlignment="1">
      <alignment horizontal="center" vertical="center" wrapText="1"/>
    </xf>
    <xf numFmtId="0" fontId="15" fillId="13" borderId="1" xfId="0" applyFont="1" applyFill="1" applyBorder="1" applyAlignment="1">
      <alignment horizontal="center" vertical="center" wrapText="1"/>
    </xf>
    <xf numFmtId="0" fontId="5" fillId="13" borderId="2" xfId="0" applyFont="1" applyFill="1" applyBorder="1" applyAlignment="1">
      <alignment horizontal="center" vertical="center"/>
    </xf>
    <xf numFmtId="0" fontId="21" fillId="14" borderId="1" xfId="1" applyFont="1" applyFill="1" applyBorder="1" applyAlignment="1">
      <alignment horizontal="center" vertical="center" wrapText="1"/>
    </xf>
    <xf numFmtId="0" fontId="21" fillId="14" borderId="2" xfId="0" applyFont="1" applyFill="1" applyBorder="1" applyAlignment="1">
      <alignment horizontal="center" vertical="center" wrapText="1"/>
    </xf>
    <xf numFmtId="0" fontId="2" fillId="14" borderId="2" xfId="0" applyFont="1" applyFill="1" applyBorder="1" applyAlignment="1">
      <alignment horizontal="center" vertical="center" wrapText="1"/>
    </xf>
    <xf numFmtId="0" fontId="21" fillId="14" borderId="4" xfId="0" applyFont="1" applyFill="1" applyBorder="1" applyAlignment="1">
      <alignment horizontal="center" vertical="center" wrapText="1"/>
    </xf>
    <xf numFmtId="0" fontId="5" fillId="14" borderId="2" xfId="0" applyFont="1" applyFill="1" applyBorder="1" applyAlignment="1">
      <alignment horizontal="center" vertical="center" wrapText="1"/>
    </xf>
    <xf numFmtId="0" fontId="5" fillId="15" borderId="1" xfId="0" applyFont="1" applyFill="1" applyBorder="1" applyAlignment="1">
      <alignment horizontal="center" wrapText="1"/>
    </xf>
    <xf numFmtId="0" fontId="21" fillId="14" borderId="1" xfId="0" applyFont="1" applyFill="1" applyBorder="1" applyAlignment="1">
      <alignment horizontal="center" vertical="center" wrapText="1"/>
    </xf>
    <xf numFmtId="0" fontId="5" fillId="13" borderId="10" xfId="0" applyFont="1" applyFill="1" applyBorder="1" applyAlignment="1">
      <alignment horizontal="center" vertical="center"/>
    </xf>
    <xf numFmtId="0" fontId="21" fillId="14" borderId="10" xfId="0" applyFont="1" applyFill="1" applyBorder="1" applyAlignment="1">
      <alignment horizontal="center" vertical="center" wrapText="1"/>
    </xf>
    <xf numFmtId="0" fontId="2" fillId="14" borderId="10" xfId="0" applyFont="1" applyFill="1" applyBorder="1" applyAlignment="1">
      <alignment horizontal="center" vertical="center" wrapText="1"/>
    </xf>
    <xf numFmtId="0" fontId="21" fillId="14" borderId="7" xfId="0" applyFont="1" applyFill="1" applyBorder="1" applyAlignment="1">
      <alignment horizontal="center" vertical="center" wrapText="1"/>
    </xf>
    <xf numFmtId="0" fontId="5" fillId="14" borderId="10" xfId="0" applyFont="1" applyFill="1" applyBorder="1" applyAlignment="1">
      <alignment horizontal="center" vertical="center" wrapText="1"/>
    </xf>
    <xf numFmtId="0" fontId="2" fillId="14" borderId="1" xfId="0" applyFont="1" applyFill="1" applyBorder="1" applyAlignment="1">
      <alignment horizontal="center" vertical="center" textRotation="90" wrapText="1"/>
    </xf>
    <xf numFmtId="0" fontId="5" fillId="14" borderId="1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/>
    </xf>
    <xf numFmtId="0" fontId="21" fillId="0" borderId="1" xfId="5" applyFont="1" applyFill="1" applyBorder="1" applyAlignment="1">
      <alignment horizontal="center" vertical="center"/>
    </xf>
    <xf numFmtId="14" fontId="13" fillId="0" borderId="1" xfId="0" applyNumberFormat="1" applyFont="1" applyFill="1" applyBorder="1" applyAlignment="1">
      <alignment horizontal="center" vertical="center"/>
    </xf>
    <xf numFmtId="44" fontId="13" fillId="0" borderId="1" xfId="7" applyFont="1" applyFill="1" applyBorder="1" applyAlignment="1">
      <alignment vertical="center"/>
    </xf>
    <xf numFmtId="44" fontId="13" fillId="0" borderId="1" xfId="7" applyFont="1" applyFill="1" applyBorder="1" applyAlignment="1">
      <alignment horizontal="center" vertical="center"/>
    </xf>
    <xf numFmtId="167" fontId="13" fillId="0" borderId="1" xfId="5" applyNumberFormat="1" applyFont="1" applyFill="1" applyBorder="1" applyAlignment="1">
      <alignment horizontal="right" vertical="center"/>
    </xf>
    <xf numFmtId="164" fontId="21" fillId="0" borderId="1" xfId="6" applyNumberFormat="1" applyFont="1" applyFill="1" applyBorder="1" applyAlignment="1">
      <alignment horizontal="center" vertical="center"/>
    </xf>
    <xf numFmtId="166" fontId="13" fillId="0" borderId="1" xfId="5" applyNumberFormat="1" applyFont="1" applyFill="1" applyBorder="1" applyAlignment="1">
      <alignment horizontal="center" vertical="center"/>
    </xf>
    <xf numFmtId="168" fontId="21" fillId="0" borderId="1" xfId="4" applyNumberFormat="1" applyFont="1" applyFill="1" applyBorder="1" applyAlignment="1">
      <alignment horizontal="right" vertical="center"/>
    </xf>
    <xf numFmtId="0" fontId="7" fillId="0" borderId="0" xfId="0" applyFont="1" applyFill="1"/>
    <xf numFmtId="14" fontId="14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14" fontId="13" fillId="0" borderId="1" xfId="9" applyNumberFormat="1" applyFont="1" applyFill="1" applyBorder="1" applyAlignment="1">
      <alignment horizontal="center" vertical="center"/>
    </xf>
    <xf numFmtId="0" fontId="13" fillId="0" borderId="1" xfId="5" applyFont="1" applyFill="1" applyBorder="1" applyAlignment="1">
      <alignment horizontal="center" vertical="center" wrapText="1"/>
    </xf>
    <xf numFmtId="0" fontId="13" fillId="0" borderId="1" xfId="2" applyFont="1" applyFill="1" applyBorder="1" applyAlignment="1">
      <alignment horizontal="left" vertical="center"/>
    </xf>
    <xf numFmtId="14" fontId="13" fillId="0" borderId="1" xfId="8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/>
    </xf>
    <xf numFmtId="3" fontId="13" fillId="0" borderId="1" xfId="0" applyNumberFormat="1" applyFont="1" applyFill="1" applyBorder="1" applyAlignment="1">
      <alignment horizontal="center" vertical="center" wrapText="1"/>
    </xf>
    <xf numFmtId="0" fontId="13" fillId="0" borderId="0" xfId="0" applyFont="1" applyFill="1"/>
    <xf numFmtId="16" fontId="7" fillId="0" borderId="0" xfId="0" applyNumberFormat="1" applyFont="1" applyFill="1"/>
    <xf numFmtId="0" fontId="31" fillId="0" borderId="0" xfId="0" applyFont="1" applyFill="1"/>
    <xf numFmtId="14" fontId="32" fillId="0" borderId="1" xfId="8" applyNumberFormat="1" applyFont="1" applyFill="1" applyBorder="1" applyAlignment="1">
      <alignment horizontal="center" vertical="center"/>
    </xf>
    <xf numFmtId="167" fontId="21" fillId="0" borderId="1" xfId="4" applyNumberFormat="1" applyFont="1" applyFill="1" applyBorder="1" applyAlignment="1">
      <alignment horizontal="right" vertical="center"/>
    </xf>
    <xf numFmtId="0" fontId="21" fillId="0" borderId="1" xfId="0" applyFont="1" applyFill="1" applyBorder="1" applyAlignment="1">
      <alignment vertical="center"/>
    </xf>
    <xf numFmtId="0" fontId="21" fillId="0" borderId="1" xfId="2" applyFont="1" applyFill="1" applyBorder="1" applyAlignment="1">
      <alignment horizontal="left" vertical="center"/>
    </xf>
    <xf numFmtId="0" fontId="21" fillId="0" borderId="1" xfId="0" applyFont="1" applyFill="1" applyBorder="1" applyAlignment="1">
      <alignment horizontal="left" vertical="center"/>
    </xf>
    <xf numFmtId="0" fontId="21" fillId="0" borderId="1" xfId="0" applyFont="1" applyFill="1" applyBorder="1" applyAlignment="1">
      <alignment vertical="center" wrapText="1"/>
    </xf>
    <xf numFmtId="0" fontId="21" fillId="0" borderId="2" xfId="0" applyFont="1" applyFill="1" applyBorder="1" applyAlignment="1">
      <alignment vertical="center"/>
    </xf>
    <xf numFmtId="0" fontId="21" fillId="0" borderId="1" xfId="8" applyFont="1" applyFill="1" applyBorder="1" applyAlignment="1">
      <alignment vertical="center"/>
    </xf>
    <xf numFmtId="0" fontId="33" fillId="0" borderId="1" xfId="0" applyFont="1" applyFill="1" applyBorder="1" applyAlignment="1">
      <alignment vertical="center"/>
    </xf>
    <xf numFmtId="0" fontId="21" fillId="2" borderId="0" xfId="0" applyFont="1" applyFill="1"/>
    <xf numFmtId="0" fontId="2" fillId="2" borderId="1" xfId="2" applyFont="1" applyFill="1" applyBorder="1" applyAlignment="1">
      <alignment horizontal="left" vertical="center"/>
    </xf>
    <xf numFmtId="0" fontId="33" fillId="2" borderId="0" xfId="0" applyFont="1" applyFill="1"/>
    <xf numFmtId="0" fontId="5" fillId="2" borderId="0" xfId="0" applyFont="1" applyFill="1" applyAlignment="1"/>
    <xf numFmtId="0" fontId="33" fillId="2" borderId="6" xfId="0" applyFont="1" applyFill="1" applyBorder="1"/>
    <xf numFmtId="0" fontId="33" fillId="0" borderId="0" xfId="0" applyFont="1"/>
    <xf numFmtId="0" fontId="30" fillId="0" borderId="0" xfId="0" applyFont="1"/>
    <xf numFmtId="0" fontId="9" fillId="7" borderId="14" xfId="0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/>
    </xf>
    <xf numFmtId="0" fontId="15" fillId="9" borderId="3" xfId="0" applyFont="1" applyFill="1" applyBorder="1" applyAlignment="1">
      <alignment horizontal="center" vertical="center"/>
    </xf>
    <xf numFmtId="0" fontId="14" fillId="2" borderId="0" xfId="0" applyFont="1" applyFill="1" applyAlignment="1">
      <alignment horizontal="center"/>
    </xf>
    <xf numFmtId="0" fontId="4" fillId="4" borderId="0" xfId="0" applyFont="1" applyFill="1" applyAlignment="1">
      <alignment horizontal="center" wrapText="1"/>
    </xf>
    <xf numFmtId="0" fontId="14" fillId="2" borderId="6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7" borderId="14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left" vertical="center"/>
    </xf>
    <xf numFmtId="0" fontId="13" fillId="2" borderId="0" xfId="0" applyFont="1" applyFill="1" applyAlignment="1">
      <alignment horizontal="left"/>
    </xf>
    <xf numFmtId="0" fontId="5" fillId="8" borderId="10" xfId="0" applyFont="1" applyFill="1" applyBorder="1" applyAlignment="1">
      <alignment horizontal="left" vertical="center" wrapText="1"/>
    </xf>
    <xf numFmtId="0" fontId="5" fillId="8" borderId="5" xfId="0" applyFont="1" applyFill="1" applyBorder="1" applyAlignment="1">
      <alignment horizontal="left" vertical="center" wrapText="1"/>
    </xf>
    <xf numFmtId="0" fontId="14" fillId="2" borderId="0" xfId="0" applyFont="1" applyFill="1" applyAlignment="1">
      <alignment horizontal="left"/>
    </xf>
    <xf numFmtId="0" fontId="15" fillId="9" borderId="14" xfId="0" applyFont="1" applyFill="1" applyBorder="1" applyAlignment="1">
      <alignment horizontal="left" vertical="center"/>
    </xf>
    <xf numFmtId="0" fontId="1" fillId="2" borderId="0" xfId="0" applyFont="1" applyFill="1" applyAlignment="1">
      <alignment horizontal="left"/>
    </xf>
    <xf numFmtId="0" fontId="16" fillId="2" borderId="0" xfId="0" applyFont="1" applyFill="1" applyAlignment="1">
      <alignment horizontal="left"/>
    </xf>
    <xf numFmtId="0" fontId="14" fillId="2" borderId="6" xfId="0" applyFont="1" applyFill="1" applyBorder="1" applyAlignment="1">
      <alignment horizontal="left"/>
    </xf>
    <xf numFmtId="0" fontId="14" fillId="0" borderId="0" xfId="0" applyFont="1" applyAlignment="1">
      <alignment horizontal="left"/>
    </xf>
    <xf numFmtId="0" fontId="0" fillId="0" borderId="0" xfId="0" applyAlignment="1">
      <alignment horizontal="left"/>
    </xf>
    <xf numFmtId="0" fontId="18" fillId="2" borderId="8" xfId="0" applyFont="1" applyFill="1" applyBorder="1" applyAlignment="1">
      <alignment horizontal="left" vertical="center"/>
    </xf>
    <xf numFmtId="0" fontId="18" fillId="2" borderId="3" xfId="0" applyFont="1" applyFill="1" applyBorder="1" applyAlignment="1">
      <alignment horizontal="left" vertical="center"/>
    </xf>
    <xf numFmtId="43" fontId="18" fillId="2" borderId="4" xfId="6" applyFont="1" applyFill="1" applyBorder="1" applyAlignment="1">
      <alignment horizontal="right" vertical="center"/>
    </xf>
    <xf numFmtId="0" fontId="34" fillId="2" borderId="12" xfId="0" applyFont="1" applyFill="1" applyBorder="1" applyAlignment="1">
      <alignment horizontal="left" vertical="center"/>
    </xf>
    <xf numFmtId="0" fontId="34" fillId="2" borderId="0" xfId="0" applyFont="1" applyFill="1" applyBorder="1" applyAlignment="1">
      <alignment horizontal="left" vertical="center"/>
    </xf>
    <xf numFmtId="43" fontId="15" fillId="5" borderId="13" xfId="6" applyFont="1" applyFill="1" applyBorder="1" applyAlignment="1">
      <alignment horizontal="right" vertical="center"/>
    </xf>
    <xf numFmtId="0" fontId="34" fillId="10" borderId="5" xfId="0" applyFont="1" applyFill="1" applyBorder="1" applyAlignment="1">
      <alignment horizontal="left" vertical="center"/>
    </xf>
    <xf numFmtId="0" fontId="34" fillId="10" borderId="6" xfId="0" applyFont="1" applyFill="1" applyBorder="1" applyAlignment="1">
      <alignment horizontal="left" vertical="center"/>
    </xf>
    <xf numFmtId="168" fontId="15" fillId="11" borderId="7" xfId="6" applyNumberFormat="1" applyFont="1" applyFill="1" applyBorder="1" applyAlignment="1">
      <alignment horizontal="right" vertical="center" wrapText="1"/>
    </xf>
  </cellXfs>
  <cellStyles count="11">
    <cellStyle name="Moeda" xfId="7" builtinId="4"/>
    <cellStyle name="Normal" xfId="0" builtinId="0"/>
    <cellStyle name="Normal 2" xfId="1"/>
    <cellStyle name="Normal 2 2 2" xfId="2"/>
    <cellStyle name="Normal 4" xfId="3"/>
    <cellStyle name="Normal_Plan1" xfId="4"/>
    <cellStyle name="Normal_Plan3" xfId="5"/>
    <cellStyle name="Normal_Planilha1" xfId="8"/>
    <cellStyle name="Normal_Planilha1 2" xfId="9"/>
    <cellStyle name="Vírgula" xfId="6" builtinId="3"/>
    <cellStyle name="Vírgula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38099</xdr:rowOff>
    </xdr:from>
    <xdr:to>
      <xdr:col>9</xdr:col>
      <xdr:colOff>857250</xdr:colOff>
      <xdr:row>0</xdr:row>
      <xdr:rowOff>721179</xdr:rowOff>
    </xdr:to>
    <xdr:pic>
      <xdr:nvPicPr>
        <xdr:cNvPr id="2" name="Imagem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099"/>
          <a:ext cx="11410950" cy="683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9"/>
  <sheetViews>
    <sheetView tabSelected="1" zoomScaleNormal="100" workbookViewId="0">
      <selection activeCell="C89" sqref="C89"/>
    </sheetView>
  </sheetViews>
  <sheetFormatPr defaultRowHeight="15" x14ac:dyDescent="0.25"/>
  <cols>
    <col min="1" max="1" width="6.28515625" customWidth="1"/>
    <col min="2" max="2" width="15.7109375" style="150" bestFit="1" customWidth="1"/>
    <col min="3" max="3" width="50.140625" style="141" customWidth="1"/>
    <col min="4" max="4" width="26" style="163" customWidth="1"/>
    <col min="5" max="5" width="14.7109375" style="163" customWidth="1"/>
    <col min="6" max="6" width="4" customWidth="1"/>
    <col min="7" max="7" width="12.7109375" bestFit="1" customWidth="1"/>
    <col min="8" max="8" width="13.140625" customWidth="1"/>
    <col min="9" max="9" width="16.140625" customWidth="1"/>
    <col min="10" max="10" width="15.28515625" customWidth="1"/>
    <col min="11" max="11" width="23.85546875" bestFit="1" customWidth="1"/>
    <col min="12" max="12" width="16.85546875" customWidth="1"/>
    <col min="13" max="13" width="4.7109375" customWidth="1"/>
    <col min="14" max="14" width="10.85546875" customWidth="1"/>
    <col min="15" max="15" width="11.140625" customWidth="1"/>
    <col min="16" max="16" width="16.7109375" customWidth="1"/>
  </cols>
  <sheetData>
    <row r="1" spans="1:16" ht="57.75" customHeight="1" x14ac:dyDescent="0.25">
      <c r="A1" s="31" t="s">
        <v>6</v>
      </c>
      <c r="B1" s="142"/>
      <c r="C1" s="29"/>
      <c r="D1" s="151"/>
      <c r="E1" s="151"/>
      <c r="F1" s="29"/>
      <c r="G1" s="29"/>
      <c r="H1" s="29"/>
      <c r="I1" s="29"/>
      <c r="J1" s="29"/>
      <c r="K1" s="29"/>
      <c r="L1" s="29"/>
      <c r="M1" s="29"/>
      <c r="N1" s="29"/>
      <c r="O1" s="29"/>
      <c r="P1" s="30"/>
    </row>
    <row r="2" spans="1:16" s="27" customFormat="1" ht="18" x14ac:dyDescent="0.2">
      <c r="A2" s="71" t="s">
        <v>34</v>
      </c>
      <c r="B2" s="72"/>
      <c r="C2" s="72"/>
      <c r="D2" s="73"/>
      <c r="E2" s="74" t="s">
        <v>35</v>
      </c>
      <c r="F2" s="75"/>
      <c r="G2" s="76" t="s">
        <v>9</v>
      </c>
      <c r="H2" s="77" t="s">
        <v>36</v>
      </c>
      <c r="I2" s="77" t="s">
        <v>209</v>
      </c>
      <c r="J2" s="77" t="s">
        <v>8</v>
      </c>
      <c r="K2" s="78" t="s">
        <v>10</v>
      </c>
      <c r="L2" s="78"/>
      <c r="M2" s="78"/>
      <c r="N2" s="78"/>
      <c r="O2" s="78"/>
      <c r="P2" s="78"/>
    </row>
    <row r="3" spans="1:16" s="27" customFormat="1" ht="31.5" x14ac:dyDescent="0.2">
      <c r="A3" s="79" t="s">
        <v>211</v>
      </c>
      <c r="B3" s="80"/>
      <c r="C3" s="80"/>
      <c r="D3" s="81"/>
      <c r="E3" s="82" t="s">
        <v>205</v>
      </c>
      <c r="F3" s="83"/>
      <c r="G3" s="84" t="s">
        <v>206</v>
      </c>
      <c r="H3" s="85" t="s">
        <v>207</v>
      </c>
      <c r="I3" s="86">
        <v>17</v>
      </c>
      <c r="J3" s="87">
        <v>4.8</v>
      </c>
      <c r="K3" s="88" t="s">
        <v>7</v>
      </c>
      <c r="L3" s="88"/>
      <c r="M3" s="88"/>
      <c r="N3" s="88"/>
      <c r="O3" s="88"/>
      <c r="P3" s="88"/>
    </row>
    <row r="4" spans="1:16" s="27" customFormat="1" ht="14.25" customHeight="1" x14ac:dyDescent="0.2">
      <c r="A4" s="89" t="s">
        <v>13</v>
      </c>
      <c r="B4" s="90" t="s">
        <v>3</v>
      </c>
      <c r="C4" s="91" t="s">
        <v>0</v>
      </c>
      <c r="D4" s="91" t="s">
        <v>22</v>
      </c>
      <c r="E4" s="91" t="s">
        <v>32</v>
      </c>
      <c r="F4" s="92" t="s">
        <v>37</v>
      </c>
      <c r="G4" s="91" t="s">
        <v>4</v>
      </c>
      <c r="H4" s="93" t="s">
        <v>5</v>
      </c>
      <c r="I4" s="91" t="s">
        <v>208</v>
      </c>
      <c r="J4" s="91" t="s">
        <v>12</v>
      </c>
      <c r="K4" s="94" t="s">
        <v>33</v>
      </c>
      <c r="L4" s="91" t="s">
        <v>15</v>
      </c>
      <c r="M4" s="95" t="s">
        <v>17</v>
      </c>
      <c r="N4" s="95"/>
      <c r="O4" s="95"/>
      <c r="P4" s="96" t="s">
        <v>21</v>
      </c>
    </row>
    <row r="5" spans="1:16" s="27" customFormat="1" ht="38.25" x14ac:dyDescent="0.2">
      <c r="A5" s="97"/>
      <c r="B5" s="90"/>
      <c r="C5" s="98"/>
      <c r="D5" s="98"/>
      <c r="E5" s="98"/>
      <c r="F5" s="99"/>
      <c r="G5" s="98"/>
      <c r="H5" s="100"/>
      <c r="I5" s="98"/>
      <c r="J5" s="98"/>
      <c r="K5" s="101"/>
      <c r="L5" s="98"/>
      <c r="M5" s="102" t="s">
        <v>11</v>
      </c>
      <c r="N5" s="103" t="s">
        <v>19</v>
      </c>
      <c r="O5" s="103" t="s">
        <v>18</v>
      </c>
      <c r="P5" s="96"/>
    </row>
    <row r="6" spans="1:16" s="114" customFormat="1" x14ac:dyDescent="0.25">
      <c r="A6" s="104">
        <v>1</v>
      </c>
      <c r="B6" s="105" t="s">
        <v>53</v>
      </c>
      <c r="C6" s="128" t="s">
        <v>49</v>
      </c>
      <c r="D6" s="121" t="s">
        <v>24</v>
      </c>
      <c r="E6" s="119" t="s">
        <v>138</v>
      </c>
      <c r="F6" s="106">
        <v>1</v>
      </c>
      <c r="G6" s="107">
        <v>43164</v>
      </c>
      <c r="H6" s="107">
        <v>43528</v>
      </c>
      <c r="I6" s="108">
        <v>630</v>
      </c>
      <c r="J6" s="109">
        <v>81.599999999999994</v>
      </c>
      <c r="K6" s="109"/>
      <c r="L6" s="110">
        <f t="shared" ref="L6:L58" si="0">SUM(I6:K6)</f>
        <v>711.6</v>
      </c>
      <c r="M6" s="111">
        <v>0</v>
      </c>
      <c r="N6" s="112">
        <v>0</v>
      </c>
      <c r="O6" s="112">
        <v>0</v>
      </c>
      <c r="P6" s="113">
        <f t="shared" ref="P6:P58" si="1">L6-SUM(N6:O6)</f>
        <v>711.6</v>
      </c>
    </row>
    <row r="7" spans="1:16" s="114" customFormat="1" x14ac:dyDescent="0.25">
      <c r="A7" s="104">
        <v>2</v>
      </c>
      <c r="B7" s="105" t="s">
        <v>195</v>
      </c>
      <c r="C7" s="128" t="s">
        <v>194</v>
      </c>
      <c r="D7" s="121" t="s">
        <v>38</v>
      </c>
      <c r="E7" s="119" t="s">
        <v>119</v>
      </c>
      <c r="F7" s="106">
        <v>1</v>
      </c>
      <c r="G7" s="107">
        <v>43831</v>
      </c>
      <c r="H7" s="115">
        <v>43830</v>
      </c>
      <c r="I7" s="108">
        <v>418</v>
      </c>
      <c r="J7" s="109">
        <v>81.599999999999994</v>
      </c>
      <c r="K7" s="109"/>
      <c r="L7" s="110">
        <f t="shared" si="0"/>
        <v>499.6</v>
      </c>
      <c r="M7" s="111"/>
      <c r="N7" s="112"/>
      <c r="O7" s="112"/>
      <c r="P7" s="113">
        <f t="shared" si="1"/>
        <v>499.6</v>
      </c>
    </row>
    <row r="8" spans="1:16" s="114" customFormat="1" x14ac:dyDescent="0.25">
      <c r="A8" s="104">
        <v>3</v>
      </c>
      <c r="B8" s="105" t="s">
        <v>111</v>
      </c>
      <c r="C8" s="128" t="s">
        <v>112</v>
      </c>
      <c r="D8" s="121" t="s">
        <v>40</v>
      </c>
      <c r="E8" s="121" t="s">
        <v>119</v>
      </c>
      <c r="F8" s="106">
        <v>1</v>
      </c>
      <c r="G8" s="107">
        <v>43525</v>
      </c>
      <c r="H8" s="107">
        <v>43890</v>
      </c>
      <c r="I8" s="108">
        <v>630</v>
      </c>
      <c r="J8" s="109">
        <v>81.599999999999994</v>
      </c>
      <c r="K8" s="109"/>
      <c r="L8" s="110">
        <f t="shared" si="0"/>
        <v>711.6</v>
      </c>
      <c r="M8" s="111"/>
      <c r="N8" s="112"/>
      <c r="O8" s="112"/>
      <c r="P8" s="113">
        <f t="shared" si="1"/>
        <v>711.6</v>
      </c>
    </row>
    <row r="9" spans="1:16" s="114" customFormat="1" x14ac:dyDescent="0.25">
      <c r="A9" s="104">
        <v>4</v>
      </c>
      <c r="B9" s="105" t="s">
        <v>161</v>
      </c>
      <c r="C9" s="128" t="s">
        <v>143</v>
      </c>
      <c r="D9" s="121" t="s">
        <v>24</v>
      </c>
      <c r="E9" s="121" t="s">
        <v>23</v>
      </c>
      <c r="F9" s="106">
        <v>1</v>
      </c>
      <c r="G9" s="107">
        <v>43731</v>
      </c>
      <c r="H9" s="107">
        <v>44096</v>
      </c>
      <c r="I9" s="108">
        <v>630</v>
      </c>
      <c r="J9" s="109">
        <v>81.599999999999994</v>
      </c>
      <c r="K9" s="109"/>
      <c r="L9" s="110">
        <f t="shared" si="0"/>
        <v>711.6</v>
      </c>
      <c r="M9" s="111"/>
      <c r="N9" s="112"/>
      <c r="O9" s="112"/>
      <c r="P9" s="113">
        <f t="shared" si="1"/>
        <v>711.6</v>
      </c>
    </row>
    <row r="10" spans="1:16" s="114" customFormat="1" x14ac:dyDescent="0.25">
      <c r="A10" s="104">
        <v>5</v>
      </c>
      <c r="B10" s="105" t="s">
        <v>131</v>
      </c>
      <c r="C10" s="128" t="s">
        <v>124</v>
      </c>
      <c r="D10" s="121" t="s">
        <v>40</v>
      </c>
      <c r="E10" s="121" t="s">
        <v>84</v>
      </c>
      <c r="F10" s="106">
        <v>1</v>
      </c>
      <c r="G10" s="107">
        <v>43556</v>
      </c>
      <c r="H10" s="107">
        <v>43921</v>
      </c>
      <c r="I10" s="108">
        <v>630</v>
      </c>
      <c r="J10" s="109">
        <v>81.599999999999994</v>
      </c>
      <c r="K10" s="109"/>
      <c r="L10" s="110">
        <f t="shared" si="0"/>
        <v>711.6</v>
      </c>
      <c r="M10" s="111"/>
      <c r="N10" s="112"/>
      <c r="O10" s="112"/>
      <c r="P10" s="113">
        <f t="shared" si="1"/>
        <v>711.6</v>
      </c>
    </row>
    <row r="11" spans="1:16" s="114" customFormat="1" x14ac:dyDescent="0.25">
      <c r="A11" s="104">
        <v>6</v>
      </c>
      <c r="B11" s="105" t="s">
        <v>159</v>
      </c>
      <c r="C11" s="128" t="s">
        <v>144</v>
      </c>
      <c r="D11" s="121" t="s">
        <v>40</v>
      </c>
      <c r="E11" s="121" t="s">
        <v>84</v>
      </c>
      <c r="F11" s="106">
        <v>1</v>
      </c>
      <c r="G11" s="107">
        <v>43709</v>
      </c>
      <c r="H11" s="107">
        <v>44074</v>
      </c>
      <c r="I11" s="108">
        <v>630</v>
      </c>
      <c r="J11" s="109">
        <v>81.599999999999994</v>
      </c>
      <c r="K11" s="109"/>
      <c r="L11" s="110">
        <f t="shared" si="0"/>
        <v>711.6</v>
      </c>
      <c r="M11" s="111"/>
      <c r="N11" s="112"/>
      <c r="O11" s="112"/>
      <c r="P11" s="113">
        <f t="shared" si="1"/>
        <v>711.6</v>
      </c>
    </row>
    <row r="12" spans="1:16" s="114" customFormat="1" x14ac:dyDescent="0.25">
      <c r="A12" s="104">
        <v>7</v>
      </c>
      <c r="B12" s="105" t="s">
        <v>54</v>
      </c>
      <c r="C12" s="128" t="s">
        <v>50</v>
      </c>
      <c r="D12" s="121" t="s">
        <v>25</v>
      </c>
      <c r="E12" s="119" t="s">
        <v>119</v>
      </c>
      <c r="F12" s="106">
        <v>1</v>
      </c>
      <c r="G12" s="107">
        <v>43164</v>
      </c>
      <c r="H12" s="107">
        <v>43894</v>
      </c>
      <c r="I12" s="108">
        <v>630</v>
      </c>
      <c r="J12" s="109">
        <v>81.599999999999994</v>
      </c>
      <c r="K12" s="109"/>
      <c r="L12" s="110">
        <f t="shared" si="0"/>
        <v>711.6</v>
      </c>
      <c r="M12" s="111"/>
      <c r="N12" s="112"/>
      <c r="O12" s="112"/>
      <c r="P12" s="113">
        <f t="shared" si="1"/>
        <v>711.6</v>
      </c>
    </row>
    <row r="13" spans="1:16" s="114" customFormat="1" x14ac:dyDescent="0.25">
      <c r="A13" s="104">
        <v>8</v>
      </c>
      <c r="B13" s="105" t="s">
        <v>132</v>
      </c>
      <c r="C13" s="128" t="s">
        <v>125</v>
      </c>
      <c r="D13" s="121" t="s">
        <v>44</v>
      </c>
      <c r="E13" s="119" t="s">
        <v>71</v>
      </c>
      <c r="F13" s="106">
        <v>1</v>
      </c>
      <c r="G13" s="107">
        <v>43556</v>
      </c>
      <c r="H13" s="107">
        <v>43921</v>
      </c>
      <c r="I13" s="108">
        <v>630</v>
      </c>
      <c r="J13" s="109">
        <v>81.599999999999994</v>
      </c>
      <c r="K13" s="109"/>
      <c r="L13" s="110">
        <f t="shared" si="0"/>
        <v>711.6</v>
      </c>
      <c r="M13" s="111"/>
      <c r="N13" s="112"/>
      <c r="O13" s="112"/>
      <c r="P13" s="113">
        <f t="shared" si="1"/>
        <v>711.6</v>
      </c>
    </row>
    <row r="14" spans="1:16" s="114" customFormat="1" x14ac:dyDescent="0.25">
      <c r="A14" s="104">
        <v>9</v>
      </c>
      <c r="B14" s="116" t="s">
        <v>81</v>
      </c>
      <c r="C14" s="128" t="s">
        <v>79</v>
      </c>
      <c r="D14" s="121" t="s">
        <v>28</v>
      </c>
      <c r="E14" s="121" t="s">
        <v>119</v>
      </c>
      <c r="F14" s="106">
        <v>3</v>
      </c>
      <c r="G14" s="117">
        <v>43297</v>
      </c>
      <c r="H14" s="117">
        <v>43661</v>
      </c>
      <c r="I14" s="108">
        <v>0</v>
      </c>
      <c r="J14" s="109">
        <v>0</v>
      </c>
      <c r="K14" s="109">
        <v>630</v>
      </c>
      <c r="L14" s="110">
        <f t="shared" si="0"/>
        <v>630</v>
      </c>
      <c r="M14" s="111"/>
      <c r="N14" s="112"/>
      <c r="O14" s="112"/>
      <c r="P14" s="113">
        <f t="shared" si="1"/>
        <v>630</v>
      </c>
    </row>
    <row r="15" spans="1:16" s="114" customFormat="1" x14ac:dyDescent="0.25">
      <c r="A15" s="104">
        <v>10</v>
      </c>
      <c r="B15" s="105" t="s">
        <v>158</v>
      </c>
      <c r="C15" s="128" t="s">
        <v>145</v>
      </c>
      <c r="D15" s="121" t="s">
        <v>43</v>
      </c>
      <c r="E15" s="121" t="s">
        <v>136</v>
      </c>
      <c r="F15" s="106">
        <v>1</v>
      </c>
      <c r="G15" s="107">
        <v>43718</v>
      </c>
      <c r="H15" s="107">
        <v>44083</v>
      </c>
      <c r="I15" s="108">
        <v>630</v>
      </c>
      <c r="J15" s="109">
        <v>81.599999999999994</v>
      </c>
      <c r="K15" s="109"/>
      <c r="L15" s="110">
        <f t="shared" si="0"/>
        <v>711.6</v>
      </c>
      <c r="M15" s="111"/>
      <c r="N15" s="112"/>
      <c r="O15" s="112"/>
      <c r="P15" s="113">
        <f t="shared" si="1"/>
        <v>711.6</v>
      </c>
    </row>
    <row r="16" spans="1:16" s="114" customFormat="1" x14ac:dyDescent="0.25">
      <c r="A16" s="104">
        <v>11</v>
      </c>
      <c r="B16" s="116" t="s">
        <v>133</v>
      </c>
      <c r="C16" s="128" t="s">
        <v>126</v>
      </c>
      <c r="D16" s="121" t="s">
        <v>27</v>
      </c>
      <c r="E16" s="121" t="s">
        <v>1</v>
      </c>
      <c r="F16" s="106">
        <v>1</v>
      </c>
      <c r="G16" s="107">
        <v>43556</v>
      </c>
      <c r="H16" s="107">
        <v>43921</v>
      </c>
      <c r="I16" s="108">
        <v>630</v>
      </c>
      <c r="J16" s="109">
        <v>81.599999999999994</v>
      </c>
      <c r="K16" s="109"/>
      <c r="L16" s="110">
        <f t="shared" si="0"/>
        <v>711.6</v>
      </c>
      <c r="M16" s="111"/>
      <c r="N16" s="112"/>
      <c r="O16" s="112"/>
      <c r="P16" s="113">
        <f t="shared" si="1"/>
        <v>711.6</v>
      </c>
    </row>
    <row r="17" spans="1:16" s="114" customFormat="1" x14ac:dyDescent="0.25">
      <c r="A17" s="104">
        <v>12</v>
      </c>
      <c r="B17" s="118" t="s">
        <v>59</v>
      </c>
      <c r="C17" s="129" t="s">
        <v>60</v>
      </c>
      <c r="D17" s="119" t="s">
        <v>27</v>
      </c>
      <c r="E17" s="119" t="s">
        <v>1</v>
      </c>
      <c r="F17" s="106">
        <v>1</v>
      </c>
      <c r="G17" s="107">
        <v>43192</v>
      </c>
      <c r="H17" s="107">
        <v>43556</v>
      </c>
      <c r="I17" s="109">
        <v>630</v>
      </c>
      <c r="J17" s="109">
        <v>81.599999999999994</v>
      </c>
      <c r="K17" s="109"/>
      <c r="L17" s="110">
        <f t="shared" si="0"/>
        <v>711.6</v>
      </c>
      <c r="M17" s="111">
        <v>0</v>
      </c>
      <c r="N17" s="112">
        <v>0</v>
      </c>
      <c r="O17" s="112"/>
      <c r="P17" s="113">
        <f t="shared" si="1"/>
        <v>711.6</v>
      </c>
    </row>
    <row r="18" spans="1:16" s="114" customFormat="1" x14ac:dyDescent="0.25">
      <c r="A18" s="104">
        <v>13</v>
      </c>
      <c r="B18" s="118" t="s">
        <v>102</v>
      </c>
      <c r="C18" s="129" t="s">
        <v>101</v>
      </c>
      <c r="D18" s="119" t="s">
        <v>42</v>
      </c>
      <c r="E18" s="119" t="s">
        <v>82</v>
      </c>
      <c r="F18" s="106">
        <v>1</v>
      </c>
      <c r="G18" s="120">
        <v>43344</v>
      </c>
      <c r="H18" s="120">
        <v>43343</v>
      </c>
      <c r="I18" s="109">
        <v>630</v>
      </c>
      <c r="J18" s="109">
        <v>81.599999999999994</v>
      </c>
      <c r="K18" s="109"/>
      <c r="L18" s="110">
        <f t="shared" si="0"/>
        <v>711.6</v>
      </c>
      <c r="M18" s="111"/>
      <c r="N18" s="112"/>
      <c r="O18" s="112"/>
      <c r="P18" s="113">
        <f t="shared" si="1"/>
        <v>711.6</v>
      </c>
    </row>
    <row r="19" spans="1:16" s="114" customFormat="1" x14ac:dyDescent="0.25">
      <c r="A19" s="104">
        <v>14</v>
      </c>
      <c r="B19" s="118" t="s">
        <v>134</v>
      </c>
      <c r="C19" s="129" t="s">
        <v>127</v>
      </c>
      <c r="D19" s="119" t="s">
        <v>40</v>
      </c>
      <c r="E19" s="119" t="s">
        <v>84</v>
      </c>
      <c r="F19" s="106">
        <v>1</v>
      </c>
      <c r="G19" s="107">
        <v>43556</v>
      </c>
      <c r="H19" s="107">
        <v>43921</v>
      </c>
      <c r="I19" s="109">
        <v>630</v>
      </c>
      <c r="J19" s="109">
        <v>81.599999999999994</v>
      </c>
      <c r="K19" s="109"/>
      <c r="L19" s="110">
        <f>SUM(I19:K19)</f>
        <v>711.6</v>
      </c>
      <c r="M19" s="111"/>
      <c r="N19" s="112"/>
      <c r="O19" s="112"/>
      <c r="P19" s="113">
        <f>L19-SUM(N19:O19)</f>
        <v>711.6</v>
      </c>
    </row>
    <row r="20" spans="1:16" s="114" customFormat="1" x14ac:dyDescent="0.25">
      <c r="A20" s="104">
        <v>15</v>
      </c>
      <c r="B20" s="118" t="s">
        <v>197</v>
      </c>
      <c r="C20" s="129" t="s">
        <v>196</v>
      </c>
      <c r="D20" s="119" t="s">
        <v>204</v>
      </c>
      <c r="E20" s="119" t="s">
        <v>119</v>
      </c>
      <c r="F20" s="106">
        <v>1</v>
      </c>
      <c r="G20" s="107">
        <v>43831</v>
      </c>
      <c r="H20" s="107">
        <v>44196</v>
      </c>
      <c r="I20" s="109">
        <v>358</v>
      </c>
      <c r="J20" s="109">
        <v>81.599999999999994</v>
      </c>
      <c r="K20" s="109"/>
      <c r="L20" s="110">
        <f>SUM(I20:K20)</f>
        <v>439.6</v>
      </c>
      <c r="M20" s="111"/>
      <c r="N20" s="112"/>
      <c r="O20" s="112"/>
      <c r="P20" s="113">
        <f>L20-SUM(N20:O20)</f>
        <v>439.6</v>
      </c>
    </row>
    <row r="21" spans="1:16" s="114" customFormat="1" x14ac:dyDescent="0.25">
      <c r="A21" s="104">
        <v>16</v>
      </c>
      <c r="B21" s="105" t="s">
        <v>85</v>
      </c>
      <c r="C21" s="128" t="s">
        <v>86</v>
      </c>
      <c r="D21" s="121" t="s">
        <v>27</v>
      </c>
      <c r="E21" s="119" t="s">
        <v>1</v>
      </c>
      <c r="F21" s="106">
        <v>1</v>
      </c>
      <c r="G21" s="107">
        <v>43325</v>
      </c>
      <c r="H21" s="107">
        <v>43689</v>
      </c>
      <c r="I21" s="108">
        <v>630</v>
      </c>
      <c r="J21" s="109">
        <v>81.599999999999994</v>
      </c>
      <c r="K21" s="109"/>
      <c r="L21" s="110">
        <f t="shared" si="0"/>
        <v>711.6</v>
      </c>
      <c r="M21" s="111"/>
      <c r="N21" s="112">
        <v>0</v>
      </c>
      <c r="O21" s="112">
        <v>0</v>
      </c>
      <c r="P21" s="113">
        <f t="shared" si="1"/>
        <v>711.6</v>
      </c>
    </row>
    <row r="22" spans="1:16" s="114" customFormat="1" x14ac:dyDescent="0.25">
      <c r="A22" s="104">
        <v>17</v>
      </c>
      <c r="B22" s="105" t="s">
        <v>160</v>
      </c>
      <c r="C22" s="128" t="s">
        <v>146</v>
      </c>
      <c r="D22" s="121" t="s">
        <v>171</v>
      </c>
      <c r="E22" s="121" t="s">
        <v>2</v>
      </c>
      <c r="F22" s="106">
        <v>1</v>
      </c>
      <c r="G22" s="107">
        <v>43709</v>
      </c>
      <c r="H22" s="107">
        <v>44074</v>
      </c>
      <c r="I22" s="108">
        <v>630</v>
      </c>
      <c r="J22" s="109">
        <v>81.599999999999994</v>
      </c>
      <c r="K22" s="109"/>
      <c r="L22" s="110">
        <f t="shared" si="0"/>
        <v>711.6</v>
      </c>
      <c r="M22" s="111"/>
      <c r="N22" s="112"/>
      <c r="O22" s="112"/>
      <c r="P22" s="113">
        <f t="shared" si="1"/>
        <v>711.6</v>
      </c>
    </row>
    <row r="23" spans="1:16" s="114" customFormat="1" x14ac:dyDescent="0.25">
      <c r="A23" s="104">
        <v>18</v>
      </c>
      <c r="B23" s="105" t="s">
        <v>162</v>
      </c>
      <c r="C23" s="128" t="s">
        <v>147</v>
      </c>
      <c r="D23" s="121" t="s">
        <v>148</v>
      </c>
      <c r="E23" s="119" t="s">
        <v>119</v>
      </c>
      <c r="F23" s="106">
        <v>1</v>
      </c>
      <c r="G23" s="107">
        <v>43731</v>
      </c>
      <c r="H23" s="107">
        <v>44096</v>
      </c>
      <c r="I23" s="109">
        <v>630</v>
      </c>
      <c r="J23" s="109">
        <v>81.599999999999994</v>
      </c>
      <c r="K23" s="109"/>
      <c r="L23" s="110">
        <f t="shared" si="0"/>
        <v>711.6</v>
      </c>
      <c r="M23" s="111"/>
      <c r="N23" s="112"/>
      <c r="O23" s="112"/>
      <c r="P23" s="113">
        <f t="shared" si="1"/>
        <v>711.6</v>
      </c>
    </row>
    <row r="24" spans="1:16" s="114" customFormat="1" x14ac:dyDescent="0.25">
      <c r="A24" s="104">
        <v>19</v>
      </c>
      <c r="B24" s="105" t="s">
        <v>182</v>
      </c>
      <c r="C24" s="128" t="s">
        <v>183</v>
      </c>
      <c r="D24" s="121" t="s">
        <v>190</v>
      </c>
      <c r="E24" s="119" t="s">
        <v>1</v>
      </c>
      <c r="F24" s="106">
        <v>1</v>
      </c>
      <c r="G24" s="107">
        <v>43780</v>
      </c>
      <c r="H24" s="107">
        <v>44145</v>
      </c>
      <c r="I24" s="109">
        <v>630</v>
      </c>
      <c r="J24" s="109">
        <v>81.599999999999994</v>
      </c>
      <c r="K24" s="109"/>
      <c r="L24" s="110">
        <f>SUM(I24:J24)</f>
        <v>711.6</v>
      </c>
      <c r="M24" s="111"/>
      <c r="N24" s="112"/>
      <c r="O24" s="112"/>
      <c r="P24" s="113">
        <f t="shared" si="1"/>
        <v>711.6</v>
      </c>
    </row>
    <row r="25" spans="1:16" s="114" customFormat="1" x14ac:dyDescent="0.25">
      <c r="A25" s="104">
        <v>20</v>
      </c>
      <c r="B25" s="105" t="s">
        <v>157</v>
      </c>
      <c r="C25" s="128" t="s">
        <v>149</v>
      </c>
      <c r="D25" s="121" t="s">
        <v>123</v>
      </c>
      <c r="E25" s="121" t="s">
        <v>136</v>
      </c>
      <c r="F25" s="106">
        <v>1</v>
      </c>
      <c r="G25" s="107">
        <v>43718</v>
      </c>
      <c r="H25" s="107">
        <v>44083</v>
      </c>
      <c r="I25" s="109">
        <v>630</v>
      </c>
      <c r="J25" s="109">
        <v>81.599999999999994</v>
      </c>
      <c r="K25" s="109"/>
      <c r="L25" s="110">
        <f t="shared" si="0"/>
        <v>711.6</v>
      </c>
      <c r="M25" s="111"/>
      <c r="N25" s="112"/>
      <c r="O25" s="112"/>
      <c r="P25" s="113">
        <f t="shared" si="1"/>
        <v>711.6</v>
      </c>
    </row>
    <row r="26" spans="1:16" s="114" customFormat="1" x14ac:dyDescent="0.25">
      <c r="A26" s="104">
        <v>21</v>
      </c>
      <c r="B26" s="118" t="s">
        <v>109</v>
      </c>
      <c r="C26" s="129" t="s">
        <v>110</v>
      </c>
      <c r="D26" s="119" t="s">
        <v>123</v>
      </c>
      <c r="E26" s="121" t="s">
        <v>136</v>
      </c>
      <c r="F26" s="106">
        <v>1</v>
      </c>
      <c r="G26" s="107">
        <v>43444</v>
      </c>
      <c r="H26" s="107">
        <v>43808</v>
      </c>
      <c r="I26" s="109">
        <v>630</v>
      </c>
      <c r="J26" s="109">
        <v>81.599999999999994</v>
      </c>
      <c r="K26" s="109"/>
      <c r="L26" s="110">
        <f t="shared" si="0"/>
        <v>711.6</v>
      </c>
      <c r="M26" s="111"/>
      <c r="N26" s="112"/>
      <c r="O26" s="112"/>
      <c r="P26" s="113">
        <f t="shared" si="1"/>
        <v>711.6</v>
      </c>
    </row>
    <row r="27" spans="1:16" s="114" customFormat="1" x14ac:dyDescent="0.25">
      <c r="A27" s="104">
        <v>22</v>
      </c>
      <c r="B27" s="116" t="s">
        <v>61</v>
      </c>
      <c r="C27" s="128" t="s">
        <v>62</v>
      </c>
      <c r="D27" s="121" t="s">
        <v>43</v>
      </c>
      <c r="E27" s="121" t="s">
        <v>136</v>
      </c>
      <c r="F27" s="106">
        <v>1</v>
      </c>
      <c r="G27" s="107">
        <v>43192</v>
      </c>
      <c r="H27" s="107">
        <v>43556</v>
      </c>
      <c r="I27" s="108">
        <v>630</v>
      </c>
      <c r="J27" s="109">
        <v>81.599999999999994</v>
      </c>
      <c r="K27" s="109"/>
      <c r="L27" s="110">
        <f t="shared" si="0"/>
        <v>711.6</v>
      </c>
      <c r="M27" s="111">
        <v>0</v>
      </c>
      <c r="N27" s="112">
        <v>0</v>
      </c>
      <c r="O27" s="112"/>
      <c r="P27" s="113">
        <f t="shared" si="1"/>
        <v>711.6</v>
      </c>
    </row>
    <row r="28" spans="1:16" s="114" customFormat="1" x14ac:dyDescent="0.25">
      <c r="A28" s="104">
        <v>23</v>
      </c>
      <c r="B28" s="105" t="s">
        <v>163</v>
      </c>
      <c r="C28" s="128" t="s">
        <v>150</v>
      </c>
      <c r="D28" s="121" t="s">
        <v>123</v>
      </c>
      <c r="E28" s="121" t="s">
        <v>136</v>
      </c>
      <c r="F28" s="106">
        <v>1</v>
      </c>
      <c r="G28" s="107">
        <v>43731</v>
      </c>
      <c r="H28" s="107">
        <v>44096</v>
      </c>
      <c r="I28" s="109">
        <v>630</v>
      </c>
      <c r="J28" s="109">
        <v>81.599999999999994</v>
      </c>
      <c r="K28" s="109"/>
      <c r="L28" s="110">
        <f t="shared" si="0"/>
        <v>711.6</v>
      </c>
      <c r="M28" s="111"/>
      <c r="N28" s="112"/>
      <c r="O28" s="112"/>
      <c r="P28" s="113">
        <f t="shared" si="1"/>
        <v>711.6</v>
      </c>
    </row>
    <row r="29" spans="1:16" s="114" customFormat="1" x14ac:dyDescent="0.25">
      <c r="A29" s="104">
        <v>24</v>
      </c>
      <c r="B29" s="118" t="s">
        <v>135</v>
      </c>
      <c r="C29" s="129" t="s">
        <v>128</v>
      </c>
      <c r="D29" s="119" t="s">
        <v>43</v>
      </c>
      <c r="E29" s="119" t="s">
        <v>136</v>
      </c>
      <c r="F29" s="106">
        <v>1</v>
      </c>
      <c r="G29" s="107">
        <v>43556</v>
      </c>
      <c r="H29" s="107">
        <v>43921</v>
      </c>
      <c r="I29" s="109">
        <v>630</v>
      </c>
      <c r="J29" s="109">
        <v>81.599999999999994</v>
      </c>
      <c r="K29" s="109"/>
      <c r="L29" s="110">
        <f t="shared" si="0"/>
        <v>711.6</v>
      </c>
      <c r="M29" s="111"/>
      <c r="N29" s="112"/>
      <c r="O29" s="112"/>
      <c r="P29" s="113">
        <f t="shared" si="1"/>
        <v>711.6</v>
      </c>
    </row>
    <row r="30" spans="1:16" s="114" customFormat="1" x14ac:dyDescent="0.25">
      <c r="A30" s="104">
        <v>25</v>
      </c>
      <c r="B30" s="118" t="s">
        <v>137</v>
      </c>
      <c r="C30" s="129" t="s">
        <v>129</v>
      </c>
      <c r="D30" s="119" t="s">
        <v>40</v>
      </c>
      <c r="E30" s="119" t="s">
        <v>138</v>
      </c>
      <c r="F30" s="106">
        <v>1</v>
      </c>
      <c r="G30" s="107">
        <v>43556</v>
      </c>
      <c r="H30" s="107">
        <v>43921</v>
      </c>
      <c r="I30" s="109">
        <v>630</v>
      </c>
      <c r="J30" s="109">
        <v>81.599999999999994</v>
      </c>
      <c r="K30" s="109"/>
      <c r="L30" s="110">
        <f t="shared" si="0"/>
        <v>711.6</v>
      </c>
      <c r="M30" s="111"/>
      <c r="N30" s="112"/>
      <c r="O30" s="112"/>
      <c r="P30" s="113">
        <f t="shared" si="1"/>
        <v>711.6</v>
      </c>
    </row>
    <row r="31" spans="1:16" s="114" customFormat="1" x14ac:dyDescent="0.25">
      <c r="A31" s="104">
        <v>26</v>
      </c>
      <c r="B31" s="118" t="s">
        <v>87</v>
      </c>
      <c r="C31" s="130" t="s">
        <v>120</v>
      </c>
      <c r="D31" s="121" t="s">
        <v>121</v>
      </c>
      <c r="E31" s="121" t="s">
        <v>119</v>
      </c>
      <c r="F31" s="106">
        <v>1</v>
      </c>
      <c r="G31" s="107">
        <v>43297</v>
      </c>
      <c r="H31" s="107">
        <v>43661</v>
      </c>
      <c r="I31" s="109">
        <v>630</v>
      </c>
      <c r="J31" s="109">
        <v>81.599999999999994</v>
      </c>
      <c r="K31" s="109"/>
      <c r="L31" s="110">
        <f t="shared" si="0"/>
        <v>711.6</v>
      </c>
      <c r="M31" s="111"/>
      <c r="N31" s="112"/>
      <c r="O31" s="112"/>
      <c r="P31" s="113">
        <f t="shared" si="1"/>
        <v>711.6</v>
      </c>
    </row>
    <row r="32" spans="1:16" s="114" customFormat="1" x14ac:dyDescent="0.25">
      <c r="A32" s="104">
        <v>27</v>
      </c>
      <c r="B32" s="122" t="s">
        <v>199</v>
      </c>
      <c r="C32" s="131" t="s">
        <v>198</v>
      </c>
      <c r="D32" s="121" t="s">
        <v>39</v>
      </c>
      <c r="E32" s="121" t="s">
        <v>1</v>
      </c>
      <c r="F32" s="106">
        <v>1</v>
      </c>
      <c r="G32" s="107">
        <v>43831</v>
      </c>
      <c r="H32" s="107">
        <v>44196</v>
      </c>
      <c r="I32" s="109">
        <v>630</v>
      </c>
      <c r="J32" s="109">
        <v>81.599999999999994</v>
      </c>
      <c r="K32" s="109"/>
      <c r="L32" s="110">
        <f>SUM(I32:K32)</f>
        <v>711.6</v>
      </c>
      <c r="M32" s="111"/>
      <c r="N32" s="112"/>
      <c r="O32" s="112"/>
      <c r="P32" s="113">
        <f>L32-SUM(N32:O32)</f>
        <v>711.6</v>
      </c>
    </row>
    <row r="33" spans="1:16" s="114" customFormat="1" x14ac:dyDescent="0.25">
      <c r="A33" s="104">
        <v>28</v>
      </c>
      <c r="B33" s="122" t="s">
        <v>189</v>
      </c>
      <c r="C33" s="131" t="s">
        <v>188</v>
      </c>
      <c r="D33" s="121" t="s">
        <v>25</v>
      </c>
      <c r="E33" s="121" t="s">
        <v>71</v>
      </c>
      <c r="F33" s="106">
        <v>1</v>
      </c>
      <c r="G33" s="107">
        <v>43739</v>
      </c>
      <c r="H33" s="107">
        <v>44104</v>
      </c>
      <c r="I33" s="109">
        <v>630</v>
      </c>
      <c r="J33" s="109">
        <v>81.599999999999994</v>
      </c>
      <c r="K33" s="109"/>
      <c r="L33" s="110">
        <f t="shared" ref="L33" si="2">SUM(I33:K33)</f>
        <v>711.6</v>
      </c>
      <c r="M33" s="111"/>
      <c r="N33" s="112"/>
      <c r="O33" s="112"/>
      <c r="P33" s="113">
        <f t="shared" ref="P33" si="3">L33-SUM(N33:O33)</f>
        <v>711.6</v>
      </c>
    </row>
    <row r="34" spans="1:16" s="114" customFormat="1" x14ac:dyDescent="0.25">
      <c r="A34" s="104">
        <v>29</v>
      </c>
      <c r="B34" s="105" t="s">
        <v>88</v>
      </c>
      <c r="C34" s="128" t="s">
        <v>89</v>
      </c>
      <c r="D34" s="121" t="s">
        <v>178</v>
      </c>
      <c r="E34" s="119" t="s">
        <v>1</v>
      </c>
      <c r="F34" s="106">
        <v>1</v>
      </c>
      <c r="G34" s="107">
        <v>43322</v>
      </c>
      <c r="H34" s="107">
        <v>43686</v>
      </c>
      <c r="I34" s="108">
        <v>630</v>
      </c>
      <c r="J34" s="109">
        <v>81.599999999999994</v>
      </c>
      <c r="K34" s="109"/>
      <c r="L34" s="110">
        <f t="shared" si="0"/>
        <v>711.6</v>
      </c>
      <c r="M34" s="111"/>
      <c r="N34" s="112">
        <v>0</v>
      </c>
      <c r="O34" s="112"/>
      <c r="P34" s="113">
        <f t="shared" si="1"/>
        <v>711.6</v>
      </c>
    </row>
    <row r="35" spans="1:16" s="123" customFormat="1" x14ac:dyDescent="0.2">
      <c r="A35" s="104">
        <v>30</v>
      </c>
      <c r="B35" s="118" t="s">
        <v>114</v>
      </c>
      <c r="C35" s="129" t="s">
        <v>113</v>
      </c>
      <c r="D35" s="119" t="s">
        <v>38</v>
      </c>
      <c r="E35" s="119" t="s">
        <v>119</v>
      </c>
      <c r="F35" s="106">
        <v>1</v>
      </c>
      <c r="G35" s="107">
        <v>43539</v>
      </c>
      <c r="H35" s="107">
        <v>43904</v>
      </c>
      <c r="I35" s="109">
        <v>418</v>
      </c>
      <c r="J35" s="109">
        <v>81.599999999999994</v>
      </c>
      <c r="K35" s="109"/>
      <c r="L35" s="110">
        <f t="shared" si="0"/>
        <v>499.6</v>
      </c>
      <c r="M35" s="111"/>
      <c r="N35" s="112">
        <v>0</v>
      </c>
      <c r="O35" s="112">
        <v>0</v>
      </c>
      <c r="P35" s="113">
        <f t="shared" si="1"/>
        <v>499.6</v>
      </c>
    </row>
    <row r="36" spans="1:16" s="123" customFormat="1" x14ac:dyDescent="0.2">
      <c r="A36" s="104">
        <v>31</v>
      </c>
      <c r="B36" s="105" t="s">
        <v>164</v>
      </c>
      <c r="C36" s="128" t="s">
        <v>151</v>
      </c>
      <c r="D36" s="121" t="s">
        <v>40</v>
      </c>
      <c r="E36" s="121" t="s">
        <v>23</v>
      </c>
      <c r="F36" s="106">
        <v>1</v>
      </c>
      <c r="G36" s="107">
        <v>43724</v>
      </c>
      <c r="H36" s="107">
        <v>44089</v>
      </c>
      <c r="I36" s="109">
        <v>630</v>
      </c>
      <c r="J36" s="109">
        <v>81.599999999999994</v>
      </c>
      <c r="K36" s="109"/>
      <c r="L36" s="110">
        <f t="shared" si="0"/>
        <v>711.6</v>
      </c>
      <c r="M36" s="111"/>
      <c r="N36" s="112"/>
      <c r="O36" s="112"/>
      <c r="P36" s="113">
        <f t="shared" si="1"/>
        <v>711.6</v>
      </c>
    </row>
    <row r="37" spans="1:16" s="123" customFormat="1" x14ac:dyDescent="0.2">
      <c r="A37" s="104">
        <v>32</v>
      </c>
      <c r="B37" s="105" t="s">
        <v>55</v>
      </c>
      <c r="C37" s="128" t="s">
        <v>172</v>
      </c>
      <c r="D37" s="121" t="s">
        <v>58</v>
      </c>
      <c r="E37" s="119" t="s">
        <v>119</v>
      </c>
      <c r="F37" s="106">
        <v>1</v>
      </c>
      <c r="G37" s="107">
        <v>43164</v>
      </c>
      <c r="H37" s="107">
        <v>43528</v>
      </c>
      <c r="I37" s="108">
        <v>630</v>
      </c>
      <c r="J37" s="109">
        <v>81.599999999999994</v>
      </c>
      <c r="K37" s="109"/>
      <c r="L37" s="110">
        <f t="shared" si="0"/>
        <v>711.6</v>
      </c>
      <c r="M37" s="111">
        <v>0</v>
      </c>
      <c r="N37" s="112">
        <v>0</v>
      </c>
      <c r="O37" s="112"/>
      <c r="P37" s="113">
        <f t="shared" si="1"/>
        <v>711.6</v>
      </c>
    </row>
    <row r="38" spans="1:16" s="123" customFormat="1" x14ac:dyDescent="0.2">
      <c r="A38" s="104">
        <v>33</v>
      </c>
      <c r="B38" s="105" t="s">
        <v>184</v>
      </c>
      <c r="C38" s="128" t="s">
        <v>185</v>
      </c>
      <c r="D38" s="121" t="s">
        <v>38</v>
      </c>
      <c r="E38" s="119" t="s">
        <v>2</v>
      </c>
      <c r="F38" s="106">
        <v>1</v>
      </c>
      <c r="G38" s="107">
        <v>43789</v>
      </c>
      <c r="H38" s="107">
        <v>44154</v>
      </c>
      <c r="I38" s="108">
        <v>418</v>
      </c>
      <c r="J38" s="109">
        <v>81.599999999999994</v>
      </c>
      <c r="K38" s="109"/>
      <c r="L38" s="110">
        <f>SUM(I38:J38)</f>
        <v>499.6</v>
      </c>
      <c r="M38" s="111"/>
      <c r="N38" s="112"/>
      <c r="O38" s="112"/>
      <c r="P38" s="113">
        <f>SUM(I38:J38)</f>
        <v>499.6</v>
      </c>
    </row>
    <row r="39" spans="1:16" s="123" customFormat="1" x14ac:dyDescent="0.2">
      <c r="A39" s="104">
        <v>34</v>
      </c>
      <c r="B39" s="105" t="s">
        <v>165</v>
      </c>
      <c r="C39" s="128" t="s">
        <v>152</v>
      </c>
      <c r="D39" s="121" t="s">
        <v>122</v>
      </c>
      <c r="E39" s="121" t="s">
        <v>2</v>
      </c>
      <c r="F39" s="106">
        <v>1</v>
      </c>
      <c r="G39" s="107">
        <v>43709</v>
      </c>
      <c r="H39" s="107">
        <v>44074</v>
      </c>
      <c r="I39" s="108">
        <v>630</v>
      </c>
      <c r="J39" s="109">
        <v>81.599999999999994</v>
      </c>
      <c r="K39" s="109"/>
      <c r="L39" s="110">
        <f t="shared" si="0"/>
        <v>711.6</v>
      </c>
      <c r="M39" s="111"/>
      <c r="N39" s="112"/>
      <c r="O39" s="112"/>
      <c r="P39" s="113">
        <f t="shared" si="1"/>
        <v>711.6</v>
      </c>
    </row>
    <row r="40" spans="1:16" s="114" customFormat="1" x14ac:dyDescent="0.25">
      <c r="A40" s="104">
        <v>35</v>
      </c>
      <c r="B40" s="105" t="s">
        <v>56</v>
      </c>
      <c r="C40" s="128" t="s">
        <v>51</v>
      </c>
      <c r="D40" s="121" t="s">
        <v>25</v>
      </c>
      <c r="E40" s="119" t="s">
        <v>119</v>
      </c>
      <c r="F40" s="106">
        <v>1</v>
      </c>
      <c r="G40" s="107">
        <v>43164</v>
      </c>
      <c r="H40" s="107">
        <v>43528</v>
      </c>
      <c r="I40" s="108">
        <v>630</v>
      </c>
      <c r="J40" s="109">
        <v>81.599999999999994</v>
      </c>
      <c r="K40" s="109"/>
      <c r="L40" s="110">
        <f t="shared" si="0"/>
        <v>711.6</v>
      </c>
      <c r="M40" s="111"/>
      <c r="N40" s="112">
        <v>0</v>
      </c>
      <c r="O40" s="112"/>
      <c r="P40" s="113">
        <f t="shared" si="1"/>
        <v>711.6</v>
      </c>
    </row>
    <row r="41" spans="1:16" s="114" customFormat="1" x14ac:dyDescent="0.25">
      <c r="A41" s="104">
        <v>36</v>
      </c>
      <c r="B41" s="105" t="s">
        <v>57</v>
      </c>
      <c r="C41" s="128" t="s">
        <v>52</v>
      </c>
      <c r="D41" s="121" t="s">
        <v>25</v>
      </c>
      <c r="E41" s="119" t="s">
        <v>119</v>
      </c>
      <c r="F41" s="106">
        <v>1</v>
      </c>
      <c r="G41" s="107">
        <v>43166</v>
      </c>
      <c r="H41" s="107">
        <v>43530</v>
      </c>
      <c r="I41" s="108">
        <v>630</v>
      </c>
      <c r="J41" s="109">
        <v>81.599999999999994</v>
      </c>
      <c r="K41" s="109"/>
      <c r="L41" s="110">
        <f t="shared" si="0"/>
        <v>711.6</v>
      </c>
      <c r="M41" s="111">
        <v>0</v>
      </c>
      <c r="N41" s="112">
        <v>0</v>
      </c>
      <c r="O41" s="112"/>
      <c r="P41" s="113">
        <f t="shared" si="1"/>
        <v>711.6</v>
      </c>
    </row>
    <row r="42" spans="1:16" s="114" customFormat="1" x14ac:dyDescent="0.25">
      <c r="A42" s="104">
        <v>37</v>
      </c>
      <c r="B42" s="105" t="s">
        <v>90</v>
      </c>
      <c r="C42" s="132" t="s">
        <v>91</v>
      </c>
      <c r="D42" s="152" t="s">
        <v>25</v>
      </c>
      <c r="E42" s="119" t="s">
        <v>119</v>
      </c>
      <c r="F42" s="106">
        <v>1</v>
      </c>
      <c r="G42" s="107">
        <v>43318</v>
      </c>
      <c r="H42" s="107">
        <v>43682</v>
      </c>
      <c r="I42" s="108">
        <v>630</v>
      </c>
      <c r="J42" s="109">
        <v>81.599999999999994</v>
      </c>
      <c r="K42" s="109"/>
      <c r="L42" s="110">
        <f t="shared" si="0"/>
        <v>711.6</v>
      </c>
      <c r="M42" s="111"/>
      <c r="N42" s="112">
        <v>0</v>
      </c>
      <c r="O42" s="112"/>
      <c r="P42" s="113">
        <f t="shared" si="1"/>
        <v>711.6</v>
      </c>
    </row>
    <row r="43" spans="1:16" s="114" customFormat="1" x14ac:dyDescent="0.25">
      <c r="A43" s="104">
        <v>38</v>
      </c>
      <c r="B43" s="105" t="s">
        <v>166</v>
      </c>
      <c r="C43" s="128" t="s">
        <v>153</v>
      </c>
      <c r="D43" s="121" t="s">
        <v>24</v>
      </c>
      <c r="E43" s="121" t="s">
        <v>23</v>
      </c>
      <c r="F43" s="106">
        <v>1</v>
      </c>
      <c r="G43" s="107">
        <v>43724</v>
      </c>
      <c r="H43" s="107">
        <v>44089</v>
      </c>
      <c r="I43" s="108">
        <v>630</v>
      </c>
      <c r="J43" s="109">
        <v>81.599999999999994</v>
      </c>
      <c r="K43" s="109"/>
      <c r="L43" s="110">
        <f t="shared" si="0"/>
        <v>711.6</v>
      </c>
      <c r="M43" s="111"/>
      <c r="N43" s="112"/>
      <c r="O43" s="112"/>
      <c r="P43" s="113">
        <f t="shared" si="1"/>
        <v>711.6</v>
      </c>
    </row>
    <row r="44" spans="1:16" s="114" customFormat="1" x14ac:dyDescent="0.25">
      <c r="A44" s="104">
        <v>39</v>
      </c>
      <c r="B44" s="105" t="s">
        <v>92</v>
      </c>
      <c r="C44" s="132" t="s">
        <v>93</v>
      </c>
      <c r="D44" s="152" t="s">
        <v>39</v>
      </c>
      <c r="E44" s="119" t="s">
        <v>1</v>
      </c>
      <c r="F44" s="106">
        <v>1</v>
      </c>
      <c r="G44" s="107">
        <v>43318</v>
      </c>
      <c r="H44" s="107">
        <v>43682</v>
      </c>
      <c r="I44" s="108">
        <v>630</v>
      </c>
      <c r="J44" s="109">
        <v>81.599999999999994</v>
      </c>
      <c r="K44" s="109"/>
      <c r="L44" s="110">
        <f t="shared" si="0"/>
        <v>711.6</v>
      </c>
      <c r="M44" s="111"/>
      <c r="N44" s="112">
        <v>0</v>
      </c>
      <c r="O44" s="112"/>
      <c r="P44" s="113">
        <f t="shared" si="1"/>
        <v>711.6</v>
      </c>
    </row>
    <row r="45" spans="1:16" s="114" customFormat="1" x14ac:dyDescent="0.25">
      <c r="A45" s="104">
        <v>40</v>
      </c>
      <c r="B45" s="118" t="s">
        <v>45</v>
      </c>
      <c r="C45" s="132" t="s">
        <v>46</v>
      </c>
      <c r="D45" s="152" t="s">
        <v>122</v>
      </c>
      <c r="E45" s="121" t="s">
        <v>136</v>
      </c>
      <c r="F45" s="106">
        <v>4</v>
      </c>
      <c r="G45" s="107">
        <v>43136</v>
      </c>
      <c r="H45" s="107">
        <v>43501</v>
      </c>
      <c r="I45" s="109">
        <v>74.099999999999994</v>
      </c>
      <c r="J45" s="109">
        <v>9.6</v>
      </c>
      <c r="K45" s="109"/>
      <c r="L45" s="110">
        <f t="shared" si="0"/>
        <v>83.699999999999989</v>
      </c>
      <c r="M45" s="111"/>
      <c r="N45" s="112"/>
      <c r="O45" s="112"/>
      <c r="P45" s="113">
        <f t="shared" si="1"/>
        <v>83.699999999999989</v>
      </c>
    </row>
    <row r="46" spans="1:16" s="114" customFormat="1" x14ac:dyDescent="0.25">
      <c r="A46" s="104">
        <v>41</v>
      </c>
      <c r="B46" s="118" t="s">
        <v>63</v>
      </c>
      <c r="C46" s="132" t="s">
        <v>64</v>
      </c>
      <c r="D46" s="152" t="s">
        <v>176</v>
      </c>
      <c r="E46" s="121" t="s">
        <v>136</v>
      </c>
      <c r="F46" s="106">
        <v>1</v>
      </c>
      <c r="G46" s="107">
        <v>43192</v>
      </c>
      <c r="H46" s="107">
        <v>43556</v>
      </c>
      <c r="I46" s="109">
        <v>630</v>
      </c>
      <c r="J46" s="109">
        <v>81.599999999999994</v>
      </c>
      <c r="K46" s="109"/>
      <c r="L46" s="110">
        <f t="shared" si="0"/>
        <v>711.6</v>
      </c>
      <c r="M46" s="111">
        <v>0</v>
      </c>
      <c r="N46" s="112">
        <v>0</v>
      </c>
      <c r="O46" s="112"/>
      <c r="P46" s="113">
        <f t="shared" si="1"/>
        <v>711.6</v>
      </c>
    </row>
    <row r="47" spans="1:16" s="114" customFormat="1" x14ac:dyDescent="0.25">
      <c r="A47" s="104">
        <v>42</v>
      </c>
      <c r="B47" s="105" t="s">
        <v>167</v>
      </c>
      <c r="C47" s="128" t="s">
        <v>154</v>
      </c>
      <c r="D47" s="121" t="s">
        <v>40</v>
      </c>
      <c r="E47" s="121" t="s">
        <v>138</v>
      </c>
      <c r="F47" s="106">
        <v>1</v>
      </c>
      <c r="G47" s="107">
        <v>43709</v>
      </c>
      <c r="H47" s="107">
        <v>44074</v>
      </c>
      <c r="I47" s="109">
        <v>630</v>
      </c>
      <c r="J47" s="109">
        <v>81.599999999999994</v>
      </c>
      <c r="K47" s="109"/>
      <c r="L47" s="110">
        <f t="shared" si="0"/>
        <v>711.6</v>
      </c>
      <c r="M47" s="111"/>
      <c r="N47" s="112"/>
      <c r="O47" s="112"/>
      <c r="P47" s="113">
        <f t="shared" si="1"/>
        <v>711.6</v>
      </c>
    </row>
    <row r="48" spans="1:16" s="114" customFormat="1" x14ac:dyDescent="0.25">
      <c r="A48" s="104">
        <v>43</v>
      </c>
      <c r="B48" s="105" t="s">
        <v>201</v>
      </c>
      <c r="C48" s="132" t="s">
        <v>200</v>
      </c>
      <c r="D48" s="152" t="s">
        <v>40</v>
      </c>
      <c r="E48" s="121" t="s">
        <v>84</v>
      </c>
      <c r="F48" s="106">
        <v>2</v>
      </c>
      <c r="G48" s="107">
        <v>43832</v>
      </c>
      <c r="H48" s="107">
        <v>44197</v>
      </c>
      <c r="I48" s="109">
        <v>630</v>
      </c>
      <c r="J48" s="109">
        <v>81.599999999999994</v>
      </c>
      <c r="K48" s="109"/>
      <c r="L48" s="110">
        <f t="shared" si="0"/>
        <v>711.6</v>
      </c>
      <c r="M48" s="111"/>
      <c r="N48" s="112"/>
      <c r="O48" s="112"/>
      <c r="P48" s="113">
        <f t="shared" si="1"/>
        <v>711.6</v>
      </c>
    </row>
    <row r="49" spans="1:18" s="114" customFormat="1" x14ac:dyDescent="0.25">
      <c r="A49" s="104">
        <v>44</v>
      </c>
      <c r="B49" s="118" t="s">
        <v>94</v>
      </c>
      <c r="C49" s="132" t="s">
        <v>95</v>
      </c>
      <c r="D49" s="152" t="s">
        <v>42</v>
      </c>
      <c r="E49" s="121" t="s">
        <v>82</v>
      </c>
      <c r="F49" s="106">
        <v>1</v>
      </c>
      <c r="G49" s="107">
        <v>43332</v>
      </c>
      <c r="H49" s="107">
        <v>43331</v>
      </c>
      <c r="I49" s="109">
        <v>630</v>
      </c>
      <c r="J49" s="109">
        <v>81.599999999999994</v>
      </c>
      <c r="K49" s="109"/>
      <c r="L49" s="110">
        <f t="shared" si="0"/>
        <v>711.6</v>
      </c>
      <c r="M49" s="111"/>
      <c r="N49" s="112">
        <v>0</v>
      </c>
      <c r="O49" s="112"/>
      <c r="P49" s="113">
        <f t="shared" si="1"/>
        <v>711.6</v>
      </c>
    </row>
    <row r="50" spans="1:18" s="114" customFormat="1" x14ac:dyDescent="0.25">
      <c r="A50" s="104">
        <v>45</v>
      </c>
      <c r="B50" s="118" t="s">
        <v>116</v>
      </c>
      <c r="C50" s="132" t="s">
        <v>115</v>
      </c>
      <c r="D50" s="152" t="s">
        <v>38</v>
      </c>
      <c r="E50" s="121" t="s">
        <v>2</v>
      </c>
      <c r="F50" s="106">
        <v>1</v>
      </c>
      <c r="G50" s="107">
        <v>43539</v>
      </c>
      <c r="H50" s="107">
        <v>43904</v>
      </c>
      <c r="I50" s="109">
        <v>418</v>
      </c>
      <c r="J50" s="109">
        <v>81.599999999999994</v>
      </c>
      <c r="K50" s="109"/>
      <c r="L50" s="110">
        <f t="shared" si="0"/>
        <v>499.6</v>
      </c>
      <c r="M50" s="111"/>
      <c r="N50" s="112">
        <v>0</v>
      </c>
      <c r="O50" s="112">
        <v>0</v>
      </c>
      <c r="P50" s="113">
        <f t="shared" si="1"/>
        <v>499.6</v>
      </c>
    </row>
    <row r="51" spans="1:18" s="114" customFormat="1" x14ac:dyDescent="0.25">
      <c r="A51" s="104">
        <v>46</v>
      </c>
      <c r="B51" s="118" t="s">
        <v>72</v>
      </c>
      <c r="C51" s="129" t="s">
        <v>73</v>
      </c>
      <c r="D51" s="119" t="s">
        <v>176</v>
      </c>
      <c r="E51" s="121" t="s">
        <v>136</v>
      </c>
      <c r="F51" s="106">
        <v>1</v>
      </c>
      <c r="G51" s="107">
        <v>43192</v>
      </c>
      <c r="H51" s="107">
        <v>43556</v>
      </c>
      <c r="I51" s="109">
        <v>630</v>
      </c>
      <c r="J51" s="109">
        <v>81.599999999999994</v>
      </c>
      <c r="K51" s="109"/>
      <c r="L51" s="110">
        <f t="shared" si="0"/>
        <v>711.6</v>
      </c>
      <c r="M51" s="111">
        <v>0</v>
      </c>
      <c r="N51" s="112">
        <v>0</v>
      </c>
      <c r="O51" s="112"/>
      <c r="P51" s="113">
        <f t="shared" si="1"/>
        <v>711.6</v>
      </c>
    </row>
    <row r="52" spans="1:18" s="114" customFormat="1" x14ac:dyDescent="0.25">
      <c r="A52" s="104">
        <v>47</v>
      </c>
      <c r="B52" s="118" t="s">
        <v>142</v>
      </c>
      <c r="C52" s="129" t="s">
        <v>141</v>
      </c>
      <c r="D52" s="119" t="s">
        <v>40</v>
      </c>
      <c r="E52" s="121" t="s">
        <v>84</v>
      </c>
      <c r="F52" s="106">
        <v>1</v>
      </c>
      <c r="G52" s="107">
        <v>43663</v>
      </c>
      <c r="H52" s="107">
        <v>44028</v>
      </c>
      <c r="I52" s="109">
        <v>630</v>
      </c>
      <c r="J52" s="109">
        <v>81.599999999999994</v>
      </c>
      <c r="K52" s="109"/>
      <c r="L52" s="110">
        <f t="shared" si="0"/>
        <v>711.6</v>
      </c>
      <c r="M52" s="111"/>
      <c r="N52" s="112"/>
      <c r="O52" s="112"/>
      <c r="P52" s="113">
        <f t="shared" si="1"/>
        <v>711.6</v>
      </c>
    </row>
    <row r="53" spans="1:18" s="114" customFormat="1" x14ac:dyDescent="0.25">
      <c r="A53" s="104">
        <v>48</v>
      </c>
      <c r="B53" s="118" t="s">
        <v>96</v>
      </c>
      <c r="C53" s="129" t="s">
        <v>173</v>
      </c>
      <c r="D53" s="119" t="s">
        <v>43</v>
      </c>
      <c r="E53" s="121" t="s">
        <v>136</v>
      </c>
      <c r="F53" s="106">
        <v>1</v>
      </c>
      <c r="G53" s="107">
        <v>43332</v>
      </c>
      <c r="H53" s="107">
        <v>43696</v>
      </c>
      <c r="I53" s="109">
        <v>630</v>
      </c>
      <c r="J53" s="109">
        <v>81.599999999999994</v>
      </c>
      <c r="K53" s="109"/>
      <c r="L53" s="110">
        <f t="shared" si="0"/>
        <v>711.6</v>
      </c>
      <c r="M53" s="111"/>
      <c r="N53" s="112"/>
      <c r="O53" s="112"/>
      <c r="P53" s="113">
        <f t="shared" si="1"/>
        <v>711.6</v>
      </c>
    </row>
    <row r="54" spans="1:18" s="114" customFormat="1" x14ac:dyDescent="0.25">
      <c r="A54" s="104">
        <v>49</v>
      </c>
      <c r="B54" s="105" t="s">
        <v>169</v>
      </c>
      <c r="C54" s="128" t="s">
        <v>174</v>
      </c>
      <c r="D54" s="121" t="s">
        <v>175</v>
      </c>
      <c r="E54" s="121" t="s">
        <v>136</v>
      </c>
      <c r="F54" s="106">
        <v>1</v>
      </c>
      <c r="G54" s="107">
        <v>43731</v>
      </c>
      <c r="H54" s="107">
        <v>44096</v>
      </c>
      <c r="I54" s="109">
        <v>630</v>
      </c>
      <c r="J54" s="109">
        <v>81.599999999999994</v>
      </c>
      <c r="K54" s="109"/>
      <c r="L54" s="110">
        <f t="shared" si="0"/>
        <v>711.6</v>
      </c>
      <c r="M54" s="111"/>
      <c r="N54" s="112"/>
      <c r="O54" s="112"/>
      <c r="P54" s="113">
        <f t="shared" si="1"/>
        <v>711.6</v>
      </c>
    </row>
    <row r="55" spans="1:18" s="114" customFormat="1" x14ac:dyDescent="0.25">
      <c r="A55" s="104">
        <v>50</v>
      </c>
      <c r="B55" s="105" t="s">
        <v>203</v>
      </c>
      <c r="C55" s="128" t="s">
        <v>202</v>
      </c>
      <c r="D55" s="121" t="s">
        <v>38</v>
      </c>
      <c r="E55" s="121"/>
      <c r="F55" s="106">
        <v>2</v>
      </c>
      <c r="G55" s="107">
        <v>43831</v>
      </c>
      <c r="H55" s="107">
        <v>44196</v>
      </c>
      <c r="I55" s="109">
        <v>418</v>
      </c>
      <c r="J55" s="109">
        <v>81.599999999999994</v>
      </c>
      <c r="K55" s="109"/>
      <c r="L55" s="110">
        <f t="shared" si="0"/>
        <v>499.6</v>
      </c>
      <c r="M55" s="111"/>
      <c r="N55" s="112"/>
      <c r="O55" s="112"/>
      <c r="P55" s="113">
        <f t="shared" si="1"/>
        <v>499.6</v>
      </c>
    </row>
    <row r="56" spans="1:18" s="114" customFormat="1" x14ac:dyDescent="0.25">
      <c r="A56" s="104">
        <v>51</v>
      </c>
      <c r="B56" s="116" t="s">
        <v>106</v>
      </c>
      <c r="C56" s="133" t="s">
        <v>105</v>
      </c>
      <c r="D56" s="121" t="s">
        <v>178</v>
      </c>
      <c r="E56" s="121" t="s">
        <v>1</v>
      </c>
      <c r="F56" s="106">
        <v>1</v>
      </c>
      <c r="G56" s="120">
        <v>43374</v>
      </c>
      <c r="H56" s="120">
        <v>43738</v>
      </c>
      <c r="I56" s="109">
        <v>630</v>
      </c>
      <c r="J56" s="109">
        <v>81.599999999999994</v>
      </c>
      <c r="K56" s="109"/>
      <c r="L56" s="110">
        <f t="shared" si="0"/>
        <v>711.6</v>
      </c>
      <c r="M56" s="111"/>
      <c r="N56" s="112"/>
      <c r="O56" s="112"/>
      <c r="P56" s="113">
        <f t="shared" si="1"/>
        <v>711.6</v>
      </c>
      <c r="R56" s="124"/>
    </row>
    <row r="57" spans="1:18" s="114" customFormat="1" x14ac:dyDescent="0.25">
      <c r="A57" s="104">
        <v>52</v>
      </c>
      <c r="B57" s="105" t="s">
        <v>168</v>
      </c>
      <c r="C57" s="128" t="s">
        <v>155</v>
      </c>
      <c r="D57" s="121" t="s">
        <v>40</v>
      </c>
      <c r="E57" s="121" t="s">
        <v>23</v>
      </c>
      <c r="F57" s="106">
        <v>1</v>
      </c>
      <c r="G57" s="107">
        <v>43724</v>
      </c>
      <c r="H57" s="107">
        <v>44089</v>
      </c>
      <c r="I57" s="109">
        <v>630</v>
      </c>
      <c r="J57" s="109">
        <v>81.599999999999994</v>
      </c>
      <c r="K57" s="109"/>
      <c r="L57" s="110">
        <f t="shared" si="0"/>
        <v>711.6</v>
      </c>
      <c r="M57" s="111"/>
      <c r="N57" s="112"/>
      <c r="O57" s="112"/>
      <c r="P57" s="113">
        <f t="shared" si="1"/>
        <v>711.6</v>
      </c>
      <c r="R57" s="124"/>
    </row>
    <row r="58" spans="1:18" s="114" customFormat="1" x14ac:dyDescent="0.25">
      <c r="A58" s="104">
        <v>53</v>
      </c>
      <c r="B58" s="118" t="s">
        <v>97</v>
      </c>
      <c r="C58" s="129" t="s">
        <v>98</v>
      </c>
      <c r="D58" s="119" t="s">
        <v>39</v>
      </c>
      <c r="E58" s="119" t="s">
        <v>1</v>
      </c>
      <c r="F58" s="106">
        <v>1</v>
      </c>
      <c r="G58" s="107">
        <v>43313</v>
      </c>
      <c r="H58" s="107">
        <v>43677</v>
      </c>
      <c r="I58" s="109">
        <v>630</v>
      </c>
      <c r="J58" s="109">
        <v>81.599999999999994</v>
      </c>
      <c r="K58" s="109"/>
      <c r="L58" s="110">
        <f t="shared" si="0"/>
        <v>711.6</v>
      </c>
      <c r="M58" s="111"/>
      <c r="N58" s="112"/>
      <c r="O58" s="112"/>
      <c r="P58" s="113">
        <f t="shared" si="1"/>
        <v>711.6</v>
      </c>
    </row>
    <row r="59" spans="1:18" s="114" customFormat="1" x14ac:dyDescent="0.25">
      <c r="A59" s="104">
        <v>54</v>
      </c>
      <c r="B59" s="118" t="s">
        <v>107</v>
      </c>
      <c r="C59" s="129" t="s">
        <v>108</v>
      </c>
      <c r="D59" s="119" t="s">
        <v>28</v>
      </c>
      <c r="E59" s="119" t="s">
        <v>119</v>
      </c>
      <c r="F59" s="106">
        <v>1</v>
      </c>
      <c r="G59" s="120">
        <v>43374</v>
      </c>
      <c r="H59" s="120">
        <v>43738</v>
      </c>
      <c r="I59" s="109">
        <v>630</v>
      </c>
      <c r="J59" s="109">
        <v>81.599999999999994</v>
      </c>
      <c r="K59" s="109"/>
      <c r="L59" s="110">
        <f t="shared" ref="L59:L73" si="4">SUM(I59:K59)</f>
        <v>711.6</v>
      </c>
      <c r="M59" s="111"/>
      <c r="N59" s="112"/>
      <c r="O59" s="112"/>
      <c r="P59" s="113">
        <f t="shared" ref="P59:P72" si="5">L59-SUM(N59:O59)</f>
        <v>711.6</v>
      </c>
    </row>
    <row r="60" spans="1:18" s="125" customFormat="1" x14ac:dyDescent="0.25">
      <c r="A60" s="104">
        <v>55</v>
      </c>
      <c r="B60" s="118" t="s">
        <v>65</v>
      </c>
      <c r="C60" s="129" t="s">
        <v>66</v>
      </c>
      <c r="D60" s="119" t="s">
        <v>44</v>
      </c>
      <c r="E60" s="119" t="s">
        <v>1</v>
      </c>
      <c r="F60" s="106">
        <v>1</v>
      </c>
      <c r="G60" s="107">
        <v>43192</v>
      </c>
      <c r="H60" s="107">
        <v>43191</v>
      </c>
      <c r="I60" s="109">
        <v>630</v>
      </c>
      <c r="J60" s="109">
        <v>81.599999999999994</v>
      </c>
      <c r="K60" s="109"/>
      <c r="L60" s="110">
        <f t="shared" si="4"/>
        <v>711.6</v>
      </c>
      <c r="M60" s="111">
        <v>0</v>
      </c>
      <c r="N60" s="112">
        <v>0</v>
      </c>
      <c r="O60" s="112"/>
      <c r="P60" s="113">
        <f t="shared" si="5"/>
        <v>711.6</v>
      </c>
    </row>
    <row r="61" spans="1:18" s="125" customFormat="1" x14ac:dyDescent="0.25">
      <c r="A61" s="104">
        <v>56</v>
      </c>
      <c r="B61" s="116" t="s">
        <v>99</v>
      </c>
      <c r="C61" s="128" t="s">
        <v>100</v>
      </c>
      <c r="D61" s="119" t="s">
        <v>25</v>
      </c>
      <c r="E61" s="119" t="s">
        <v>71</v>
      </c>
      <c r="F61" s="106">
        <v>1</v>
      </c>
      <c r="G61" s="107">
        <v>43332</v>
      </c>
      <c r="H61" s="107">
        <v>43696</v>
      </c>
      <c r="I61" s="108">
        <v>630</v>
      </c>
      <c r="J61" s="109">
        <v>81.599999999999994</v>
      </c>
      <c r="K61" s="109"/>
      <c r="L61" s="110">
        <f t="shared" si="4"/>
        <v>711.6</v>
      </c>
      <c r="M61" s="111"/>
      <c r="N61" s="112"/>
      <c r="O61" s="112"/>
      <c r="P61" s="113">
        <f t="shared" si="5"/>
        <v>711.6</v>
      </c>
    </row>
    <row r="62" spans="1:18" s="125" customFormat="1" x14ac:dyDescent="0.25">
      <c r="A62" s="104">
        <v>57</v>
      </c>
      <c r="B62" s="116" t="s">
        <v>118</v>
      </c>
      <c r="C62" s="128" t="s">
        <v>117</v>
      </c>
      <c r="D62" s="119" t="s">
        <v>43</v>
      </c>
      <c r="E62" s="119" t="s">
        <v>177</v>
      </c>
      <c r="F62" s="106">
        <v>1</v>
      </c>
      <c r="G62" s="115">
        <v>43539</v>
      </c>
      <c r="H62" s="115">
        <v>43904</v>
      </c>
      <c r="I62" s="108">
        <v>630</v>
      </c>
      <c r="J62" s="109">
        <v>81.599999999999994</v>
      </c>
      <c r="K62" s="109"/>
      <c r="L62" s="110">
        <f t="shared" si="4"/>
        <v>711.6</v>
      </c>
      <c r="M62" s="111"/>
      <c r="N62" s="112">
        <v>0</v>
      </c>
      <c r="O62" s="112">
        <v>0</v>
      </c>
      <c r="P62" s="113">
        <f t="shared" si="5"/>
        <v>711.6</v>
      </c>
    </row>
    <row r="63" spans="1:18" s="125" customFormat="1" x14ac:dyDescent="0.25">
      <c r="A63" s="104">
        <v>58</v>
      </c>
      <c r="B63" s="116" t="s">
        <v>74</v>
      </c>
      <c r="C63" s="128" t="s">
        <v>75</v>
      </c>
      <c r="D63" s="119" t="s">
        <v>26</v>
      </c>
      <c r="E63" s="119" t="s">
        <v>1</v>
      </c>
      <c r="F63" s="106">
        <v>1</v>
      </c>
      <c r="G63" s="107">
        <v>43192</v>
      </c>
      <c r="H63" s="107">
        <v>43191</v>
      </c>
      <c r="I63" s="108">
        <v>630</v>
      </c>
      <c r="J63" s="109">
        <v>81.599999999999994</v>
      </c>
      <c r="K63" s="109"/>
      <c r="L63" s="110">
        <f t="shared" si="4"/>
        <v>711.6</v>
      </c>
      <c r="M63" s="111">
        <v>0</v>
      </c>
      <c r="N63" s="112">
        <v>0</v>
      </c>
      <c r="O63" s="112"/>
      <c r="P63" s="113">
        <f t="shared" si="5"/>
        <v>711.6</v>
      </c>
    </row>
    <row r="64" spans="1:18" s="125" customFormat="1" x14ac:dyDescent="0.25">
      <c r="A64" s="104">
        <v>59</v>
      </c>
      <c r="B64" s="116" t="s">
        <v>186</v>
      </c>
      <c r="C64" s="128" t="s">
        <v>187</v>
      </c>
      <c r="D64" s="119" t="s">
        <v>38</v>
      </c>
      <c r="E64" s="119" t="s">
        <v>138</v>
      </c>
      <c r="F64" s="106">
        <v>1</v>
      </c>
      <c r="G64" s="120">
        <v>43770</v>
      </c>
      <c r="H64" s="120">
        <v>43830</v>
      </c>
      <c r="I64" s="108">
        <v>418</v>
      </c>
      <c r="J64" s="109">
        <v>81.599999999999994</v>
      </c>
      <c r="K64" s="109"/>
      <c r="L64" s="110">
        <f>SUM(I64:J64)</f>
        <v>499.6</v>
      </c>
      <c r="M64" s="111"/>
      <c r="N64" s="112"/>
      <c r="O64" s="112"/>
      <c r="P64" s="113">
        <f>L64-SUM(N64:O64)</f>
        <v>499.6</v>
      </c>
    </row>
    <row r="65" spans="1:16" s="125" customFormat="1" x14ac:dyDescent="0.25">
      <c r="A65" s="104">
        <v>60</v>
      </c>
      <c r="B65" s="116" t="s">
        <v>77</v>
      </c>
      <c r="C65" s="128" t="s">
        <v>76</v>
      </c>
      <c r="D65" s="119" t="s">
        <v>78</v>
      </c>
      <c r="E65" s="119" t="s">
        <v>23</v>
      </c>
      <c r="F65" s="106">
        <v>3</v>
      </c>
      <c r="G65" s="126">
        <v>43220</v>
      </c>
      <c r="H65" s="126">
        <v>43615</v>
      </c>
      <c r="I65" s="108">
        <v>370.5</v>
      </c>
      <c r="J65" s="109">
        <v>48</v>
      </c>
      <c r="K65" s="109">
        <v>259.5</v>
      </c>
      <c r="L65" s="110">
        <f t="shared" si="4"/>
        <v>678</v>
      </c>
      <c r="M65" s="111"/>
      <c r="N65" s="112"/>
      <c r="O65" s="112"/>
      <c r="P65" s="113">
        <f t="shared" si="5"/>
        <v>678</v>
      </c>
    </row>
    <row r="66" spans="1:16" s="125" customFormat="1" x14ac:dyDescent="0.25">
      <c r="A66" s="104">
        <v>61</v>
      </c>
      <c r="B66" s="116" t="s">
        <v>83</v>
      </c>
      <c r="C66" s="128" t="s">
        <v>80</v>
      </c>
      <c r="D66" s="119" t="s">
        <v>40</v>
      </c>
      <c r="E66" s="119" t="s">
        <v>84</v>
      </c>
      <c r="F66" s="106">
        <v>1</v>
      </c>
      <c r="G66" s="126">
        <v>43297</v>
      </c>
      <c r="H66" s="126">
        <v>43661</v>
      </c>
      <c r="I66" s="108">
        <v>630</v>
      </c>
      <c r="J66" s="109">
        <v>81.599999999999994</v>
      </c>
      <c r="K66" s="109"/>
      <c r="L66" s="110">
        <f t="shared" si="4"/>
        <v>711.6</v>
      </c>
      <c r="M66" s="111"/>
      <c r="N66" s="112"/>
      <c r="O66" s="112"/>
      <c r="P66" s="113">
        <f t="shared" si="5"/>
        <v>711.6</v>
      </c>
    </row>
    <row r="67" spans="1:16" s="125" customFormat="1" x14ac:dyDescent="0.25">
      <c r="A67" s="104">
        <v>62</v>
      </c>
      <c r="B67" s="116" t="s">
        <v>48</v>
      </c>
      <c r="C67" s="128" t="s">
        <v>47</v>
      </c>
      <c r="D67" s="119" t="s">
        <v>41</v>
      </c>
      <c r="E67" s="119" t="s">
        <v>138</v>
      </c>
      <c r="F67" s="106">
        <v>1</v>
      </c>
      <c r="G67" s="107">
        <v>43136</v>
      </c>
      <c r="H67" s="107">
        <v>43501</v>
      </c>
      <c r="I67" s="108">
        <v>0</v>
      </c>
      <c r="J67" s="109">
        <v>0</v>
      </c>
      <c r="K67" s="109">
        <v>630</v>
      </c>
      <c r="L67" s="110">
        <f t="shared" si="4"/>
        <v>630</v>
      </c>
      <c r="M67" s="111"/>
      <c r="N67" s="112"/>
      <c r="O67" s="112"/>
      <c r="P67" s="113">
        <f t="shared" si="5"/>
        <v>630</v>
      </c>
    </row>
    <row r="68" spans="1:16" s="125" customFormat="1" x14ac:dyDescent="0.25">
      <c r="A68" s="104">
        <v>63</v>
      </c>
      <c r="B68" s="116" t="s">
        <v>67</v>
      </c>
      <c r="C68" s="128" t="s">
        <v>68</v>
      </c>
      <c r="D68" s="119" t="s">
        <v>40</v>
      </c>
      <c r="E68" s="119" t="s">
        <v>84</v>
      </c>
      <c r="F68" s="106">
        <v>1</v>
      </c>
      <c r="G68" s="107">
        <v>43192</v>
      </c>
      <c r="H68" s="107">
        <v>43556</v>
      </c>
      <c r="I68" s="108">
        <v>630</v>
      </c>
      <c r="J68" s="109">
        <v>81.599999999999994</v>
      </c>
      <c r="K68" s="109"/>
      <c r="L68" s="110">
        <f t="shared" si="4"/>
        <v>711.6</v>
      </c>
      <c r="M68" s="111">
        <v>0</v>
      </c>
      <c r="N68" s="112">
        <v>0</v>
      </c>
      <c r="O68" s="112"/>
      <c r="P68" s="113">
        <f t="shared" si="5"/>
        <v>711.6</v>
      </c>
    </row>
    <row r="69" spans="1:16" s="125" customFormat="1" x14ac:dyDescent="0.25">
      <c r="A69" s="104">
        <v>64</v>
      </c>
      <c r="B69" s="116" t="s">
        <v>103</v>
      </c>
      <c r="C69" s="128" t="s">
        <v>104</v>
      </c>
      <c r="D69" s="119" t="s">
        <v>25</v>
      </c>
      <c r="E69" s="119" t="s">
        <v>119</v>
      </c>
      <c r="F69" s="106">
        <v>1</v>
      </c>
      <c r="G69" s="107">
        <v>43344</v>
      </c>
      <c r="H69" s="107">
        <v>43708</v>
      </c>
      <c r="I69" s="108">
        <v>630</v>
      </c>
      <c r="J69" s="109">
        <v>81.599999999999994</v>
      </c>
      <c r="K69" s="109"/>
      <c r="L69" s="110">
        <f t="shared" si="4"/>
        <v>711.6</v>
      </c>
      <c r="M69" s="111"/>
      <c r="N69" s="112"/>
      <c r="O69" s="112"/>
      <c r="P69" s="113">
        <f t="shared" si="5"/>
        <v>711.6</v>
      </c>
    </row>
    <row r="70" spans="1:16" s="125" customFormat="1" x14ac:dyDescent="0.25">
      <c r="A70" s="104">
        <v>65</v>
      </c>
      <c r="B70" s="143" t="s">
        <v>170</v>
      </c>
      <c r="C70" s="134" t="s">
        <v>156</v>
      </c>
      <c r="D70" s="153" t="s">
        <v>43</v>
      </c>
      <c r="E70" s="153" t="s">
        <v>23</v>
      </c>
      <c r="F70" s="106">
        <v>1</v>
      </c>
      <c r="G70" s="115">
        <v>43724</v>
      </c>
      <c r="H70" s="115">
        <v>44089</v>
      </c>
      <c r="I70" s="108">
        <v>630</v>
      </c>
      <c r="J70" s="109">
        <v>81.599999999999994</v>
      </c>
      <c r="K70" s="109"/>
      <c r="L70" s="110">
        <f t="shared" si="4"/>
        <v>711.6</v>
      </c>
      <c r="M70" s="111"/>
      <c r="N70" s="112"/>
      <c r="O70" s="112"/>
      <c r="P70" s="113">
        <f t="shared" si="5"/>
        <v>711.6</v>
      </c>
    </row>
    <row r="71" spans="1:16" s="125" customFormat="1" x14ac:dyDescent="0.25">
      <c r="A71" s="104">
        <v>66</v>
      </c>
      <c r="B71" s="116" t="s">
        <v>69</v>
      </c>
      <c r="C71" s="128" t="s">
        <v>70</v>
      </c>
      <c r="D71" s="119" t="s">
        <v>24</v>
      </c>
      <c r="E71" s="119" t="s">
        <v>82</v>
      </c>
      <c r="F71" s="106">
        <v>1</v>
      </c>
      <c r="G71" s="107">
        <v>43192</v>
      </c>
      <c r="H71" s="107">
        <v>43556</v>
      </c>
      <c r="I71" s="108">
        <v>630</v>
      </c>
      <c r="J71" s="109">
        <v>81.599999999999994</v>
      </c>
      <c r="K71" s="109"/>
      <c r="L71" s="110">
        <f t="shared" si="4"/>
        <v>711.6</v>
      </c>
      <c r="M71" s="111">
        <v>0</v>
      </c>
      <c r="N71" s="112">
        <v>0</v>
      </c>
      <c r="O71" s="112"/>
      <c r="P71" s="113">
        <f t="shared" si="5"/>
        <v>711.6</v>
      </c>
    </row>
    <row r="72" spans="1:16" s="125" customFormat="1" x14ac:dyDescent="0.25">
      <c r="A72" s="104">
        <v>67</v>
      </c>
      <c r="B72" s="116" t="s">
        <v>139</v>
      </c>
      <c r="C72" s="128" t="s">
        <v>130</v>
      </c>
      <c r="D72" s="119" t="s">
        <v>140</v>
      </c>
      <c r="E72" s="119" t="s">
        <v>119</v>
      </c>
      <c r="F72" s="106">
        <v>1</v>
      </c>
      <c r="G72" s="115">
        <v>43556</v>
      </c>
      <c r="H72" s="115">
        <v>43921</v>
      </c>
      <c r="I72" s="108">
        <v>630</v>
      </c>
      <c r="J72" s="109">
        <v>81.599999999999994</v>
      </c>
      <c r="K72" s="109"/>
      <c r="L72" s="110">
        <f t="shared" si="4"/>
        <v>711.6</v>
      </c>
      <c r="M72" s="111"/>
      <c r="N72" s="112"/>
      <c r="O72" s="112"/>
      <c r="P72" s="113">
        <f t="shared" si="5"/>
        <v>711.6</v>
      </c>
    </row>
    <row r="73" spans="1:16" s="125" customFormat="1" x14ac:dyDescent="0.25">
      <c r="A73" s="104">
        <v>68</v>
      </c>
      <c r="B73" s="116" t="s">
        <v>193</v>
      </c>
      <c r="C73" s="128" t="s">
        <v>191</v>
      </c>
      <c r="D73" s="119" t="s">
        <v>192</v>
      </c>
      <c r="E73" s="119" t="s">
        <v>138</v>
      </c>
      <c r="F73" s="106">
        <v>1</v>
      </c>
      <c r="G73" s="115">
        <v>43808</v>
      </c>
      <c r="H73" s="115">
        <v>44173</v>
      </c>
      <c r="I73" s="108">
        <v>630</v>
      </c>
      <c r="J73" s="109">
        <v>81.599999999999994</v>
      </c>
      <c r="K73" s="109"/>
      <c r="L73" s="110">
        <f t="shared" si="4"/>
        <v>711.6</v>
      </c>
      <c r="M73" s="111"/>
      <c r="N73" s="112"/>
      <c r="O73" s="112"/>
      <c r="P73" s="127">
        <f>SUM(L73)</f>
        <v>711.6</v>
      </c>
    </row>
    <row r="74" spans="1:16" s="16" customFormat="1" x14ac:dyDescent="0.25">
      <c r="A74" s="17"/>
      <c r="B74" s="144"/>
      <c r="C74" s="135"/>
      <c r="D74" s="154"/>
      <c r="E74" s="154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</row>
    <row r="75" spans="1:16" s="41" customFormat="1" ht="16.5" x14ac:dyDescent="0.25">
      <c r="A75" s="37"/>
      <c r="B75" s="145"/>
      <c r="C75" s="64" t="s">
        <v>31</v>
      </c>
      <c r="D75" s="64"/>
      <c r="E75" s="64"/>
      <c r="F75" s="64"/>
      <c r="G75" s="64"/>
      <c r="H75" s="65"/>
      <c r="I75" s="38">
        <f>SUM(I6:I73)</f>
        <v>39220.6</v>
      </c>
      <c r="J75" s="38">
        <f>SUM(J6:J73)</f>
        <v>5280.0000000000018</v>
      </c>
      <c r="K75" s="38">
        <f>SUM(K6:K73)</f>
        <v>1519.5</v>
      </c>
      <c r="L75" s="39">
        <f>SUM(L6:L73)</f>
        <v>46020.099999999948</v>
      </c>
      <c r="M75" s="40">
        <v>0</v>
      </c>
      <c r="N75" s="39">
        <f>SUM(N6:N71)</f>
        <v>0</v>
      </c>
      <c r="O75" s="39">
        <f>SUM(O6:O71)</f>
        <v>0</v>
      </c>
      <c r="P75" s="60">
        <f>SUM(P6:P73)</f>
        <v>46020.099999999948</v>
      </c>
    </row>
    <row r="76" spans="1:16" ht="15.75" x14ac:dyDescent="0.25">
      <c r="A76" s="66"/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8"/>
    </row>
    <row r="77" spans="1:16" s="36" customFormat="1" ht="45" x14ac:dyDescent="0.2">
      <c r="A77" s="56" t="s">
        <v>13</v>
      </c>
      <c r="B77" s="52" t="s">
        <v>3</v>
      </c>
      <c r="C77" s="53" t="s">
        <v>0</v>
      </c>
      <c r="D77" s="155" t="s">
        <v>22</v>
      </c>
      <c r="E77" s="156" t="s">
        <v>32</v>
      </c>
      <c r="F77" s="57" t="s">
        <v>37</v>
      </c>
      <c r="G77" s="54" t="s">
        <v>30</v>
      </c>
      <c r="H77" s="55" t="s">
        <v>29</v>
      </c>
      <c r="I77" s="58" t="s">
        <v>16</v>
      </c>
      <c r="J77" s="58" t="s">
        <v>12</v>
      </c>
      <c r="K77" s="32" t="s">
        <v>20</v>
      </c>
      <c r="L77" s="58" t="s">
        <v>15</v>
      </c>
      <c r="M77" s="46" t="s">
        <v>11</v>
      </c>
      <c r="N77" s="53" t="s">
        <v>19</v>
      </c>
      <c r="O77" s="53" t="s">
        <v>18</v>
      </c>
      <c r="P77" s="59" t="s">
        <v>21</v>
      </c>
    </row>
    <row r="78" spans="1:16" x14ac:dyDescent="0.25">
      <c r="A78" s="20"/>
      <c r="B78" s="12"/>
      <c r="C78" s="136"/>
      <c r="D78" s="1"/>
      <c r="E78" s="1"/>
      <c r="F78" s="18"/>
      <c r="G78" s="13"/>
      <c r="H78" s="13"/>
      <c r="I78" s="14"/>
      <c r="J78" s="6"/>
      <c r="K78" s="6">
        <v>0</v>
      </c>
      <c r="L78" s="3"/>
      <c r="M78" s="5"/>
      <c r="N78" s="2"/>
      <c r="O78" s="2"/>
      <c r="P78" s="8"/>
    </row>
    <row r="79" spans="1:16" x14ac:dyDescent="0.25">
      <c r="A79" s="21" t="s">
        <v>6</v>
      </c>
      <c r="B79" s="62"/>
      <c r="C79" s="69"/>
      <c r="D79" s="69"/>
      <c r="E79" s="69"/>
      <c r="F79" s="69"/>
      <c r="G79" s="69"/>
      <c r="H79" s="70"/>
      <c r="I79" s="15">
        <v>0</v>
      </c>
      <c r="J79" s="15">
        <v>0</v>
      </c>
      <c r="K79" s="7"/>
      <c r="L79" s="9">
        <f>SUM(L78:L78)</f>
        <v>0</v>
      </c>
      <c r="M79" s="4"/>
      <c r="N79" s="10">
        <f>SUM(N78:N78)</f>
        <v>0</v>
      </c>
      <c r="O79" s="10">
        <f>SUM(O78:O78)</f>
        <v>0</v>
      </c>
      <c r="P79" s="11">
        <f>SUM(P78:P78)</f>
        <v>0</v>
      </c>
    </row>
    <row r="80" spans="1:16" x14ac:dyDescent="0.25">
      <c r="A80" s="22"/>
      <c r="B80" s="146"/>
      <c r="C80" s="137"/>
      <c r="D80" s="157"/>
      <c r="E80" s="157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4"/>
    </row>
    <row r="81" spans="1:16" s="41" customFormat="1" ht="15.75" x14ac:dyDescent="0.25">
      <c r="A81" s="42" t="s">
        <v>6</v>
      </c>
      <c r="B81" s="61"/>
      <c r="C81" s="61" t="s">
        <v>14</v>
      </c>
      <c r="D81" s="158"/>
      <c r="E81" s="158"/>
      <c r="F81" s="34"/>
      <c r="G81" s="34"/>
      <c r="H81" s="35"/>
      <c r="I81" s="38">
        <f>I79+I75</f>
        <v>39220.6</v>
      </c>
      <c r="J81" s="38">
        <f>J79+J75</f>
        <v>5280.0000000000018</v>
      </c>
      <c r="K81" s="38">
        <f>K75</f>
        <v>1519.5</v>
      </c>
      <c r="L81" s="43">
        <f>I81+J81+K81</f>
        <v>46020.1</v>
      </c>
      <c r="M81" s="44"/>
      <c r="N81" s="45">
        <f>N75</f>
        <v>0</v>
      </c>
      <c r="O81" s="45">
        <f>O75</f>
        <v>0</v>
      </c>
      <c r="P81" s="33">
        <f>P75+P79</f>
        <v>46020.099999999948</v>
      </c>
    </row>
    <row r="82" spans="1:16" s="51" customFormat="1" ht="12.75" x14ac:dyDescent="0.2">
      <c r="A82" s="48" t="s">
        <v>210</v>
      </c>
      <c r="B82" s="47"/>
      <c r="C82" s="138"/>
      <c r="D82" s="159"/>
      <c r="E82" s="160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50"/>
    </row>
    <row r="83" spans="1:16" s="51" customFormat="1" ht="12.75" x14ac:dyDescent="0.2">
      <c r="A83" s="48"/>
      <c r="B83" s="47"/>
      <c r="C83" s="138"/>
      <c r="D83" s="159"/>
      <c r="E83" s="160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50"/>
    </row>
    <row r="84" spans="1:16" s="51" customFormat="1" ht="12.75" x14ac:dyDescent="0.2">
      <c r="A84" s="48"/>
      <c r="B84" s="47"/>
      <c r="C84" s="138"/>
      <c r="D84" s="159"/>
      <c r="E84" s="160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50"/>
    </row>
    <row r="85" spans="1:16" x14ac:dyDescent="0.25">
      <c r="A85" s="22"/>
      <c r="B85" s="146"/>
      <c r="C85" s="137"/>
      <c r="D85" s="157"/>
      <c r="E85" s="157"/>
      <c r="F85" s="23"/>
      <c r="G85" s="23"/>
      <c r="H85" s="23"/>
      <c r="I85" s="23"/>
      <c r="J85" s="164" t="s">
        <v>180</v>
      </c>
      <c r="K85" s="165"/>
      <c r="L85" s="165"/>
      <c r="M85" s="165"/>
      <c r="N85" s="165"/>
      <c r="O85" s="165"/>
      <c r="P85" s="166">
        <v>20</v>
      </c>
    </row>
    <row r="86" spans="1:16" ht="15.75" x14ac:dyDescent="0.25">
      <c r="A86" s="22"/>
      <c r="B86" s="147"/>
      <c r="C86" s="137"/>
      <c r="D86" s="157"/>
      <c r="E86" s="157"/>
      <c r="F86" s="23"/>
      <c r="G86" s="23"/>
      <c r="H86" s="23"/>
      <c r="I86" s="23"/>
      <c r="J86" s="167" t="s">
        <v>179</v>
      </c>
      <c r="K86" s="168"/>
      <c r="L86" s="168"/>
      <c r="M86" s="168"/>
      <c r="N86" s="168"/>
      <c r="O86" s="168"/>
      <c r="P86" s="169">
        <f>68*20</f>
        <v>1360</v>
      </c>
    </row>
    <row r="87" spans="1:16" ht="15.75" x14ac:dyDescent="0.25">
      <c r="A87" s="25"/>
      <c r="B87" s="148"/>
      <c r="C87" s="139"/>
      <c r="D87" s="161"/>
      <c r="E87" s="161"/>
      <c r="F87" s="26"/>
      <c r="G87" s="26"/>
      <c r="H87" s="26"/>
      <c r="I87" s="26"/>
      <c r="J87" s="170" t="s">
        <v>181</v>
      </c>
      <c r="K87" s="171"/>
      <c r="L87" s="171"/>
      <c r="M87" s="171"/>
      <c r="N87" s="171"/>
      <c r="O87" s="171"/>
      <c r="P87" s="172">
        <f>SUM(P81,P86)</f>
        <v>47380.099999999948</v>
      </c>
    </row>
    <row r="88" spans="1:16" x14ac:dyDescent="0.25">
      <c r="A88" s="27"/>
      <c r="B88" s="149"/>
      <c r="C88" s="140"/>
      <c r="D88" s="162"/>
      <c r="E88" s="162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</row>
    <row r="89" spans="1:16" x14ac:dyDescent="0.25">
      <c r="A89" s="27"/>
      <c r="B89" s="149"/>
      <c r="C89" s="140"/>
      <c r="D89" s="162"/>
      <c r="E89" s="162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</row>
    <row r="90" spans="1:16" x14ac:dyDescent="0.25">
      <c r="B90" s="149"/>
      <c r="C90" s="140"/>
      <c r="D90" s="162"/>
      <c r="E90" s="162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</row>
    <row r="91" spans="1:16" x14ac:dyDescent="0.25">
      <c r="A91" s="23"/>
      <c r="B91" s="146"/>
      <c r="C91" s="140"/>
      <c r="D91" s="162"/>
      <c r="E91" s="162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</row>
    <row r="92" spans="1:16" x14ac:dyDescent="0.25">
      <c r="A92" s="63"/>
      <c r="B92" s="63"/>
      <c r="C92" s="140"/>
      <c r="D92" s="162"/>
      <c r="E92" s="162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</row>
    <row r="93" spans="1:16" x14ac:dyDescent="0.25">
      <c r="A93" s="27"/>
      <c r="B93" s="149"/>
      <c r="C93" s="140"/>
      <c r="D93" s="162"/>
      <c r="E93" s="162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</row>
    <row r="94" spans="1:16" x14ac:dyDescent="0.25">
      <c r="A94" s="27"/>
      <c r="B94" s="149"/>
      <c r="C94" s="140"/>
      <c r="D94" s="162"/>
      <c r="E94" s="162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</row>
    <row r="95" spans="1:16" x14ac:dyDescent="0.25">
      <c r="A95" s="27"/>
      <c r="B95" s="149"/>
      <c r="C95" s="140"/>
      <c r="D95" s="162"/>
      <c r="E95" s="162"/>
      <c r="F95" s="27"/>
      <c r="G95" s="27"/>
      <c r="H95" s="28"/>
      <c r="I95" s="27"/>
      <c r="J95" s="27"/>
      <c r="K95" s="27"/>
      <c r="L95" s="27"/>
      <c r="M95" s="27"/>
      <c r="N95" s="27"/>
      <c r="O95" s="27"/>
      <c r="P95" s="28"/>
    </row>
    <row r="96" spans="1:16" x14ac:dyDescent="0.25">
      <c r="A96" s="27"/>
      <c r="B96" s="149"/>
      <c r="C96" s="140"/>
      <c r="D96" s="162"/>
      <c r="E96" s="162"/>
      <c r="F96" s="27"/>
      <c r="G96" s="27"/>
      <c r="H96" s="28"/>
      <c r="I96" s="27"/>
      <c r="J96" s="27"/>
      <c r="K96" s="27"/>
      <c r="L96" s="27"/>
      <c r="M96" s="27"/>
      <c r="N96" s="27"/>
      <c r="O96" s="27"/>
      <c r="P96" s="28"/>
    </row>
    <row r="97" spans="1:16" x14ac:dyDescent="0.25">
      <c r="A97" s="27"/>
      <c r="B97" s="149"/>
      <c r="C97" s="140"/>
      <c r="D97" s="162"/>
      <c r="E97" s="162"/>
      <c r="F97" s="27"/>
      <c r="G97" s="27"/>
      <c r="H97" s="28"/>
      <c r="I97" s="27"/>
      <c r="J97" s="27"/>
      <c r="K97" s="27"/>
      <c r="L97" s="27"/>
      <c r="M97" s="27"/>
      <c r="N97" s="27"/>
      <c r="O97" s="27"/>
      <c r="P97" s="28"/>
    </row>
    <row r="98" spans="1:16" x14ac:dyDescent="0.25">
      <c r="A98" s="27"/>
      <c r="B98" s="149"/>
      <c r="C98" s="140"/>
      <c r="D98" s="162"/>
      <c r="E98" s="162"/>
      <c r="F98" s="27"/>
      <c r="G98" s="27"/>
      <c r="H98" s="28"/>
      <c r="I98" s="27"/>
      <c r="J98" s="27"/>
      <c r="K98" s="27"/>
      <c r="L98" s="27"/>
      <c r="M98" s="27"/>
      <c r="N98" s="27"/>
      <c r="O98" s="27"/>
      <c r="P98" s="28"/>
    </row>
    <row r="99" spans="1:16" x14ac:dyDescent="0.25">
      <c r="A99" s="27"/>
      <c r="B99" s="149"/>
      <c r="C99" s="140"/>
      <c r="D99" s="162"/>
      <c r="E99" s="162"/>
      <c r="F99" s="27"/>
      <c r="G99" s="27"/>
      <c r="H99" s="28"/>
      <c r="I99" s="27"/>
      <c r="J99" s="27"/>
      <c r="K99" s="27"/>
      <c r="L99" s="27"/>
      <c r="M99" s="27"/>
      <c r="N99" s="27"/>
      <c r="O99" s="27"/>
      <c r="P99" s="28"/>
    </row>
    <row r="100" spans="1:16" x14ac:dyDescent="0.25">
      <c r="A100" s="27"/>
      <c r="B100" s="149"/>
      <c r="C100" s="140"/>
      <c r="D100" s="162"/>
      <c r="E100" s="162"/>
      <c r="F100" s="27"/>
      <c r="G100" s="27"/>
      <c r="H100" s="28"/>
      <c r="I100" s="27"/>
      <c r="J100" s="27"/>
      <c r="K100" s="27"/>
      <c r="L100" s="27"/>
      <c r="M100" s="27"/>
      <c r="N100" s="27"/>
      <c r="O100" s="27"/>
      <c r="P100" s="27"/>
    </row>
    <row r="101" spans="1:16" x14ac:dyDescent="0.25">
      <c r="A101" s="27"/>
      <c r="B101" s="149"/>
      <c r="C101" s="140"/>
      <c r="D101" s="162"/>
      <c r="E101" s="162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</row>
    <row r="102" spans="1:16" x14ac:dyDescent="0.25">
      <c r="A102" s="27"/>
      <c r="B102" s="149"/>
      <c r="C102" s="140"/>
      <c r="D102" s="162"/>
      <c r="E102" s="162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</row>
    <row r="103" spans="1:16" x14ac:dyDescent="0.25">
      <c r="A103" s="27"/>
      <c r="B103" s="149"/>
      <c r="C103" s="140"/>
      <c r="D103" s="162"/>
      <c r="E103" s="162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</row>
    <row r="104" spans="1:16" x14ac:dyDescent="0.25">
      <c r="A104" s="27"/>
      <c r="B104" s="149"/>
      <c r="C104" s="140"/>
      <c r="D104" s="162"/>
      <c r="E104" s="162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</row>
    <row r="105" spans="1:16" x14ac:dyDescent="0.25">
      <c r="A105" s="27"/>
      <c r="B105" s="149"/>
      <c r="C105" s="140"/>
      <c r="D105" s="162"/>
      <c r="E105" s="162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</row>
    <row r="106" spans="1:16" x14ac:dyDescent="0.25">
      <c r="A106" s="27"/>
      <c r="B106" s="149"/>
      <c r="C106" s="140"/>
      <c r="D106" s="162"/>
      <c r="E106" s="162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</row>
    <row r="107" spans="1:16" x14ac:dyDescent="0.25">
      <c r="A107" s="27"/>
      <c r="B107" s="149"/>
      <c r="C107" s="140"/>
      <c r="D107" s="162"/>
      <c r="E107" s="162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</row>
    <row r="108" spans="1:16" x14ac:dyDescent="0.25">
      <c r="A108" s="27"/>
      <c r="B108" s="149"/>
      <c r="C108" s="140"/>
      <c r="D108" s="162"/>
      <c r="E108" s="162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</row>
    <row r="109" spans="1:16" x14ac:dyDescent="0.25">
      <c r="A109" s="27"/>
      <c r="B109" s="149"/>
      <c r="C109" s="140"/>
      <c r="D109" s="162"/>
      <c r="E109" s="162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</row>
    <row r="110" spans="1:16" x14ac:dyDescent="0.25">
      <c r="A110" s="27"/>
      <c r="B110" s="149"/>
      <c r="C110" s="140"/>
      <c r="D110" s="162"/>
      <c r="E110" s="162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</row>
    <row r="111" spans="1:16" x14ac:dyDescent="0.25">
      <c r="A111" s="27"/>
      <c r="B111" s="149"/>
      <c r="C111" s="140"/>
      <c r="D111" s="162"/>
      <c r="E111" s="162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</row>
    <row r="112" spans="1:16" x14ac:dyDescent="0.25">
      <c r="A112" s="27"/>
      <c r="B112" s="149"/>
      <c r="C112" s="140"/>
      <c r="D112" s="162"/>
      <c r="E112" s="162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</row>
    <row r="113" spans="1:16" x14ac:dyDescent="0.25">
      <c r="A113" s="27"/>
      <c r="B113" s="149"/>
      <c r="C113" s="140"/>
      <c r="D113" s="162"/>
      <c r="E113" s="162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</row>
    <row r="114" spans="1:16" x14ac:dyDescent="0.25">
      <c r="A114" s="27"/>
      <c r="B114" s="149"/>
      <c r="C114" s="140"/>
      <c r="D114" s="162"/>
      <c r="E114" s="162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</row>
    <row r="115" spans="1:16" x14ac:dyDescent="0.25">
      <c r="A115" s="27"/>
      <c r="B115" s="149"/>
      <c r="C115" s="140"/>
      <c r="D115" s="162"/>
      <c r="E115" s="162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</row>
    <row r="116" spans="1:16" x14ac:dyDescent="0.25">
      <c r="A116" s="27"/>
      <c r="B116" s="149"/>
      <c r="C116" s="140"/>
      <c r="D116" s="162"/>
      <c r="E116" s="162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</row>
    <row r="117" spans="1:16" x14ac:dyDescent="0.25">
      <c r="A117" s="27"/>
      <c r="B117" s="149"/>
      <c r="C117" s="140"/>
      <c r="D117" s="162"/>
      <c r="E117" s="162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</row>
    <row r="118" spans="1:16" x14ac:dyDescent="0.25">
      <c r="A118" s="27"/>
      <c r="B118" s="149"/>
      <c r="C118" s="140"/>
      <c r="D118" s="162"/>
      <c r="E118" s="162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</row>
    <row r="119" spans="1:16" x14ac:dyDescent="0.25">
      <c r="A119" s="27"/>
      <c r="B119" s="149"/>
      <c r="C119" s="140"/>
      <c r="D119" s="162"/>
      <c r="E119" s="162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</row>
  </sheetData>
  <sheetProtection selectLockedCells="1"/>
  <sortState ref="C7:P77">
    <sortCondition ref="C7:C110"/>
  </sortState>
  <mergeCells count="27">
    <mergeCell ref="A92:B92"/>
    <mergeCell ref="J86:O86"/>
    <mergeCell ref="C75:H75"/>
    <mergeCell ref="A2:D2"/>
    <mergeCell ref="A3:D3"/>
    <mergeCell ref="A4:A5"/>
    <mergeCell ref="E3:F3"/>
    <mergeCell ref="J87:O87"/>
    <mergeCell ref="A76:P76"/>
    <mergeCell ref="C79:H79"/>
    <mergeCell ref="J85:O85"/>
    <mergeCell ref="E4:E5"/>
    <mergeCell ref="D4:D5"/>
    <mergeCell ref="L4:L5"/>
    <mergeCell ref="K4:K5"/>
    <mergeCell ref="J4:J5"/>
    <mergeCell ref="I4:I5"/>
    <mergeCell ref="C4:C5"/>
    <mergeCell ref="P4:P5"/>
    <mergeCell ref="K2:P2"/>
    <mergeCell ref="K3:P3"/>
    <mergeCell ref="B4:B5"/>
    <mergeCell ref="M4:O4"/>
    <mergeCell ref="E2:F2"/>
    <mergeCell ref="H4:H5"/>
    <mergeCell ref="G4:G5"/>
    <mergeCell ref="F4:F5"/>
  </mergeCells>
  <pageMargins left="0.23622047244094491" right="0.23622047244094491" top="0.39370078740157483" bottom="0.39370078740157483" header="0.19685039370078741" footer="0.19685039370078741"/>
  <pageSetup paperSize="9" scale="52" orientation="landscape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FOLHA IEL</vt:lpstr>
      <vt:lpstr>'FOLHA IEL'!Area_de_impressao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Elie</dc:creator>
  <cp:lastModifiedBy>ANDREATO</cp:lastModifiedBy>
  <cp:lastPrinted>2020-02-21T19:46:51Z</cp:lastPrinted>
  <dcterms:created xsi:type="dcterms:W3CDTF">2014-04-24T23:56:39Z</dcterms:created>
  <dcterms:modified xsi:type="dcterms:W3CDTF">2020-03-02T17:32:14Z</dcterms:modified>
</cp:coreProperties>
</file>