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Prog. Estágio" sheetId="102" r:id="rId1"/>
    <sheet name="IGD-M" sheetId="103" r:id="rId2"/>
    <sheet name="CRAS" sheetId="101" r:id="rId3"/>
  </sheets>
  <definedNames>
    <definedName name="_xlnm.Print_Area" localSheetId="0">'Prog. Estágio'!$A$1:$X$87</definedName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02" l="1"/>
  <c r="O16" i="103"/>
  <c r="O20" i="103" s="1"/>
  <c r="O10" i="103"/>
  <c r="O17" i="101"/>
  <c r="O21" i="101" s="1"/>
  <c r="O11" i="101"/>
  <c r="O82" i="102"/>
  <c r="O86" i="102" s="1"/>
  <c r="K45" i="102"/>
  <c r="K10" i="102"/>
  <c r="K68" i="102"/>
  <c r="O68" i="102" s="1"/>
  <c r="K42" i="102"/>
  <c r="K41" i="102"/>
  <c r="K43" i="102"/>
  <c r="K8" i="101"/>
  <c r="O8" i="101" s="1"/>
  <c r="K7" i="103"/>
  <c r="O7" i="103" s="1"/>
  <c r="K8" i="103"/>
  <c r="O8" i="103" s="1"/>
  <c r="K9" i="103"/>
  <c r="O9" i="103" s="1"/>
  <c r="K75" i="102"/>
  <c r="O75" i="102" s="1"/>
  <c r="K69" i="102"/>
  <c r="O69" i="102" s="1"/>
  <c r="K67" i="102"/>
  <c r="O67" i="102" s="1"/>
  <c r="K65" i="102"/>
  <c r="O65" i="102" s="1"/>
  <c r="K61" i="102"/>
  <c r="O61" i="102" s="1"/>
  <c r="K62" i="102"/>
  <c r="O62" i="102" s="1"/>
  <c r="K63" i="102"/>
  <c r="O63" i="102" s="1"/>
  <c r="O58" i="102"/>
  <c r="K36" i="102"/>
  <c r="O22" i="102"/>
  <c r="K7" i="102"/>
  <c r="O7" i="102" s="1"/>
  <c r="K8" i="102"/>
  <c r="O8" i="102" s="1"/>
  <c r="K9" i="102"/>
  <c r="K11" i="102"/>
  <c r="O11" i="102" s="1"/>
  <c r="K12" i="102"/>
  <c r="O12" i="102" s="1"/>
  <c r="K13" i="102"/>
  <c r="O13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O31" i="102"/>
  <c r="K32" i="102"/>
  <c r="O32" i="102" s="1"/>
  <c r="K33" i="102"/>
  <c r="O33" i="102" s="1"/>
  <c r="K35" i="102"/>
  <c r="O35" i="102" s="1"/>
  <c r="K38" i="102"/>
  <c r="O38" i="102" s="1"/>
  <c r="K39" i="102"/>
  <c r="O39" i="102" s="1"/>
  <c r="K40" i="102"/>
  <c r="O40" i="102" s="1"/>
  <c r="K44" i="102"/>
  <c r="O44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6" i="102"/>
  <c r="O56" i="102" s="1"/>
  <c r="K57" i="102"/>
  <c r="O57" i="102" s="1"/>
  <c r="K60" i="102"/>
  <c r="O60" i="102" s="1"/>
  <c r="K66" i="102"/>
  <c r="O66" i="102" s="1"/>
  <c r="O70" i="102"/>
  <c r="K71" i="102"/>
  <c r="O71" i="102" s="1"/>
  <c r="K72" i="102"/>
  <c r="O72" i="102" s="1"/>
  <c r="K73" i="102"/>
  <c r="O73" i="102" s="1"/>
  <c r="K74" i="102"/>
  <c r="O74" i="102" s="1"/>
  <c r="K6" i="102"/>
  <c r="O6" i="102" s="1"/>
  <c r="O9" i="102" l="1"/>
  <c r="K9" i="101"/>
  <c r="O9" i="101" s="1"/>
  <c r="K7" i="101" l="1"/>
  <c r="O7" i="101" s="1"/>
  <c r="K6" i="103"/>
  <c r="O6" i="103" s="1"/>
  <c r="J80" i="102" l="1"/>
  <c r="O15" i="101" l="1"/>
  <c r="N15" i="101"/>
  <c r="M15" i="101"/>
  <c r="K15" i="101"/>
</calcChain>
</file>

<file path=xl/sharedStrings.xml><?xml version="1.0" encoding="utf-8"?>
<sst xmlns="http://schemas.openxmlformats.org/spreadsheetml/2006/main" count="408" uniqueCount="169">
  <si>
    <t>PSICOLOGIA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</si>
  <si>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</si>
  <si>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</si>
  <si>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</si>
  <si>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</si>
  <si>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</si>
  <si>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</si>
  <si>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</si>
  <si>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</si>
  <si>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</si>
  <si>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</si>
  <si>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</si>
  <si>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</si>
  <si>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</si>
  <si>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</si>
  <si>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</si>
  <si>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</si>
  <si>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</si>
  <si>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</si>
  <si>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</si>
  <si>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</si>
  <si>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</si>
  <si>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</si>
  <si>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</si>
  <si>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</si>
  <si>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</si>
  <si>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</si>
  <si>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</si>
  <si>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</si>
  <si>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</si>
  <si>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</si>
  <si>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</si>
  <si>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</si>
  <si>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</si>
  <si>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</si>
  <si>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</si>
  <si>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</si>
  <si>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</si>
  <si>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</si>
  <si>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</si>
  <si>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</si>
  <si>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</si>
  <si>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</si>
  <si>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</si>
  <si>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</si>
  <si>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</si>
  <si>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</si>
  <si>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</si>
  <si>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</si>
  <si>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</si>
  <si>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</si>
  <si>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</si>
  <si>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</si>
  <si>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</si>
  <si>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</si>
  <si>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RH</t>
  </si>
  <si>
    <t xml:space="preserve">VANESKA LIMA DE OLIVEIRA SOUZA </t>
  </si>
  <si>
    <t>VILMA DO NASC. BARRETO DAS CHAGAS</t>
  </si>
  <si>
    <t>CRAS SOBRAL</t>
  </si>
  <si>
    <t>SERV. SOCIAL</t>
  </si>
  <si>
    <t>JÚLIA AZEVEDO SOUZA</t>
  </si>
  <si>
    <t>REST. POPULAR</t>
  </si>
  <si>
    <t>MATHEUS DE LIMA  ANDRADE</t>
  </si>
  <si>
    <t>INICIO</t>
  </si>
  <si>
    <t xml:space="preserve">CONTRATO Nº 044/2020   -   PREFEITURA DE RIO BRANCO                                                PROGRAMA BOLSA ESTÁGIO 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</si>
  <si>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</si>
  <si>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</si>
  <si>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</si>
  <si>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FOLHA MENSAL DE PAGAMENTO DE ESTAGIÁRIOS - 04.034.583/0004-75 (86)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</si>
  <si>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</si>
  <si>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</si>
  <si>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</si>
  <si>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</si>
  <si>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</si>
  <si>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</si>
  <si>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</si>
  <si>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</si>
  <si>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</si>
  <si>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FABIANA SANTANA ROCHA</t>
  </si>
  <si>
    <t>LARISSA SILVA DE SOUZA</t>
  </si>
  <si>
    <t>MARIA LUCIA BEZERRA DE ARAUJO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</si>
  <si>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</si>
  <si>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</si>
  <si>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</si>
  <si>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</si>
  <si>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</si>
  <si>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</si>
  <si>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</si>
  <si>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</si>
  <si>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</si>
  <si>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</si>
  <si>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</si>
  <si>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</si>
  <si>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</si>
  <si>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</si>
  <si>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</si>
  <si>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</si>
  <si>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t>AMANDA BEATRIZ DE SOUZA</t>
  </si>
  <si>
    <t>EDUCAÇÃO FISICA</t>
  </si>
  <si>
    <t>ALAN HENRIQUE PEREIRA DO NASCIMENTO</t>
  </si>
  <si>
    <t>BEATRIZ SOUZA DEL AGUILA</t>
  </si>
  <si>
    <t>CAROLINE CHRISTINY SOUZA DA SILVA</t>
  </si>
  <si>
    <t>29/02/20244</t>
  </si>
  <si>
    <t>IGOR BRUNO SILVA DE  FREITAS</t>
  </si>
  <si>
    <t>KAYLANI  PAREIRA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</si>
  <si>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</si>
  <si>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</si>
  <si>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</si>
  <si>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</si>
  <si>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</si>
  <si>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</si>
  <si>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BRENNER MELO DA SILVA</t>
  </si>
  <si>
    <t>DANIELE BRITO DE SOUZA</t>
  </si>
  <si>
    <t>WENDHEL SANCHO DA SILVA</t>
  </si>
  <si>
    <t>MARIA LUCIANA MOURA DA SILVA</t>
  </si>
  <si>
    <t>TIAGO DE SOUZA FERRAZ MAIA</t>
  </si>
  <si>
    <t>HENRIQUE DIAS REYNA</t>
  </si>
  <si>
    <t>ALEX GABRIEL MELO ALMEIDA</t>
  </si>
  <si>
    <t>SISTEMAS</t>
  </si>
  <si>
    <t xml:space="preserve">SEMSA </t>
  </si>
  <si>
    <t>ATHOS EMMANUEL MARTINS COSTA</t>
  </si>
  <si>
    <t>ANA BEATRIZ LIMA DA ROCHA</t>
  </si>
  <si>
    <t>ALICE EDUARDA RODRIGUES ESCOBAR</t>
  </si>
  <si>
    <t>ADEL MARTINS DERZE</t>
  </si>
  <si>
    <t>BRUNO BRITO LIMA</t>
  </si>
  <si>
    <t>GUSTAVO MESQUITA VERAS</t>
  </si>
  <si>
    <t>INGRID SARAIVA DA SILVA</t>
  </si>
  <si>
    <t>NATIELE DA SILVA FERREIRA</t>
  </si>
  <si>
    <t>LUIS FELLIPE SOARES DO NASCIMENTO</t>
  </si>
  <si>
    <t>LUANA DA SILVA GOMES</t>
  </si>
  <si>
    <t>SUZIANE  DA SILVA NOBRE</t>
  </si>
  <si>
    <t>NUTRIÇÃO</t>
  </si>
  <si>
    <t>SYNNDEL NATALIA MATOS ARAÚJO</t>
  </si>
  <si>
    <t>UHERVENNY GONÇALVES DE ARAÚJO</t>
  </si>
  <si>
    <t>ANA ALICIA OLIVEIRA GOMES</t>
  </si>
  <si>
    <t>ANDRÉ HILQIAS DOS SANTOS OLIVEIRA</t>
  </si>
  <si>
    <t>GUILHERME MENDONÇA MUBARAC</t>
  </si>
  <si>
    <t>PAULO HERIQUE FONTE JUCÁ</t>
  </si>
  <si>
    <t>YVINA MEIRY LOPES RIBEIRO</t>
  </si>
  <si>
    <t>SARA NICOLE FERNANDES DA SILVA</t>
  </si>
  <si>
    <t/>
  </si>
  <si>
    <t>2024</t>
  </si>
  <si>
    <t>3 E 4</t>
  </si>
  <si>
    <t>ANA PAULA SILVA VITÓRIA</t>
  </si>
  <si>
    <t>FEVEREIRO</t>
  </si>
  <si>
    <t>5</t>
  </si>
  <si>
    <t>1</t>
  </si>
  <si>
    <t>TIAGO SE SOUZA TELES</t>
  </si>
  <si>
    <t>2</t>
  </si>
  <si>
    <t>CRAS - RUI LINO</t>
  </si>
  <si>
    <t>JONH CLÉSIO ALMEIDA MENESES</t>
  </si>
  <si>
    <t>ONDONTOLOGIA</t>
  </si>
  <si>
    <t>JONATÃ KLEIN GALVÃO OLIVEIRA</t>
  </si>
  <si>
    <t>JULIANA DE OLIVEIRA RODRIGUES</t>
  </si>
  <si>
    <t>EDUCAÇÃO FÍSICA</t>
  </si>
  <si>
    <t>THAIS CHAVES MIRANDA</t>
  </si>
  <si>
    <t>MATEUS MARTINS DO  NASCIMENTO</t>
  </si>
  <si>
    <t>CIÊNCIAS CONTABÉIS</t>
  </si>
  <si>
    <t xml:space="preserve">MARIA KELIS  DOS SANTOS MELO DE CARVALHO </t>
  </si>
  <si>
    <t>ELLEN CRISTINNA FERREIRA DE MELO</t>
  </si>
  <si>
    <t>ERICK  RYAN FRANÇA DO NASCIMENTO</t>
  </si>
  <si>
    <t>MARX LOPES FERREIRA</t>
  </si>
  <si>
    <t xml:space="preserve">ODONTOLOGIA </t>
  </si>
  <si>
    <t>ADRIANA RODRIGUES DE ALMEIDA DUARTE</t>
  </si>
  <si>
    <t>KAREN GOMES CAVALCANTE</t>
  </si>
  <si>
    <t>07/02/2024</t>
  </si>
  <si>
    <t>GABRIEL FROTA DA SILVA</t>
  </si>
  <si>
    <t>CONTRATO Nº 044/2020  -   PREFEITURA DE RIO BRANCO                                           RECURSO 117- IGD-M</t>
  </si>
  <si>
    <t>CONTRATO Nº 044/2020 -   PREFEITURA DE RIO BRANCO                                                         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</si>
</sst>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7" formatCode="_(* #,##0_);_(* \(#,##0\);_(* &quot;-&quot;_);_(@_)"/>
    <numFmt numFmtId="168" formatCode="_(* #,##0.00_);_(* \(#,##0.00\);_(* &quot;-&quot;??_);_(@_)"/>
    <numFmt numFmtId="170" formatCode="&quot;R$&quot;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theme="3"/>
      <name val="Arial"/>
      <family val="2"/>
    </font>
    <font>
      <sz val="10"/>
      <color rgb="FFC00000"/>
      <name val="Arial"/>
      <family val="2"/>
    </font>
    <font>
      <sz val="12"/>
      <color theme="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167" fontId="7" fillId="4" borderId="2" xfId="1" applyNumberFormat="1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5" fillId="0" borderId="0" xfId="0" applyFont="1"/>
    <xf numFmtId="0" fontId="8" fillId="2" borderId="18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6" fillId="0" borderId="0" xfId="0" applyFont="1" applyAlignment="1">
      <alignment horizontal="left" vertical="center"/>
    </xf>
    <xf numFmtId="0" fontId="8" fillId="2" borderId="22" xfId="0" applyFont="1" applyFill="1" applyBorder="1"/>
    <xf numFmtId="0" fontId="8" fillId="2" borderId="23" xfId="0" applyFont="1" applyFill="1" applyBorder="1"/>
    <xf numFmtId="0" fontId="18" fillId="0" borderId="0" xfId="0" applyFont="1"/>
    <xf numFmtId="0" fontId="0" fillId="2" borderId="0" xfId="0" applyFill="1"/>
    <xf numFmtId="164" fontId="7" fillId="6" borderId="2" xfId="2" applyFont="1" applyFill="1" applyBorder="1" applyAlignment="1">
      <alignment vertical="center"/>
    </xf>
    <xf numFmtId="168" fontId="7" fillId="6" borderId="2" xfId="0" applyNumberFormat="1" applyFont="1" applyFill="1" applyBorder="1" applyAlignment="1">
      <alignment vertical="center"/>
    </xf>
    <xf numFmtId="170" fontId="15" fillId="0" borderId="0" xfId="0" applyNumberFormat="1" applyFont="1"/>
    <xf numFmtId="0" fontId="14" fillId="2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64" fontId="14" fillId="2" borderId="2" xfId="2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/>
    </xf>
    <xf numFmtId="170" fontId="14" fillId="2" borderId="2" xfId="0" applyNumberFormat="1" applyFont="1" applyFill="1" applyBorder="1" applyAlignment="1">
      <alignment horizontal="center" vertical="center"/>
    </xf>
    <xf numFmtId="14" fontId="15" fillId="2" borderId="11" xfId="0" applyNumberFormat="1" applyFont="1" applyFill="1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70" fontId="13" fillId="2" borderId="2" xfId="1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64" fontId="14" fillId="5" borderId="2" xfId="2" applyFont="1" applyFill="1" applyBorder="1" applyAlignment="1">
      <alignment horizontal="center" vertical="center"/>
    </xf>
    <xf numFmtId="164" fontId="14" fillId="5" borderId="2" xfId="2" applyFont="1" applyFill="1" applyBorder="1" applyAlignment="1">
      <alignment vertical="center"/>
    </xf>
    <xf numFmtId="164" fontId="13" fillId="5" borderId="2" xfId="2" applyFont="1" applyFill="1" applyBorder="1" applyAlignment="1">
      <alignment vertical="center"/>
    </xf>
    <xf numFmtId="168" fontId="14" fillId="5" borderId="2" xfId="0" applyNumberFormat="1" applyFont="1" applyFill="1" applyBorder="1" applyAlignment="1">
      <alignment vertical="center"/>
    </xf>
    <xf numFmtId="0" fontId="15" fillId="2" borderId="18" xfId="0" applyFont="1" applyFill="1" applyBorder="1"/>
    <xf numFmtId="0" fontId="15" fillId="4" borderId="21" xfId="0" applyFont="1" applyFill="1" applyBorder="1" applyAlignment="1">
      <alignment horizontal="center"/>
    </xf>
    <xf numFmtId="0" fontId="14" fillId="2" borderId="18" xfId="0" applyFont="1" applyFill="1" applyBorder="1"/>
    <xf numFmtId="0" fontId="15" fillId="2" borderId="12" xfId="0" applyFont="1" applyFill="1" applyBorder="1"/>
    <xf numFmtId="170" fontId="13" fillId="6" borderId="2" xfId="0" applyNumberFormat="1" applyFont="1" applyFill="1" applyBorder="1" applyAlignment="1">
      <alignment vertical="center"/>
    </xf>
    <xf numFmtId="164" fontId="31" fillId="5" borderId="5" xfId="2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textRotation="90" wrapText="1"/>
    </xf>
    <xf numFmtId="164" fontId="1" fillId="5" borderId="5" xfId="2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textRotation="90" wrapText="1"/>
    </xf>
    <xf numFmtId="164" fontId="34" fillId="6" borderId="2" xfId="2" applyFont="1" applyFill="1" applyBorder="1" applyAlignment="1">
      <alignment vertical="center"/>
    </xf>
    <xf numFmtId="49" fontId="14" fillId="2" borderId="2" xfId="1" applyNumberFormat="1" applyFont="1" applyFill="1" applyBorder="1" applyAlignment="1">
      <alignment horizontal="center" vertical="center"/>
    </xf>
    <xf numFmtId="14" fontId="14" fillId="5" borderId="11" xfId="0" applyNumberFormat="1" applyFont="1" applyFill="1" applyBorder="1" applyAlignment="1">
      <alignment horizontal="center" vertical="center" wrapText="1"/>
    </xf>
    <xf numFmtId="170" fontId="13" fillId="4" borderId="2" xfId="1" applyNumberFormat="1" applyFont="1" applyFill="1" applyBorder="1" applyAlignment="1">
      <alignment horizontal="center" vertical="center"/>
    </xf>
    <xf numFmtId="0" fontId="0" fillId="0" borderId="0" xfId="0" quotePrefix="1"/>
    <xf numFmtId="0" fontId="35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/>
    </xf>
    <xf numFmtId="0" fontId="36" fillId="2" borderId="2" xfId="5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49" fontId="35" fillId="2" borderId="2" xfId="1" applyNumberFormat="1" applyFont="1" applyFill="1" applyBorder="1" applyAlignment="1">
      <alignment horizontal="center" vertical="center"/>
    </xf>
    <xf numFmtId="14" fontId="35" fillId="5" borderId="2" xfId="0" applyNumberFormat="1" applyFont="1" applyFill="1" applyBorder="1" applyAlignment="1">
      <alignment horizontal="left" vertical="center" wrapText="1"/>
    </xf>
    <xf numFmtId="170" fontId="3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/>
    <xf numFmtId="170" fontId="36" fillId="2" borderId="2" xfId="1" applyNumberFormat="1" applyFont="1" applyFill="1" applyBorder="1" applyAlignment="1">
      <alignment horizontal="center" vertical="center"/>
    </xf>
    <xf numFmtId="164" fontId="35" fillId="2" borderId="2" xfId="2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9" fillId="8" borderId="25" xfId="0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left" vertical="center"/>
    </xf>
    <xf numFmtId="0" fontId="9" fillId="8" borderId="28" xfId="0" applyFont="1" applyFill="1" applyBorder="1" applyAlignment="1">
      <alignment horizontal="left" vertical="center"/>
    </xf>
    <xf numFmtId="0" fontId="0" fillId="0" borderId="0" xfId="0" applyFill="1"/>
    <xf numFmtId="0" fontId="18" fillId="0" borderId="0" xfId="0" applyFont="1" applyFill="1"/>
    <xf numFmtId="0" fontId="23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 applyBorder="1"/>
    <xf numFmtId="0" fontId="18" fillId="0" borderId="0" xfId="0" applyFont="1" applyFill="1" applyBorder="1"/>
    <xf numFmtId="0" fontId="21" fillId="0" borderId="0" xfId="0" applyFont="1" applyFill="1" applyBorder="1"/>
    <xf numFmtId="0" fontId="15" fillId="0" borderId="19" xfId="0" applyFont="1" applyFill="1" applyBorder="1" applyAlignment="1">
      <alignment horizontal="center" vertical="center"/>
    </xf>
    <xf numFmtId="0" fontId="12" fillId="0" borderId="0" xfId="0" applyFont="1" applyFill="1"/>
    <xf numFmtId="0" fontId="14" fillId="2" borderId="11" xfId="0" applyFont="1" applyFill="1" applyBorder="1" applyAlignment="1">
      <alignment horizontal="left" vertical="center"/>
    </xf>
    <xf numFmtId="0" fontId="14" fillId="2" borderId="2" xfId="4" applyFont="1" applyFill="1" applyBorder="1" applyAlignment="1">
      <alignment horizontal="left" vertical="center"/>
    </xf>
    <xf numFmtId="0" fontId="0" fillId="0" borderId="0" xfId="0" applyAlignment="1"/>
    <xf numFmtId="0" fontId="14" fillId="5" borderId="2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2" borderId="13" xfId="0" applyFont="1" applyFill="1" applyBorder="1"/>
    <xf numFmtId="0" fontId="13" fillId="12" borderId="1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49" fontId="13" fillId="13" borderId="6" xfId="0" applyNumberFormat="1" applyFont="1" applyFill="1" applyBorder="1" applyAlignment="1">
      <alignment horizontal="center" vertical="center" wrapText="1"/>
    </xf>
    <xf numFmtId="49" fontId="13" fillId="13" borderId="4" xfId="0" applyNumberFormat="1" applyFont="1" applyFill="1" applyBorder="1" applyAlignment="1">
      <alignment horizontal="center" vertical="center" wrapText="1"/>
    </xf>
    <xf numFmtId="49" fontId="13" fillId="13" borderId="2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wrapText="1"/>
    </xf>
    <xf numFmtId="0" fontId="13" fillId="12" borderId="16" xfId="0" applyFont="1" applyFill="1" applyBorder="1" applyAlignment="1">
      <alignment horizontal="center" vertical="center" wrapText="1"/>
    </xf>
    <xf numFmtId="0" fontId="37" fillId="13" borderId="2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31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37" fillId="13" borderId="36" xfId="0" applyFont="1" applyFill="1" applyBorder="1" applyAlignment="1">
      <alignment horizontal="center" vertical="center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/>
    </xf>
    <xf numFmtId="0" fontId="13" fillId="11" borderId="37" xfId="0" applyFont="1" applyFill="1" applyBorder="1" applyAlignment="1">
      <alignment horizontal="center" vertical="center" textRotation="90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24" xfId="0" applyFont="1" applyFill="1" applyBorder="1"/>
    <xf numFmtId="0" fontId="15" fillId="2" borderId="36" xfId="0" applyFont="1" applyFill="1" applyBorder="1"/>
    <xf numFmtId="0" fontId="15" fillId="2" borderId="37" xfId="0" applyFont="1" applyFill="1" applyBorder="1" applyAlignment="1">
      <alignment horizontal="left"/>
    </xf>
    <xf numFmtId="0" fontId="15" fillId="2" borderId="37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25" fillId="2" borderId="31" xfId="2" applyFont="1" applyFill="1" applyBorder="1" applyAlignment="1">
      <alignment vertical="center" wrapText="1"/>
    </xf>
    <xf numFmtId="164" fontId="13" fillId="12" borderId="34" xfId="2" applyFont="1" applyFill="1" applyBorder="1" applyAlignment="1">
      <alignment horizontal="center" vertical="center" wrapText="1"/>
    </xf>
    <xf numFmtId="164" fontId="13" fillId="13" borderId="2" xfId="2" applyFont="1" applyFill="1" applyBorder="1" applyAlignment="1">
      <alignment horizontal="center" vertical="center" wrapText="1"/>
    </xf>
    <xf numFmtId="164" fontId="13" fillId="13" borderId="2" xfId="2" applyFont="1" applyFill="1" applyBorder="1" applyAlignment="1">
      <alignment vertical="center" wrapText="1"/>
    </xf>
    <xf numFmtId="164" fontId="13" fillId="11" borderId="2" xfId="2" applyFont="1" applyFill="1" applyBorder="1" applyAlignment="1">
      <alignment horizontal="center" vertical="center"/>
    </xf>
    <xf numFmtId="164" fontId="13" fillId="11" borderId="11" xfId="2" applyFont="1" applyFill="1" applyBorder="1" applyAlignment="1">
      <alignment horizontal="center" vertical="center" wrapText="1"/>
    </xf>
    <xf numFmtId="164" fontId="13" fillId="11" borderId="2" xfId="2" applyFont="1" applyFill="1" applyBorder="1" applyAlignment="1">
      <alignment horizontal="center" vertical="center" wrapText="1"/>
    </xf>
    <xf numFmtId="164" fontId="13" fillId="11" borderId="37" xfId="2" applyFont="1" applyFill="1" applyBorder="1" applyAlignment="1">
      <alignment horizontal="center" vertical="center"/>
    </xf>
    <xf numFmtId="164" fontId="13" fillId="11" borderId="38" xfId="2" applyFont="1" applyFill="1" applyBorder="1" applyAlignment="1">
      <alignment horizontal="center" vertical="center" wrapText="1"/>
    </xf>
    <xf numFmtId="164" fontId="13" fillId="11" borderId="37" xfId="2" applyFont="1" applyFill="1" applyBorder="1" applyAlignment="1">
      <alignment horizontal="center" vertical="center" wrapText="1"/>
    </xf>
    <xf numFmtId="164" fontId="14" fillId="5" borderId="5" xfId="2" applyFont="1" applyFill="1" applyBorder="1" applyAlignment="1">
      <alignment horizontal="center" vertical="center"/>
    </xf>
    <xf numFmtId="164" fontId="15" fillId="5" borderId="5" xfId="2" applyFont="1" applyFill="1" applyBorder="1" applyAlignment="1">
      <alignment horizontal="center" vertical="center" wrapText="1"/>
    </xf>
    <xf numFmtId="164" fontId="33" fillId="5" borderId="5" xfId="2" applyFont="1" applyFill="1" applyBorder="1" applyAlignment="1">
      <alignment horizontal="center" vertical="center" wrapText="1"/>
    </xf>
    <xf numFmtId="164" fontId="15" fillId="5" borderId="2" xfId="2" applyFont="1" applyFill="1" applyBorder="1" applyAlignment="1">
      <alignment horizontal="center" vertical="center" wrapText="1"/>
    </xf>
    <xf numFmtId="164" fontId="33" fillId="5" borderId="2" xfId="2" applyFont="1" applyFill="1" applyBorder="1" applyAlignment="1">
      <alignment horizontal="center" vertical="center" wrapText="1"/>
    </xf>
    <xf numFmtId="164" fontId="15" fillId="2" borderId="2" xfId="2" applyFont="1" applyFill="1" applyBorder="1" applyAlignment="1">
      <alignment horizontal="center" vertical="center"/>
    </xf>
    <xf numFmtId="164" fontId="13" fillId="6" borderId="2" xfId="2" applyFont="1" applyFill="1" applyBorder="1" applyAlignment="1">
      <alignment vertical="center"/>
    </xf>
    <xf numFmtId="164" fontId="14" fillId="0" borderId="2" xfId="2" applyFont="1" applyBorder="1" applyAlignment="1">
      <alignment horizontal="center" vertical="center" wrapText="1"/>
    </xf>
    <xf numFmtId="164" fontId="15" fillId="2" borderId="0" xfId="2" applyFont="1" applyFill="1" applyBorder="1"/>
    <xf numFmtId="164" fontId="0" fillId="0" borderId="0" xfId="2" applyFont="1"/>
    <xf numFmtId="164" fontId="12" fillId="0" borderId="0" xfId="2" applyFont="1"/>
    <xf numFmtId="164" fontId="25" fillId="2" borderId="32" xfId="2" applyFont="1" applyFill="1" applyBorder="1" applyAlignment="1">
      <alignment vertical="center" wrapText="1"/>
    </xf>
    <xf numFmtId="164" fontId="13" fillId="11" borderId="17" xfId="2" applyFont="1" applyFill="1" applyBorder="1" applyAlignment="1">
      <alignment horizontal="center" vertical="center" wrapText="1"/>
    </xf>
    <xf numFmtId="164" fontId="13" fillId="11" borderId="37" xfId="2" applyFont="1" applyFill="1" applyBorder="1" applyAlignment="1">
      <alignment horizontal="center" vertical="center" wrapText="1"/>
    </xf>
    <xf numFmtId="164" fontId="13" fillId="11" borderId="39" xfId="2" applyFont="1" applyFill="1" applyBorder="1" applyAlignment="1">
      <alignment horizontal="center" vertical="center" wrapText="1"/>
    </xf>
    <xf numFmtId="164" fontId="15" fillId="5" borderId="15" xfId="2" applyFont="1" applyFill="1" applyBorder="1" applyAlignment="1">
      <alignment horizontal="center" vertical="center" wrapText="1"/>
    </xf>
    <xf numFmtId="164" fontId="15" fillId="5" borderId="17" xfId="2" applyFont="1" applyFill="1" applyBorder="1" applyAlignment="1">
      <alignment horizontal="center" vertical="center" wrapText="1"/>
    </xf>
    <xf numFmtId="164" fontId="13" fillId="6" borderId="17" xfId="2" applyFont="1" applyFill="1" applyBorder="1" applyAlignment="1">
      <alignment vertical="center"/>
    </xf>
    <xf numFmtId="164" fontId="26" fillId="5" borderId="2" xfId="2" applyFont="1" applyFill="1" applyBorder="1" applyAlignment="1">
      <alignment vertical="center"/>
    </xf>
    <xf numFmtId="164" fontId="15" fillId="2" borderId="20" xfId="2" applyFont="1" applyFill="1" applyBorder="1"/>
    <xf numFmtId="164" fontId="27" fillId="6" borderId="2" xfId="2" applyFont="1" applyFill="1" applyBorder="1" applyAlignment="1">
      <alignment vertical="center"/>
    </xf>
    <xf numFmtId="164" fontId="27" fillId="6" borderId="2" xfId="2" applyFont="1" applyFill="1" applyBorder="1" applyAlignment="1">
      <alignment horizontal="center" vertical="center"/>
    </xf>
    <xf numFmtId="164" fontId="15" fillId="2" borderId="40" xfId="2" applyFont="1" applyFill="1" applyBorder="1" applyAlignment="1">
      <alignment horizontal="right" vertical="center"/>
    </xf>
    <xf numFmtId="164" fontId="15" fillId="0" borderId="0" xfId="2" applyFont="1"/>
    <xf numFmtId="0" fontId="13" fillId="2" borderId="14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164" fontId="14" fillId="0" borderId="5" xfId="2" applyFont="1" applyFill="1" applyBorder="1" applyAlignment="1">
      <alignment horizontal="center" vertical="center"/>
    </xf>
    <xf numFmtId="167" fontId="13" fillId="0" borderId="5" xfId="1" applyNumberFormat="1" applyFont="1" applyFill="1" applyBorder="1" applyAlignment="1">
      <alignment horizontal="center" vertical="center"/>
    </xf>
    <xf numFmtId="164" fontId="13" fillId="0" borderId="15" xfId="2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164" fontId="13" fillId="11" borderId="43" xfId="2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textRotation="90" wrapText="1"/>
    </xf>
    <xf numFmtId="164" fontId="13" fillId="11" borderId="45" xfId="2" applyFont="1" applyFill="1" applyBorder="1" applyAlignment="1">
      <alignment horizontal="center" vertical="center" wrapText="1"/>
    </xf>
    <xf numFmtId="0" fontId="15" fillId="2" borderId="25" xfId="0" applyFont="1" applyFill="1" applyBorder="1"/>
    <xf numFmtId="0" fontId="27" fillId="2" borderId="11" xfId="0" applyFont="1" applyFill="1" applyBorder="1" applyAlignment="1">
      <alignment horizontal="left" vertical="center"/>
    </xf>
    <xf numFmtId="164" fontId="13" fillId="10" borderId="40" xfId="2" applyFont="1" applyFill="1" applyBorder="1" applyAlignment="1">
      <alignment horizontal="right" vertical="center"/>
    </xf>
    <xf numFmtId="0" fontId="27" fillId="8" borderId="42" xfId="0" applyFont="1" applyFill="1" applyBorder="1" applyAlignment="1">
      <alignment horizontal="left" vertical="center"/>
    </xf>
    <xf numFmtId="0" fontId="27" fillId="8" borderId="43" xfId="0" applyFont="1" applyFill="1" applyBorder="1" applyAlignment="1">
      <alignment horizontal="left" vertical="center"/>
    </xf>
    <xf numFmtId="164" fontId="13" fillId="9" borderId="45" xfId="2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35" fillId="2" borderId="2" xfId="0" applyFont="1" applyFill="1" applyBorder="1" applyAlignment="1">
      <alignment vertical="center"/>
    </xf>
    <xf numFmtId="0" fontId="35" fillId="2" borderId="2" xfId="4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8" fillId="2" borderId="23" xfId="0" applyFont="1" applyFill="1" applyBorder="1" applyAlignment="1"/>
    <xf numFmtId="0" fontId="8" fillId="0" borderId="0" xfId="0" applyFont="1" applyAlignment="1"/>
    <xf numFmtId="0" fontId="1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/>
    <xf numFmtId="0" fontId="11" fillId="2" borderId="13" xfId="0" applyFont="1" applyFill="1" applyBorder="1"/>
    <xf numFmtId="0" fontId="28" fillId="2" borderId="31" xfId="0" applyFont="1" applyFill="1" applyBorder="1" applyAlignment="1">
      <alignment vertical="center"/>
    </xf>
    <xf numFmtId="0" fontId="29" fillId="2" borderId="31" xfId="0" applyFont="1" applyFill="1" applyBorder="1" applyAlignment="1">
      <alignment vertical="center" wrapText="1"/>
    </xf>
    <xf numFmtId="0" fontId="28" fillId="2" borderId="31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vertical="center"/>
    </xf>
    <xf numFmtId="0" fontId="35" fillId="2" borderId="5" xfId="4" applyFont="1" applyFill="1" applyBorder="1" applyAlignment="1">
      <alignment vertical="center"/>
    </xf>
    <xf numFmtId="0" fontId="36" fillId="2" borderId="5" xfId="5" applyFont="1" applyFill="1" applyBorder="1" applyAlignment="1">
      <alignment horizontal="center" vertical="center"/>
    </xf>
    <xf numFmtId="14" fontId="35" fillId="2" borderId="5" xfId="0" applyNumberFormat="1" applyFont="1" applyFill="1" applyBorder="1" applyAlignment="1">
      <alignment horizontal="left" vertical="center"/>
    </xf>
    <xf numFmtId="14" fontId="35" fillId="2" borderId="5" xfId="0" applyNumberFormat="1" applyFont="1" applyFill="1" applyBorder="1" applyAlignment="1">
      <alignment horizontal="center" vertical="center"/>
    </xf>
    <xf numFmtId="170" fontId="35" fillId="2" borderId="5" xfId="1" applyNumberFormat="1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5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49" fontId="7" fillId="13" borderId="6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49" fontId="7" fillId="13" borderId="2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wrapText="1"/>
    </xf>
    <xf numFmtId="0" fontId="7" fillId="13" borderId="36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vertical="center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textRotation="90" wrapText="1"/>
    </xf>
    <xf numFmtId="164" fontId="28" fillId="2" borderId="31" xfId="2" applyFont="1" applyFill="1" applyBorder="1" applyAlignment="1">
      <alignment vertical="center" wrapText="1"/>
    </xf>
    <xf numFmtId="164" fontId="7" fillId="12" borderId="34" xfId="2" applyFont="1" applyFill="1" applyBorder="1" applyAlignment="1">
      <alignment horizontal="center" vertical="center" wrapText="1"/>
    </xf>
    <xf numFmtId="164" fontId="7" fillId="12" borderId="34" xfId="2" applyFont="1" applyFill="1" applyBorder="1" applyAlignment="1">
      <alignment vertical="center" wrapText="1"/>
    </xf>
    <xf numFmtId="164" fontId="7" fillId="13" borderId="2" xfId="2" applyFont="1" applyFill="1" applyBorder="1" applyAlignment="1">
      <alignment horizontal="center" vertical="center" wrapText="1"/>
    </xf>
    <xf numFmtId="164" fontId="7" fillId="13" borderId="2" xfId="2" applyFont="1" applyFill="1" applyBorder="1" applyAlignment="1">
      <alignment vertical="center" wrapText="1"/>
    </xf>
    <xf numFmtId="164" fontId="7" fillId="11" borderId="2" xfId="2" applyFont="1" applyFill="1" applyBorder="1" applyAlignment="1">
      <alignment horizontal="center" vertical="center" wrapText="1"/>
    </xf>
    <xf numFmtId="164" fontId="7" fillId="11" borderId="37" xfId="2" applyFont="1" applyFill="1" applyBorder="1" applyAlignment="1">
      <alignment horizontal="center" vertical="center" wrapText="1"/>
    </xf>
    <xf numFmtId="164" fontId="35" fillId="2" borderId="5" xfId="2" applyFont="1" applyFill="1" applyBorder="1" applyAlignment="1">
      <alignment horizontal="center" vertical="center"/>
    </xf>
    <xf numFmtId="164" fontId="12" fillId="5" borderId="5" xfId="2" applyFont="1" applyFill="1" applyBorder="1" applyAlignment="1">
      <alignment horizontal="center" vertical="center" wrapText="1"/>
    </xf>
    <xf numFmtId="164" fontId="35" fillId="2" borderId="2" xfId="2" applyFont="1" applyFill="1" applyBorder="1" applyAlignment="1">
      <alignment horizontal="center" vertical="center"/>
    </xf>
    <xf numFmtId="164" fontId="12" fillId="5" borderId="2" xfId="2" applyFont="1" applyFill="1" applyBorder="1" applyAlignment="1">
      <alignment horizontal="center" vertical="center" wrapText="1"/>
    </xf>
    <xf numFmtId="164" fontId="1" fillId="2" borderId="0" xfId="2" applyFont="1" applyFill="1" applyBorder="1"/>
    <xf numFmtId="164" fontId="8" fillId="2" borderId="0" xfId="2" applyFont="1" applyFill="1" applyBorder="1"/>
    <xf numFmtId="164" fontId="16" fillId="0" borderId="0" xfId="2" applyFont="1" applyAlignment="1">
      <alignment horizontal="left" vertical="center"/>
    </xf>
    <xf numFmtId="164" fontId="28" fillId="2" borderId="32" xfId="2" applyFont="1" applyFill="1" applyBorder="1" applyAlignment="1">
      <alignment vertical="center" wrapText="1"/>
    </xf>
    <xf numFmtId="164" fontId="7" fillId="11" borderId="17" xfId="2" applyFont="1" applyFill="1" applyBorder="1" applyAlignment="1">
      <alignment horizontal="center" vertical="center" wrapText="1"/>
    </xf>
    <xf numFmtId="164" fontId="7" fillId="11" borderId="37" xfId="2" applyFont="1" applyFill="1" applyBorder="1" applyAlignment="1">
      <alignment horizontal="center" vertical="center" wrapText="1"/>
    </xf>
    <xf numFmtId="164" fontId="7" fillId="11" borderId="39" xfId="2" applyFont="1" applyFill="1" applyBorder="1" applyAlignment="1">
      <alignment horizontal="center" vertical="center" wrapText="1"/>
    </xf>
    <xf numFmtId="164" fontId="12" fillId="5" borderId="15" xfId="2" applyFont="1" applyFill="1" applyBorder="1" applyAlignment="1">
      <alignment horizontal="center" vertical="center" wrapText="1"/>
    </xf>
    <xf numFmtId="164" fontId="12" fillId="5" borderId="17" xfId="2" applyFont="1" applyFill="1" applyBorder="1" applyAlignment="1">
      <alignment horizontal="center" vertical="center" wrapText="1"/>
    </xf>
    <xf numFmtId="164" fontId="7" fillId="6" borderId="17" xfId="2" applyFont="1" applyFill="1" applyBorder="1" applyAlignment="1">
      <alignment vertical="center"/>
    </xf>
    <xf numFmtId="164" fontId="7" fillId="5" borderId="17" xfId="2" applyFont="1" applyFill="1" applyBorder="1" applyAlignment="1">
      <alignment horizontal="right" vertical="center"/>
    </xf>
    <xf numFmtId="164" fontId="8" fillId="2" borderId="20" xfId="2" applyFont="1" applyFill="1" applyBorder="1"/>
    <xf numFmtId="164" fontId="8" fillId="2" borderId="17" xfId="2" applyFont="1" applyFill="1" applyBorder="1" applyAlignment="1">
      <alignment horizontal="right" vertical="center"/>
    </xf>
    <xf numFmtId="164" fontId="7" fillId="10" borderId="17" xfId="2" applyFont="1" applyFill="1" applyBorder="1" applyAlignment="1">
      <alignment horizontal="right" vertical="center"/>
    </xf>
    <xf numFmtId="164" fontId="7" fillId="9" borderId="30" xfId="2" applyFont="1" applyFill="1" applyBorder="1" applyAlignment="1">
      <alignment horizontal="right" vertical="center" wrapText="1"/>
    </xf>
    <xf numFmtId="164" fontId="17" fillId="0" borderId="0" xfId="2" applyFont="1" applyFill="1" applyBorder="1" applyAlignment="1">
      <alignment horizontal="right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vertical="center"/>
    </xf>
    <xf numFmtId="0" fontId="1" fillId="2" borderId="5" xfId="4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5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/>
    </xf>
    <xf numFmtId="164" fontId="10" fillId="5" borderId="15" xfId="2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1" borderId="43" xfId="0" applyFont="1" applyFill="1" applyBorder="1" applyAlignment="1">
      <alignment horizontal="center" vertical="center"/>
    </xf>
    <xf numFmtId="0" fontId="7" fillId="11" borderId="44" xfId="0" applyFont="1" applyFill="1" applyBorder="1" applyAlignment="1">
      <alignment vertical="center"/>
    </xf>
    <xf numFmtId="0" fontId="1" fillId="11" borderId="43" xfId="0" applyFont="1" applyFill="1" applyBorder="1" applyAlignment="1">
      <alignment horizontal="center" vertical="center" wrapText="1"/>
    </xf>
    <xf numFmtId="0" fontId="7" fillId="11" borderId="44" xfId="0" applyFont="1" applyFill="1" applyBorder="1" applyAlignment="1">
      <alignment vertical="center" wrapText="1"/>
    </xf>
    <xf numFmtId="164" fontId="7" fillId="11" borderId="43" xfId="2" applyFon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horizontal="center" vertical="center" textRotation="90" wrapText="1"/>
    </xf>
    <xf numFmtId="164" fontId="7" fillId="11" borderId="4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3" xfId="0" applyFont="1" applyFill="1" applyBorder="1"/>
    <xf numFmtId="0" fontId="35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2" xfId="2" applyFont="1" applyFill="1" applyBorder="1" applyAlignment="1">
      <alignment horizontal="center" vertical="center"/>
    </xf>
    <xf numFmtId="0" fontId="1" fillId="0" borderId="0" xfId="0" applyFont="1" applyFill="1"/>
    <xf numFmtId="164" fontId="35" fillId="5" borderId="2" xfId="2" applyFont="1" applyFill="1" applyBorder="1" applyAlignment="1">
      <alignment horizontal="right" vertical="center"/>
    </xf>
    <xf numFmtId="164" fontId="12" fillId="5" borderId="2" xfId="2" applyFont="1" applyFill="1" applyBorder="1" applyAlignment="1">
      <alignment horizontal="right" vertical="center" wrapText="1"/>
    </xf>
    <xf numFmtId="164" fontId="1" fillId="0" borderId="0" xfId="2" applyFont="1" applyFill="1" applyBorder="1"/>
    <xf numFmtId="164" fontId="8" fillId="0" borderId="0" xfId="2" applyFont="1" applyAlignment="1">
      <alignment wrapText="1"/>
    </xf>
    <xf numFmtId="164" fontId="4" fillId="0" borderId="0" xfId="2" applyFont="1"/>
    <xf numFmtId="164" fontId="35" fillId="2" borderId="17" xfId="2" applyFont="1" applyFill="1" applyBorder="1" applyAlignment="1">
      <alignment horizontal="center" vertical="center"/>
    </xf>
    <xf numFmtId="164" fontId="1" fillId="0" borderId="20" xfId="2" applyFont="1" applyFill="1" applyBorder="1"/>
    <xf numFmtId="164" fontId="9" fillId="10" borderId="40" xfId="2" applyFont="1" applyFill="1" applyBorder="1" applyAlignment="1">
      <alignment horizontal="right" vertical="center"/>
    </xf>
    <xf numFmtId="164" fontId="7" fillId="9" borderId="29" xfId="2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164" fontId="5" fillId="2" borderId="31" xfId="2" applyFont="1" applyFill="1" applyBorder="1" applyAlignment="1">
      <alignment vertical="center" wrapText="1"/>
    </xf>
    <xf numFmtId="164" fontId="5" fillId="2" borderId="32" xfId="2" applyFont="1" applyFill="1" applyBorder="1" applyAlignment="1">
      <alignment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5" xfId="4" applyFill="1" applyBorder="1" applyAlignment="1">
      <alignment horizontal="left" vertical="center"/>
    </xf>
    <xf numFmtId="0" fontId="1" fillId="2" borderId="5" xfId="5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 vertical="center"/>
    </xf>
    <xf numFmtId="164" fontId="7" fillId="2" borderId="5" xfId="2" applyFont="1" applyFill="1" applyBorder="1" applyAlignment="1">
      <alignment horizontal="right" vertical="center"/>
    </xf>
    <xf numFmtId="167" fontId="7" fillId="2" borderId="5" xfId="1" applyNumberFormat="1" applyFont="1" applyFill="1" applyBorder="1" applyAlignment="1">
      <alignment horizontal="center" vertical="center"/>
    </xf>
    <xf numFmtId="164" fontId="7" fillId="2" borderId="15" xfId="2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64" fontId="7" fillId="7" borderId="43" xfId="2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textRotation="90" wrapText="1"/>
    </xf>
    <xf numFmtId="164" fontId="7" fillId="7" borderId="45" xfId="2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 wrapText="1"/>
    </xf>
    <xf numFmtId="14" fontId="12" fillId="5" borderId="5" xfId="0" applyNumberFormat="1" applyFont="1" applyFill="1" applyBorder="1" applyAlignment="1">
      <alignment horizontal="center" vertical="center" wrapText="1"/>
    </xf>
    <xf numFmtId="170" fontId="12" fillId="5" borderId="5" xfId="0" applyNumberFormat="1" applyFont="1" applyFill="1" applyBorder="1" applyAlignment="1">
      <alignment horizontal="center" vertical="center" wrapText="1"/>
    </xf>
    <xf numFmtId="164" fontId="12" fillId="5" borderId="5" xfId="2" applyFont="1" applyFill="1" applyBorder="1" applyAlignment="1">
      <alignment horizontal="right" vertical="center" wrapText="1"/>
    </xf>
    <xf numFmtId="170" fontId="12" fillId="5" borderId="5" xfId="0" applyNumberFormat="1" applyFont="1" applyFill="1" applyBorder="1" applyAlignment="1">
      <alignment horizontal="center" vertical="center" textRotation="90" wrapText="1"/>
    </xf>
    <xf numFmtId="0" fontId="35" fillId="2" borderId="2" xfId="5" applyFont="1" applyFill="1" applyBorder="1" applyAlignment="1">
      <alignment horizontal="center" vertical="center"/>
    </xf>
  </cellXfs>
  <cellStyles count="7">
    <cellStyle name="Moeda" xfId="2" builtinId="4"/>
    <cellStyle name="Normal" xfId="0" builtinId="0"/>
    <cellStyle name="Normal 2" xfId="3"/>
    <cellStyle name="Normal 2 2 2" xfId="4"/>
    <cellStyle name="Normal_Plan3" xfId="5"/>
    <cellStyle name="Vírgula" xfId="1" builtinId="3"/>
    <cellStyle name="Vírgula 2" xfId="6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57533</xdr:rowOff>
    </xdr:from>
    <xdr:to>
      <xdr:col>1</xdr:col>
      <xdr:colOff>1785936</xdr:colOff>
      <xdr:row>0</xdr:row>
      <xdr:rowOff>941340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533"/>
          <a:ext cx="2214561" cy="883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162121</xdr:colOff>
      <xdr:row>0</xdr:row>
      <xdr:rowOff>37524</xdr:rowOff>
    </xdr:from>
    <xdr:to>
      <xdr:col>1</xdr:col>
      <xdr:colOff>2000250</xdr:colOff>
      <xdr:row>0</xdr:row>
      <xdr:rowOff>797744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21" y="37524"/>
          <a:ext cx="2207223" cy="760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83346</xdr:colOff>
      <xdr:row>0</xdr:row>
      <xdr:rowOff>59530</xdr:rowOff>
    </xdr:from>
    <xdr:to>
      <xdr:col>1</xdr:col>
      <xdr:colOff>1928812</xdr:colOff>
      <xdr:row>0</xdr:row>
      <xdr:rowOff>702467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6" y="59530"/>
          <a:ext cx="2274091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tabSelected="1" zoomScale="80" zoomScaleNormal="80" zoomScaleSheetLayoutView="57" workbookViewId="0">
      <selection activeCell="H98" sqref="H98"/>
    </sheetView>
  </sheetViews>
  <sheetFormatPr defaultRowHeight="15" x14ac:dyDescent="0.25"/>
  <cols>
    <col min="1" max="1" width="6.42578125" customWidth="1"/>
    <col min="2" max="2" width="62.7109375" style="121" bestFit="1" customWidth="1"/>
    <col min="3" max="3" width="32.42578125" style="121" bestFit="1" customWidth="1"/>
    <col min="4" max="4" width="20.140625" style="121" bestFit="1" customWidth="1"/>
    <col min="5" max="5" width="8.28515625" customWidth="1"/>
    <col min="6" max="6" width="13.5703125" bestFit="1" customWidth="1"/>
    <col min="7" max="7" width="16.5703125" bestFit="1" customWidth="1"/>
    <col min="8" max="8" width="21.28515625" style="181" bestFit="1" customWidth="1"/>
    <col min="9" max="9" width="22" style="181" bestFit="1" customWidth="1"/>
    <col min="10" max="10" width="20" style="181" customWidth="1"/>
    <col min="11" max="11" width="20.140625" style="181" bestFit="1" customWidth="1"/>
    <col min="12" max="12" width="4.140625" bestFit="1" customWidth="1"/>
    <col min="13" max="13" width="16.28515625" style="181" bestFit="1" customWidth="1"/>
    <col min="14" max="14" width="17.140625" style="181" bestFit="1" customWidth="1"/>
    <col min="15" max="15" width="21.28515625" style="181" customWidth="1"/>
    <col min="16" max="17" width="9.140625" style="97"/>
    <col min="18" max="47" width="9.140625" style="104"/>
  </cols>
  <sheetData>
    <row r="1" spans="1:47" ht="83.25" customHeight="1" thickBot="1" x14ac:dyDescent="0.3">
      <c r="A1" s="122" t="s">
        <v>1</v>
      </c>
      <c r="B1" s="135"/>
      <c r="C1" s="135"/>
      <c r="D1" s="135"/>
      <c r="E1" s="136"/>
      <c r="F1" s="136"/>
      <c r="G1" s="136"/>
      <c r="H1" s="162"/>
      <c r="I1" s="162"/>
      <c r="J1" s="162"/>
      <c r="K1" s="162"/>
      <c r="L1" s="136"/>
      <c r="M1" s="162"/>
      <c r="N1" s="162"/>
      <c r="O1" s="183"/>
    </row>
    <row r="2" spans="1:47" ht="15.75" x14ac:dyDescent="0.25">
      <c r="A2" s="142" t="s">
        <v>68</v>
      </c>
      <c r="B2" s="143"/>
      <c r="C2" s="144"/>
      <c r="D2" s="149" t="s">
        <v>66</v>
      </c>
      <c r="E2" s="149"/>
      <c r="F2" s="150" t="s">
        <v>3</v>
      </c>
      <c r="G2" s="150" t="s">
        <v>4</v>
      </c>
      <c r="H2" s="163" t="s">
        <v>34</v>
      </c>
      <c r="I2" s="163" t="s">
        <v>6</v>
      </c>
      <c r="J2" s="149" t="s">
        <v>7</v>
      </c>
      <c r="K2" s="149"/>
      <c r="L2" s="149"/>
      <c r="M2" s="149"/>
      <c r="N2" s="149"/>
      <c r="O2" s="151"/>
    </row>
    <row r="3" spans="1:47" ht="32.25" customHeight="1" x14ac:dyDescent="0.25">
      <c r="A3" s="133" t="s">
        <v>64</v>
      </c>
      <c r="B3" s="123"/>
      <c r="C3" s="124"/>
      <c r="D3" s="125" t="s">
        <v>165</v>
      </c>
      <c r="E3" s="126"/>
      <c r="F3" s="127" t="s">
        <v>141</v>
      </c>
      <c r="G3" s="127" t="s">
        <v>144</v>
      </c>
      <c r="H3" s="164">
        <v>18</v>
      </c>
      <c r="I3" s="165">
        <v>4.8</v>
      </c>
      <c r="J3" s="128" t="s">
        <v>8</v>
      </c>
      <c r="K3" s="128"/>
      <c r="L3" s="128"/>
      <c r="M3" s="128"/>
      <c r="N3" s="128"/>
      <c r="O3" s="129"/>
    </row>
    <row r="4" spans="1:47" s="161" customFormat="1" ht="15.75" x14ac:dyDescent="0.25">
      <c r="A4" s="134" t="s">
        <v>9</v>
      </c>
      <c r="B4" s="131" t="s">
        <v>10</v>
      </c>
      <c r="C4" s="131" t="s">
        <v>11</v>
      </c>
      <c r="D4" s="131" t="s">
        <v>12</v>
      </c>
      <c r="E4" s="130" t="s">
        <v>13</v>
      </c>
      <c r="F4" s="130" t="s">
        <v>63</v>
      </c>
      <c r="G4" s="130" t="s">
        <v>15</v>
      </c>
      <c r="H4" s="166" t="s">
        <v>35</v>
      </c>
      <c r="I4" s="167" t="s">
        <v>16</v>
      </c>
      <c r="J4" s="168" t="s">
        <v>17</v>
      </c>
      <c r="K4" s="168" t="s">
        <v>18</v>
      </c>
      <c r="L4" s="132" t="s">
        <v>19</v>
      </c>
      <c r="M4" s="132"/>
      <c r="N4" s="132"/>
      <c r="O4" s="184" t="s">
        <v>20</v>
      </c>
      <c r="P4" s="159"/>
      <c r="Q4" s="159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</row>
    <row r="5" spans="1:47" s="161" customFormat="1" ht="57" customHeight="1" thickBot="1" x14ac:dyDescent="0.3">
      <c r="A5" s="145"/>
      <c r="B5" s="147"/>
      <c r="C5" s="147"/>
      <c r="D5" s="147"/>
      <c r="E5" s="146"/>
      <c r="F5" s="146"/>
      <c r="G5" s="146"/>
      <c r="H5" s="169"/>
      <c r="I5" s="170"/>
      <c r="J5" s="171"/>
      <c r="K5" s="171"/>
      <c r="L5" s="148" t="s">
        <v>21</v>
      </c>
      <c r="M5" s="185" t="s">
        <v>22</v>
      </c>
      <c r="N5" s="185" t="s">
        <v>23</v>
      </c>
      <c r="O5" s="186"/>
      <c r="P5" s="159"/>
      <c r="Q5" s="159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</row>
    <row r="6" spans="1:47" ht="15.75" x14ac:dyDescent="0.25">
      <c r="A6" s="137">
        <v>1</v>
      </c>
      <c r="B6" s="138" t="s">
        <v>81</v>
      </c>
      <c r="C6" s="138" t="s">
        <v>51</v>
      </c>
      <c r="D6" s="138" t="s">
        <v>37</v>
      </c>
      <c r="E6" s="139" t="s">
        <v>142</v>
      </c>
      <c r="F6" s="140">
        <v>45145</v>
      </c>
      <c r="G6" s="140">
        <v>45328</v>
      </c>
      <c r="H6" s="172">
        <v>126</v>
      </c>
      <c r="I6" s="173">
        <v>57.6</v>
      </c>
      <c r="J6" s="174">
        <v>315</v>
      </c>
      <c r="K6" s="173">
        <f>H6+I6+J6</f>
        <v>498.6</v>
      </c>
      <c r="L6" s="141"/>
      <c r="M6" s="173"/>
      <c r="N6" s="173">
        <v>38.4</v>
      </c>
      <c r="O6" s="187">
        <f>SUM(K6-M6-N6)</f>
        <v>460.20000000000005</v>
      </c>
    </row>
    <row r="7" spans="1:47" ht="15.75" x14ac:dyDescent="0.25">
      <c r="A7" s="53">
        <v>2</v>
      </c>
      <c r="B7" s="113" t="s">
        <v>117</v>
      </c>
      <c r="C7" s="112" t="s">
        <v>118</v>
      </c>
      <c r="D7" s="113" t="s">
        <v>119</v>
      </c>
      <c r="E7" s="54">
        <v>1</v>
      </c>
      <c r="F7" s="58">
        <v>45231</v>
      </c>
      <c r="G7" s="58">
        <v>45412</v>
      </c>
      <c r="H7" s="41">
        <v>630</v>
      </c>
      <c r="I7" s="175">
        <v>86.4</v>
      </c>
      <c r="J7" s="176"/>
      <c r="K7" s="175">
        <f t="shared" ref="K7:K75" si="0">H7+I7+J7</f>
        <v>716.4</v>
      </c>
      <c r="L7" s="55"/>
      <c r="M7" s="175"/>
      <c r="N7" s="175"/>
      <c r="O7" s="188">
        <f t="shared" ref="O7:O75" si="1">SUM(K7-M7-N7)</f>
        <v>716.4</v>
      </c>
    </row>
    <row r="8" spans="1:47" s="24" customFormat="1" ht="15.75" x14ac:dyDescent="0.25">
      <c r="A8" s="53">
        <v>3</v>
      </c>
      <c r="B8" s="109" t="s">
        <v>97</v>
      </c>
      <c r="C8" s="109" t="s">
        <v>94</v>
      </c>
      <c r="D8" s="109" t="s">
        <v>42</v>
      </c>
      <c r="E8" s="54" t="s">
        <v>142</v>
      </c>
      <c r="F8" s="32">
        <v>45170</v>
      </c>
      <c r="G8" s="32">
        <v>45351</v>
      </c>
      <c r="H8" s="41">
        <v>315</v>
      </c>
      <c r="I8" s="175">
        <v>86.4</v>
      </c>
      <c r="J8" s="31">
        <v>315</v>
      </c>
      <c r="K8" s="175">
        <f t="shared" si="0"/>
        <v>716.4</v>
      </c>
      <c r="L8" s="33"/>
      <c r="M8" s="31"/>
      <c r="N8" s="31">
        <v>52.8</v>
      </c>
      <c r="O8" s="188">
        <f t="shared" si="1"/>
        <v>663.6</v>
      </c>
      <c r="P8" s="98"/>
      <c r="Q8" s="98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</row>
    <row r="9" spans="1:47" s="24" customFormat="1" ht="15.75" x14ac:dyDescent="0.25">
      <c r="A9" s="53">
        <v>4</v>
      </c>
      <c r="B9" s="109" t="s">
        <v>99</v>
      </c>
      <c r="C9" s="109" t="s">
        <v>98</v>
      </c>
      <c r="D9" s="109" t="s">
        <v>37</v>
      </c>
      <c r="E9" s="54">
        <v>3</v>
      </c>
      <c r="F9" s="32">
        <v>45170</v>
      </c>
      <c r="G9" s="32">
        <v>45351</v>
      </c>
      <c r="H9" s="41">
        <v>315</v>
      </c>
      <c r="I9" s="175">
        <v>86.4</v>
      </c>
      <c r="J9" s="31">
        <v>315</v>
      </c>
      <c r="K9" s="175">
        <f t="shared" si="0"/>
        <v>716.4</v>
      </c>
      <c r="L9" s="33"/>
      <c r="M9" s="31"/>
      <c r="N9" s="31">
        <v>52.8</v>
      </c>
      <c r="O9" s="188">
        <f t="shared" si="1"/>
        <v>663.6</v>
      </c>
      <c r="P9" s="98"/>
      <c r="Q9" s="98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</row>
    <row r="10" spans="1:47" s="24" customFormat="1" ht="15.75" x14ac:dyDescent="0.25">
      <c r="A10" s="53">
        <v>5</v>
      </c>
      <c r="B10" s="109" t="s">
        <v>163</v>
      </c>
      <c r="C10" s="109" t="s">
        <v>51</v>
      </c>
      <c r="D10" s="109" t="s">
        <v>39</v>
      </c>
      <c r="E10" s="54">
        <v>2</v>
      </c>
      <c r="F10" s="32">
        <v>45323</v>
      </c>
      <c r="G10" s="32"/>
      <c r="H10" s="41">
        <v>630</v>
      </c>
      <c r="I10" s="175">
        <v>86.4</v>
      </c>
      <c r="J10" s="31"/>
      <c r="K10" s="175">
        <f t="shared" si="0"/>
        <v>716.4</v>
      </c>
      <c r="L10" s="33"/>
      <c r="M10" s="31"/>
      <c r="N10" s="31"/>
      <c r="O10" s="188">
        <v>716.4</v>
      </c>
      <c r="P10" s="98"/>
      <c r="Q10" s="98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</row>
    <row r="11" spans="1:47" s="24" customFormat="1" ht="15.75" x14ac:dyDescent="0.25">
      <c r="A11" s="53">
        <v>6</v>
      </c>
      <c r="B11" s="109" t="s">
        <v>82</v>
      </c>
      <c r="C11" s="109" t="s">
        <v>51</v>
      </c>
      <c r="D11" s="109" t="s">
        <v>54</v>
      </c>
      <c r="E11" s="54">
        <v>1</v>
      </c>
      <c r="F11" s="32">
        <v>45141</v>
      </c>
      <c r="G11" s="32">
        <v>45324</v>
      </c>
      <c r="H11" s="41">
        <v>630</v>
      </c>
      <c r="I11" s="175">
        <v>86.4</v>
      </c>
      <c r="J11" s="31"/>
      <c r="K11" s="175">
        <f t="shared" si="0"/>
        <v>716.4</v>
      </c>
      <c r="L11" s="33"/>
      <c r="M11" s="31"/>
      <c r="N11" s="31"/>
      <c r="O11" s="188">
        <f t="shared" si="1"/>
        <v>716.4</v>
      </c>
      <c r="P11" s="98"/>
      <c r="Q11" s="98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</row>
    <row r="12" spans="1:47" s="24" customFormat="1" ht="15.75" x14ac:dyDescent="0.25">
      <c r="A12" s="53">
        <v>7</v>
      </c>
      <c r="B12" s="109" t="s">
        <v>120</v>
      </c>
      <c r="C12" s="109" t="s">
        <v>51</v>
      </c>
      <c r="D12" s="109" t="s">
        <v>39</v>
      </c>
      <c r="E12" s="54">
        <v>1</v>
      </c>
      <c r="F12" s="32">
        <v>45231</v>
      </c>
      <c r="G12" s="32">
        <v>45412</v>
      </c>
      <c r="H12" s="41">
        <v>630</v>
      </c>
      <c r="I12" s="175">
        <v>86.4</v>
      </c>
      <c r="J12" s="31"/>
      <c r="K12" s="175">
        <f t="shared" si="0"/>
        <v>716.4</v>
      </c>
      <c r="L12" s="33"/>
      <c r="M12" s="31"/>
      <c r="N12" s="31"/>
      <c r="O12" s="188">
        <f t="shared" si="1"/>
        <v>716.4</v>
      </c>
      <c r="P12" s="98"/>
      <c r="Q12" s="98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</row>
    <row r="13" spans="1:47" s="24" customFormat="1" ht="15.75" x14ac:dyDescent="0.25">
      <c r="A13" s="53">
        <v>8</v>
      </c>
      <c r="B13" s="109" t="s">
        <v>121</v>
      </c>
      <c r="C13" s="109" t="s">
        <v>89</v>
      </c>
      <c r="D13" s="109" t="s">
        <v>39</v>
      </c>
      <c r="E13" s="54">
        <v>1</v>
      </c>
      <c r="F13" s="32">
        <v>45243</v>
      </c>
      <c r="G13" s="32">
        <v>45424</v>
      </c>
      <c r="H13" s="41">
        <v>630</v>
      </c>
      <c r="I13" s="175">
        <v>86.4</v>
      </c>
      <c r="J13" s="31"/>
      <c r="K13" s="175">
        <f t="shared" si="0"/>
        <v>716.4</v>
      </c>
      <c r="L13" s="33"/>
      <c r="M13" s="31"/>
      <c r="N13" s="31"/>
      <c r="O13" s="188">
        <f t="shared" si="1"/>
        <v>716.4</v>
      </c>
      <c r="P13" s="98"/>
      <c r="Q13" s="98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</row>
    <row r="14" spans="1:47" s="24" customFormat="1" ht="15.75" x14ac:dyDescent="0.25">
      <c r="A14" s="53">
        <v>9</v>
      </c>
      <c r="B14" s="109" t="s">
        <v>122</v>
      </c>
      <c r="C14" s="109" t="s">
        <v>36</v>
      </c>
      <c r="D14" s="109" t="s">
        <v>39</v>
      </c>
      <c r="E14" s="54">
        <v>1</v>
      </c>
      <c r="F14" s="32">
        <v>45236</v>
      </c>
      <c r="G14" s="32">
        <v>45417</v>
      </c>
      <c r="H14" s="41">
        <v>630</v>
      </c>
      <c r="I14" s="175">
        <v>86.4</v>
      </c>
      <c r="J14" s="31"/>
      <c r="K14" s="175">
        <f t="shared" si="0"/>
        <v>716.4</v>
      </c>
      <c r="L14" s="33"/>
      <c r="M14" s="31"/>
      <c r="N14" s="31"/>
      <c r="O14" s="188">
        <f t="shared" si="1"/>
        <v>716.4</v>
      </c>
      <c r="P14" s="98"/>
      <c r="Q14" s="98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</row>
    <row r="15" spans="1:47" s="24" customFormat="1" ht="15.75" x14ac:dyDescent="0.25">
      <c r="A15" s="53">
        <v>10</v>
      </c>
      <c r="B15" s="109" t="s">
        <v>123</v>
      </c>
      <c r="C15" s="109" t="s">
        <v>51</v>
      </c>
      <c r="D15" s="109" t="s">
        <v>39</v>
      </c>
      <c r="E15" s="54">
        <v>1</v>
      </c>
      <c r="F15" s="32">
        <v>45236</v>
      </c>
      <c r="G15" s="32">
        <v>45417</v>
      </c>
      <c r="H15" s="41">
        <v>630</v>
      </c>
      <c r="I15" s="175">
        <v>86.4</v>
      </c>
      <c r="J15" s="31"/>
      <c r="K15" s="175">
        <f t="shared" si="0"/>
        <v>716.4</v>
      </c>
      <c r="L15" s="33"/>
      <c r="M15" s="31"/>
      <c r="N15" s="31"/>
      <c r="O15" s="188">
        <f t="shared" si="1"/>
        <v>716.4</v>
      </c>
      <c r="P15" s="98"/>
      <c r="Q15" s="98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</row>
    <row r="16" spans="1:47" s="24" customFormat="1" ht="15.75" x14ac:dyDescent="0.25">
      <c r="A16" s="53">
        <v>11</v>
      </c>
      <c r="B16" s="109" t="s">
        <v>83</v>
      </c>
      <c r="C16" s="109" t="s">
        <v>36</v>
      </c>
      <c r="D16" s="109" t="s">
        <v>37</v>
      </c>
      <c r="E16" s="54">
        <v>1</v>
      </c>
      <c r="F16" s="32">
        <v>45139</v>
      </c>
      <c r="G16" s="32">
        <v>45688</v>
      </c>
      <c r="H16" s="41">
        <v>630</v>
      </c>
      <c r="I16" s="175">
        <v>86.4</v>
      </c>
      <c r="J16" s="31"/>
      <c r="K16" s="175">
        <f t="shared" si="0"/>
        <v>716.4</v>
      </c>
      <c r="L16" s="33"/>
      <c r="M16" s="31"/>
      <c r="N16" s="31"/>
      <c r="O16" s="188">
        <f t="shared" si="1"/>
        <v>716.4</v>
      </c>
      <c r="P16" s="98"/>
      <c r="Q16" s="98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</row>
    <row r="17" spans="1:47" s="24" customFormat="1" ht="15.75" x14ac:dyDescent="0.25">
      <c r="A17" s="53">
        <v>12</v>
      </c>
      <c r="B17" s="109" t="s">
        <v>135</v>
      </c>
      <c r="C17" s="109" t="s">
        <v>36</v>
      </c>
      <c r="D17" s="109" t="s">
        <v>39</v>
      </c>
      <c r="E17" s="54">
        <v>1</v>
      </c>
      <c r="F17" s="32">
        <v>45261</v>
      </c>
      <c r="G17" s="32"/>
      <c r="H17" s="41">
        <v>630</v>
      </c>
      <c r="I17" s="175">
        <v>86.4</v>
      </c>
      <c r="J17" s="31"/>
      <c r="K17" s="175">
        <f t="shared" si="0"/>
        <v>716.4</v>
      </c>
      <c r="L17" s="33"/>
      <c r="M17" s="31"/>
      <c r="N17" s="31"/>
      <c r="O17" s="188">
        <f t="shared" si="1"/>
        <v>716.4</v>
      </c>
      <c r="P17" s="98"/>
      <c r="Q17" s="98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</row>
    <row r="18" spans="1:47" s="24" customFormat="1" ht="15.75" x14ac:dyDescent="0.25">
      <c r="A18" s="53">
        <v>13</v>
      </c>
      <c r="B18" s="109" t="s">
        <v>134</v>
      </c>
      <c r="C18" s="109" t="s">
        <v>131</v>
      </c>
      <c r="D18" s="109" t="s">
        <v>37</v>
      </c>
      <c r="E18" s="54">
        <v>1</v>
      </c>
      <c r="F18" s="32">
        <v>45261</v>
      </c>
      <c r="G18" s="32"/>
      <c r="H18" s="41">
        <v>630</v>
      </c>
      <c r="I18" s="175">
        <v>86.4</v>
      </c>
      <c r="J18" s="31"/>
      <c r="K18" s="175">
        <f t="shared" si="0"/>
        <v>716.4</v>
      </c>
      <c r="L18" s="33"/>
      <c r="M18" s="31"/>
      <c r="N18" s="31"/>
      <c r="O18" s="188">
        <f t="shared" si="1"/>
        <v>716.4</v>
      </c>
      <c r="P18" s="98"/>
      <c r="Q18" s="98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</row>
    <row r="19" spans="1:47" s="24" customFormat="1" ht="15.75" x14ac:dyDescent="0.25">
      <c r="A19" s="53">
        <v>14</v>
      </c>
      <c r="B19" s="109" t="s">
        <v>84</v>
      </c>
      <c r="C19" s="109" t="s">
        <v>51</v>
      </c>
      <c r="D19" s="109" t="s">
        <v>54</v>
      </c>
      <c r="E19" s="54" t="s">
        <v>142</v>
      </c>
      <c r="F19" s="32">
        <v>45141</v>
      </c>
      <c r="G19" s="32">
        <v>45324</v>
      </c>
      <c r="H19" s="41">
        <v>42</v>
      </c>
      <c r="I19" s="175">
        <v>43.2</v>
      </c>
      <c r="J19" s="31">
        <v>315</v>
      </c>
      <c r="K19" s="175">
        <f t="shared" si="0"/>
        <v>400.2</v>
      </c>
      <c r="L19" s="36"/>
      <c r="M19" s="31"/>
      <c r="N19" s="31">
        <v>33.6</v>
      </c>
      <c r="O19" s="188">
        <f t="shared" si="1"/>
        <v>366.59999999999997</v>
      </c>
      <c r="P19" s="98"/>
      <c r="Q19" s="98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</row>
    <row r="20" spans="1:47" s="24" customFormat="1" ht="15.75" x14ac:dyDescent="0.25">
      <c r="A20" s="53">
        <v>15</v>
      </c>
      <c r="B20" s="109" t="s">
        <v>85</v>
      </c>
      <c r="C20" s="109" t="s">
        <v>0</v>
      </c>
      <c r="D20" s="109" t="s">
        <v>37</v>
      </c>
      <c r="E20" s="54">
        <v>3</v>
      </c>
      <c r="F20" s="32">
        <v>45145</v>
      </c>
      <c r="G20" s="32">
        <v>45328</v>
      </c>
      <c r="H20" s="41">
        <v>315</v>
      </c>
      <c r="I20" s="175">
        <v>86.4</v>
      </c>
      <c r="J20" s="31">
        <v>315</v>
      </c>
      <c r="K20" s="175">
        <f t="shared" si="0"/>
        <v>716.4</v>
      </c>
      <c r="L20" s="33"/>
      <c r="M20" s="31"/>
      <c r="N20" s="31">
        <v>48</v>
      </c>
      <c r="O20" s="188">
        <f t="shared" ref="O20" si="2">SUM(K20-M20-N20)</f>
        <v>668.4</v>
      </c>
      <c r="P20" s="98"/>
      <c r="Q20" s="98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</row>
    <row r="21" spans="1:47" s="24" customFormat="1" ht="15.75" x14ac:dyDescent="0.25">
      <c r="A21" s="53">
        <v>16</v>
      </c>
      <c r="B21" s="114" t="s">
        <v>111</v>
      </c>
      <c r="C21" s="114" t="s">
        <v>71</v>
      </c>
      <c r="D21" s="114" t="s">
        <v>41</v>
      </c>
      <c r="E21" s="54">
        <v>1</v>
      </c>
      <c r="F21" s="34">
        <v>45201</v>
      </c>
      <c r="G21" s="34">
        <v>45383</v>
      </c>
      <c r="H21" s="41">
        <v>630</v>
      </c>
      <c r="I21" s="175">
        <v>86.4</v>
      </c>
      <c r="J21" s="177"/>
      <c r="K21" s="175">
        <f t="shared" si="0"/>
        <v>716.4</v>
      </c>
      <c r="L21" s="35"/>
      <c r="M21" s="177"/>
      <c r="N21" s="177"/>
      <c r="O21" s="188">
        <f t="shared" si="1"/>
        <v>716.4</v>
      </c>
      <c r="P21" s="98"/>
      <c r="Q21" s="98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</row>
    <row r="22" spans="1:47" s="24" customFormat="1" ht="15.75" x14ac:dyDescent="0.25">
      <c r="A22" s="53">
        <v>17</v>
      </c>
      <c r="B22" s="109" t="s">
        <v>100</v>
      </c>
      <c r="C22" s="109" t="s">
        <v>89</v>
      </c>
      <c r="D22" s="109" t="s">
        <v>39</v>
      </c>
      <c r="E22" s="54">
        <v>3</v>
      </c>
      <c r="F22" s="32">
        <v>45170</v>
      </c>
      <c r="G22" s="32">
        <v>45351</v>
      </c>
      <c r="H22" s="41">
        <v>378</v>
      </c>
      <c r="I22" s="175">
        <v>86.4</v>
      </c>
      <c r="J22" s="31">
        <v>231</v>
      </c>
      <c r="K22" s="175">
        <v>695.4</v>
      </c>
      <c r="L22" s="33"/>
      <c r="M22" s="31"/>
      <c r="N22" s="31">
        <v>43.2</v>
      </c>
      <c r="O22" s="188">
        <f t="shared" si="1"/>
        <v>652.19999999999993</v>
      </c>
      <c r="P22" s="98"/>
      <c r="Q22" s="98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</row>
    <row r="23" spans="1:47" s="24" customFormat="1" ht="15.75" x14ac:dyDescent="0.25">
      <c r="A23" s="53">
        <v>18</v>
      </c>
      <c r="B23" s="109" t="s">
        <v>124</v>
      </c>
      <c r="C23" s="109" t="s">
        <v>36</v>
      </c>
      <c r="D23" s="109" t="s">
        <v>39</v>
      </c>
      <c r="E23" s="54">
        <v>1</v>
      </c>
      <c r="F23" s="32">
        <v>45231</v>
      </c>
      <c r="G23" s="32">
        <v>45412</v>
      </c>
      <c r="H23" s="41">
        <v>630</v>
      </c>
      <c r="I23" s="175">
        <v>86.4</v>
      </c>
      <c r="J23" s="31"/>
      <c r="K23" s="175">
        <f t="shared" si="0"/>
        <v>716.4</v>
      </c>
      <c r="L23" s="33"/>
      <c r="M23" s="31"/>
      <c r="N23" s="31"/>
      <c r="O23" s="188">
        <f t="shared" si="1"/>
        <v>716.4</v>
      </c>
      <c r="P23" s="98"/>
      <c r="Q23" s="98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</row>
    <row r="24" spans="1:47" s="24" customFormat="1" ht="15.75" x14ac:dyDescent="0.25">
      <c r="A24" s="53">
        <v>19</v>
      </c>
      <c r="B24" s="109" t="s">
        <v>101</v>
      </c>
      <c r="C24" s="109" t="s">
        <v>36</v>
      </c>
      <c r="D24" s="109" t="s">
        <v>39</v>
      </c>
      <c r="E24" s="54">
        <v>1</v>
      </c>
      <c r="F24" s="32">
        <v>45173</v>
      </c>
      <c r="G24" s="32">
        <v>45354</v>
      </c>
      <c r="H24" s="41">
        <v>630</v>
      </c>
      <c r="I24" s="175">
        <v>86.4</v>
      </c>
      <c r="J24" s="31"/>
      <c r="K24" s="175">
        <f t="shared" si="0"/>
        <v>716.4</v>
      </c>
      <c r="L24" s="33"/>
      <c r="M24" s="31"/>
      <c r="N24" s="31"/>
      <c r="O24" s="188">
        <f t="shared" si="1"/>
        <v>716.4</v>
      </c>
      <c r="P24" s="98"/>
      <c r="Q24" s="98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</row>
    <row r="25" spans="1:47" s="24" customFormat="1" ht="15.75" x14ac:dyDescent="0.25">
      <c r="A25" s="53">
        <v>20</v>
      </c>
      <c r="B25" s="114" t="s">
        <v>112</v>
      </c>
      <c r="C25" s="114" t="s">
        <v>51</v>
      </c>
      <c r="D25" s="114" t="s">
        <v>39</v>
      </c>
      <c r="E25" s="54">
        <v>1</v>
      </c>
      <c r="F25" s="34">
        <v>45200</v>
      </c>
      <c r="G25" s="34">
        <v>45016</v>
      </c>
      <c r="H25" s="41">
        <v>630</v>
      </c>
      <c r="I25" s="175">
        <v>86.4</v>
      </c>
      <c r="J25" s="177"/>
      <c r="K25" s="175">
        <f t="shared" si="0"/>
        <v>716.4</v>
      </c>
      <c r="L25" s="35"/>
      <c r="M25" s="177"/>
      <c r="N25" s="177"/>
      <c r="O25" s="188">
        <f t="shared" si="1"/>
        <v>716.4</v>
      </c>
      <c r="P25" s="99"/>
      <c r="Q25" s="98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</row>
    <row r="26" spans="1:47" s="24" customFormat="1" ht="15.75" x14ac:dyDescent="0.25">
      <c r="A26" s="53">
        <v>21</v>
      </c>
      <c r="B26" s="109" t="s">
        <v>73</v>
      </c>
      <c r="C26" s="109" t="s">
        <v>36</v>
      </c>
      <c r="D26" s="109" t="s">
        <v>40</v>
      </c>
      <c r="E26" s="54">
        <v>3</v>
      </c>
      <c r="F26" s="32">
        <v>45170</v>
      </c>
      <c r="G26" s="32" t="s">
        <v>102</v>
      </c>
      <c r="H26" s="41">
        <v>315</v>
      </c>
      <c r="I26" s="175">
        <v>86.4</v>
      </c>
      <c r="J26" s="31">
        <v>315</v>
      </c>
      <c r="K26" s="175">
        <f t="shared" si="0"/>
        <v>716.4</v>
      </c>
      <c r="L26" s="33"/>
      <c r="M26" s="31"/>
      <c r="N26" s="31">
        <v>38.4</v>
      </c>
      <c r="O26" s="188">
        <f t="shared" si="1"/>
        <v>678</v>
      </c>
      <c r="P26" s="98"/>
      <c r="Q26" s="98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</row>
    <row r="27" spans="1:47" s="24" customFormat="1" ht="15.75" x14ac:dyDescent="0.25">
      <c r="A27" s="53">
        <v>22</v>
      </c>
      <c r="B27" s="114" t="s">
        <v>70</v>
      </c>
      <c r="C27" s="114" t="s">
        <v>71</v>
      </c>
      <c r="D27" s="114" t="s">
        <v>41</v>
      </c>
      <c r="E27" s="54">
        <v>1</v>
      </c>
      <c r="F27" s="34">
        <v>45048</v>
      </c>
      <c r="G27" s="34">
        <v>45231</v>
      </c>
      <c r="H27" s="41">
        <v>630</v>
      </c>
      <c r="I27" s="175">
        <v>86.4</v>
      </c>
      <c r="J27" s="177"/>
      <c r="K27" s="175">
        <f t="shared" si="0"/>
        <v>716.4</v>
      </c>
      <c r="L27" s="35"/>
      <c r="M27" s="177"/>
      <c r="N27" s="177"/>
      <c r="O27" s="188">
        <f t="shared" si="1"/>
        <v>716.4</v>
      </c>
      <c r="P27" s="98"/>
      <c r="Q27" s="98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</row>
    <row r="28" spans="1:47" s="24" customFormat="1" ht="15.75" x14ac:dyDescent="0.25">
      <c r="A28" s="53">
        <v>23</v>
      </c>
      <c r="B28" s="114" t="s">
        <v>86</v>
      </c>
      <c r="C28" s="114" t="s">
        <v>87</v>
      </c>
      <c r="D28" s="114" t="s">
        <v>54</v>
      </c>
      <c r="E28" s="54" t="s">
        <v>142</v>
      </c>
      <c r="F28" s="34">
        <v>45141</v>
      </c>
      <c r="G28" s="34">
        <v>45324</v>
      </c>
      <c r="H28" s="41">
        <v>42</v>
      </c>
      <c r="I28" s="175">
        <v>43.2</v>
      </c>
      <c r="J28" s="177">
        <v>315</v>
      </c>
      <c r="K28" s="175">
        <f t="shared" si="0"/>
        <v>400.2</v>
      </c>
      <c r="L28" s="35"/>
      <c r="M28" s="177"/>
      <c r="N28" s="177">
        <v>33.6</v>
      </c>
      <c r="O28" s="188">
        <f t="shared" si="1"/>
        <v>366.59999999999997</v>
      </c>
      <c r="P28" s="98"/>
      <c r="Q28" s="98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</row>
    <row r="29" spans="1:47" s="24" customFormat="1" ht="15.75" x14ac:dyDescent="0.25">
      <c r="A29" s="53">
        <v>24</v>
      </c>
      <c r="B29" s="114" t="s">
        <v>159</v>
      </c>
      <c r="C29" s="114" t="s">
        <v>71</v>
      </c>
      <c r="D29" s="114" t="s">
        <v>42</v>
      </c>
      <c r="E29" s="54">
        <v>2</v>
      </c>
      <c r="F29" s="34">
        <v>45323</v>
      </c>
      <c r="G29" s="34"/>
      <c r="H29" s="41">
        <v>630</v>
      </c>
      <c r="I29" s="175">
        <v>86.4</v>
      </c>
      <c r="J29" s="177"/>
      <c r="K29" s="175">
        <v>716.4</v>
      </c>
      <c r="L29" s="35"/>
      <c r="M29" s="177"/>
      <c r="N29" s="177"/>
      <c r="O29" s="188">
        <v>716.4</v>
      </c>
      <c r="P29" s="98"/>
      <c r="Q29" s="98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</row>
    <row r="30" spans="1:47" s="24" customFormat="1" ht="15.75" x14ac:dyDescent="0.25">
      <c r="A30" s="53">
        <v>25</v>
      </c>
      <c r="B30" s="114" t="s">
        <v>160</v>
      </c>
      <c r="C30" s="114" t="s">
        <v>51</v>
      </c>
      <c r="D30" s="114" t="s">
        <v>39</v>
      </c>
      <c r="E30" s="54">
        <v>2</v>
      </c>
      <c r="F30" s="34">
        <v>45323</v>
      </c>
      <c r="G30" s="34"/>
      <c r="H30" s="41">
        <v>630</v>
      </c>
      <c r="I30" s="175">
        <v>86.4</v>
      </c>
      <c r="J30" s="177"/>
      <c r="K30" s="175">
        <v>716.4</v>
      </c>
      <c r="L30" s="35"/>
      <c r="M30" s="177"/>
      <c r="N30" s="177"/>
      <c r="O30" s="188">
        <v>716.4</v>
      </c>
      <c r="P30" s="98"/>
      <c r="Q30" s="98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</row>
    <row r="31" spans="1:47" s="24" customFormat="1" ht="15.75" x14ac:dyDescent="0.25">
      <c r="A31" s="53">
        <v>26</v>
      </c>
      <c r="B31" s="109" t="s">
        <v>78</v>
      </c>
      <c r="C31" s="109" t="s">
        <v>53</v>
      </c>
      <c r="D31" s="109" t="s">
        <v>40</v>
      </c>
      <c r="E31" s="54" t="s">
        <v>142</v>
      </c>
      <c r="F31" s="32">
        <v>45112</v>
      </c>
      <c r="G31" s="30">
        <v>45295</v>
      </c>
      <c r="H31" s="41"/>
      <c r="I31" s="175"/>
      <c r="J31" s="31">
        <v>168</v>
      </c>
      <c r="K31" s="175">
        <v>168</v>
      </c>
      <c r="L31" s="36"/>
      <c r="M31" s="31"/>
      <c r="N31" s="31"/>
      <c r="O31" s="188">
        <f t="shared" si="1"/>
        <v>168</v>
      </c>
      <c r="P31" s="98"/>
      <c r="Q31" s="98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</row>
    <row r="32" spans="1:47" s="24" customFormat="1" ht="18.75" x14ac:dyDescent="0.3">
      <c r="A32" s="53">
        <v>27</v>
      </c>
      <c r="B32" s="115" t="s">
        <v>88</v>
      </c>
      <c r="C32" s="115" t="s">
        <v>89</v>
      </c>
      <c r="D32" s="115" t="s">
        <v>39</v>
      </c>
      <c r="E32" s="54">
        <v>3</v>
      </c>
      <c r="F32" s="37">
        <v>45145</v>
      </c>
      <c r="G32" s="37">
        <v>45328</v>
      </c>
      <c r="H32" s="41">
        <v>315</v>
      </c>
      <c r="I32" s="175">
        <v>86.4</v>
      </c>
      <c r="J32" s="177">
        <v>315</v>
      </c>
      <c r="K32" s="175">
        <f t="shared" si="0"/>
        <v>716.4</v>
      </c>
      <c r="L32" s="35"/>
      <c r="M32" s="177"/>
      <c r="N32" s="177">
        <v>38.4</v>
      </c>
      <c r="O32" s="188">
        <f t="shared" si="1"/>
        <v>678</v>
      </c>
      <c r="P32" s="100"/>
      <c r="Q32" s="101"/>
      <c r="R32" s="106"/>
      <c r="S32" s="106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</row>
    <row r="33" spans="1:47" s="24" customFormat="1" ht="18.75" x14ac:dyDescent="0.3">
      <c r="A33" s="53">
        <v>28</v>
      </c>
      <c r="B33" s="115" t="s">
        <v>125</v>
      </c>
      <c r="C33" s="115" t="s">
        <v>71</v>
      </c>
      <c r="D33" s="115" t="s">
        <v>39</v>
      </c>
      <c r="E33" s="54">
        <v>1</v>
      </c>
      <c r="F33" s="37">
        <v>45236</v>
      </c>
      <c r="G33" s="37">
        <v>45417</v>
      </c>
      <c r="H33" s="41">
        <v>630</v>
      </c>
      <c r="I33" s="175">
        <v>86.4</v>
      </c>
      <c r="J33" s="31"/>
      <c r="K33" s="175">
        <f t="shared" si="0"/>
        <v>716.4</v>
      </c>
      <c r="L33" s="33"/>
      <c r="M33" s="31"/>
      <c r="N33" s="31"/>
      <c r="O33" s="188">
        <f t="shared" si="1"/>
        <v>716.4</v>
      </c>
      <c r="P33" s="100"/>
      <c r="Q33" s="101"/>
      <c r="R33" s="106"/>
      <c r="S33" s="106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</row>
    <row r="34" spans="1:47" s="24" customFormat="1" ht="18.75" x14ac:dyDescent="0.3">
      <c r="A34" s="53">
        <v>29</v>
      </c>
      <c r="B34" s="115" t="s">
        <v>166</v>
      </c>
      <c r="C34" s="115" t="s">
        <v>87</v>
      </c>
      <c r="D34" s="115" t="s">
        <v>39</v>
      </c>
      <c r="E34" s="54">
        <v>2</v>
      </c>
      <c r="F34" s="37">
        <v>45327</v>
      </c>
      <c r="G34" s="37">
        <v>45508</v>
      </c>
      <c r="H34" s="41">
        <v>525</v>
      </c>
      <c r="I34" s="175">
        <v>76.8</v>
      </c>
      <c r="J34" s="31"/>
      <c r="K34" s="175">
        <v>601.79999999999995</v>
      </c>
      <c r="L34" s="33"/>
      <c r="M34" s="31"/>
      <c r="N34" s="31"/>
      <c r="O34" s="188">
        <v>601.79999999999995</v>
      </c>
      <c r="P34" s="100"/>
      <c r="Q34" s="101"/>
      <c r="R34" s="106"/>
      <c r="S34" s="106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</row>
    <row r="35" spans="1:47" s="24" customFormat="1" ht="18.75" x14ac:dyDescent="0.3">
      <c r="A35" s="53">
        <v>30</v>
      </c>
      <c r="B35" s="115" t="s">
        <v>136</v>
      </c>
      <c r="C35" s="115" t="s">
        <v>36</v>
      </c>
      <c r="D35" s="115" t="s">
        <v>38</v>
      </c>
      <c r="E35" s="54">
        <v>1</v>
      </c>
      <c r="F35" s="37">
        <v>45261</v>
      </c>
      <c r="G35" s="37"/>
      <c r="H35" s="41">
        <v>630</v>
      </c>
      <c r="I35" s="175">
        <v>86.4</v>
      </c>
      <c r="J35" s="31"/>
      <c r="K35" s="175">
        <f t="shared" si="0"/>
        <v>716.4</v>
      </c>
      <c r="L35" s="33"/>
      <c r="M35" s="31"/>
      <c r="N35" s="31"/>
      <c r="O35" s="188">
        <f t="shared" si="1"/>
        <v>716.4</v>
      </c>
      <c r="P35" s="100"/>
      <c r="Q35" s="101"/>
      <c r="R35" s="106"/>
      <c r="S35" s="106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</row>
    <row r="36" spans="1:47" s="24" customFormat="1" ht="18.75" x14ac:dyDescent="0.3">
      <c r="A36" s="53">
        <v>31</v>
      </c>
      <c r="B36" s="110" t="s">
        <v>90</v>
      </c>
      <c r="C36" s="110" t="s">
        <v>36</v>
      </c>
      <c r="D36" s="110" t="s">
        <v>39</v>
      </c>
      <c r="E36" s="54">
        <v>3</v>
      </c>
      <c r="F36" s="30">
        <v>45141</v>
      </c>
      <c r="G36" s="30">
        <v>45324</v>
      </c>
      <c r="H36" s="41">
        <v>315</v>
      </c>
      <c r="I36" s="175">
        <v>86.4</v>
      </c>
      <c r="J36" s="31">
        <v>315</v>
      </c>
      <c r="K36" s="175">
        <f t="shared" si="0"/>
        <v>716.4</v>
      </c>
      <c r="L36" s="33"/>
      <c r="M36" s="31"/>
      <c r="N36" s="31">
        <v>33.6</v>
      </c>
      <c r="O36" s="188">
        <v>682.8</v>
      </c>
      <c r="P36" s="101"/>
      <c r="Q36" s="101"/>
      <c r="R36" s="106"/>
      <c r="S36" s="106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</row>
    <row r="37" spans="1:47" s="24" customFormat="1" ht="18.75" x14ac:dyDescent="0.3">
      <c r="A37" s="53">
        <v>32</v>
      </c>
      <c r="B37" s="110" t="s">
        <v>116</v>
      </c>
      <c r="C37" s="110" t="s">
        <v>36</v>
      </c>
      <c r="D37" s="110" t="s">
        <v>39</v>
      </c>
      <c r="E37" s="54" t="s">
        <v>142</v>
      </c>
      <c r="F37" s="30">
        <v>45201</v>
      </c>
      <c r="G37" s="30">
        <v>45383</v>
      </c>
      <c r="H37" s="41">
        <v>336</v>
      </c>
      <c r="I37" s="175">
        <v>72</v>
      </c>
      <c r="J37" s="31">
        <v>210</v>
      </c>
      <c r="K37" s="175">
        <v>618</v>
      </c>
      <c r="L37" s="36" t="s">
        <v>145</v>
      </c>
      <c r="M37" s="31">
        <v>105</v>
      </c>
      <c r="N37" s="31">
        <v>52.8</v>
      </c>
      <c r="O37" s="188">
        <v>460.2</v>
      </c>
      <c r="P37" s="101"/>
      <c r="Q37" s="101"/>
      <c r="R37" s="106"/>
      <c r="S37" s="106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</row>
    <row r="38" spans="1:47" s="24" customFormat="1" ht="18.75" x14ac:dyDescent="0.3">
      <c r="A38" s="53">
        <v>33</v>
      </c>
      <c r="B38" s="110" t="s">
        <v>126</v>
      </c>
      <c r="C38" s="110" t="s">
        <v>89</v>
      </c>
      <c r="D38" s="110" t="s">
        <v>39</v>
      </c>
      <c r="E38" s="54">
        <v>1</v>
      </c>
      <c r="F38" s="30">
        <v>45236</v>
      </c>
      <c r="G38" s="30">
        <v>45417</v>
      </c>
      <c r="H38" s="41">
        <v>630</v>
      </c>
      <c r="I38" s="175">
        <v>86.4</v>
      </c>
      <c r="J38" s="31"/>
      <c r="K38" s="175">
        <f t="shared" si="0"/>
        <v>716.4</v>
      </c>
      <c r="L38" s="33"/>
      <c r="M38" s="31"/>
      <c r="N38" s="31"/>
      <c r="O38" s="188">
        <f t="shared" si="1"/>
        <v>716.4</v>
      </c>
      <c r="P38" s="101"/>
      <c r="Q38" s="101"/>
      <c r="R38" s="106"/>
      <c r="S38" s="106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</row>
    <row r="39" spans="1:47" s="24" customFormat="1" ht="18.75" x14ac:dyDescent="0.3">
      <c r="A39" s="53">
        <v>34</v>
      </c>
      <c r="B39" s="110" t="s">
        <v>103</v>
      </c>
      <c r="C39" s="110" t="s">
        <v>98</v>
      </c>
      <c r="D39" s="110" t="s">
        <v>37</v>
      </c>
      <c r="E39" s="54">
        <v>3</v>
      </c>
      <c r="F39" s="30">
        <v>45170</v>
      </c>
      <c r="G39" s="30">
        <v>45351</v>
      </c>
      <c r="H39" s="41">
        <v>315</v>
      </c>
      <c r="I39" s="175">
        <v>86.4</v>
      </c>
      <c r="J39" s="31">
        <v>315</v>
      </c>
      <c r="K39" s="175">
        <f t="shared" si="0"/>
        <v>716.4</v>
      </c>
      <c r="L39" s="36"/>
      <c r="M39" s="31"/>
      <c r="N39" s="31">
        <v>48</v>
      </c>
      <c r="O39" s="188">
        <f t="shared" si="1"/>
        <v>668.4</v>
      </c>
      <c r="P39" s="101"/>
      <c r="Q39" s="101"/>
      <c r="R39" s="106"/>
      <c r="S39" s="106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</row>
    <row r="40" spans="1:47" s="24" customFormat="1" ht="18.75" x14ac:dyDescent="0.3">
      <c r="A40" s="53">
        <v>35</v>
      </c>
      <c r="B40" s="110" t="s">
        <v>69</v>
      </c>
      <c r="C40" s="110" t="s">
        <v>36</v>
      </c>
      <c r="D40" s="110" t="s">
        <v>37</v>
      </c>
      <c r="E40" s="54">
        <v>3</v>
      </c>
      <c r="F40" s="30">
        <v>44958</v>
      </c>
      <c r="G40" s="30">
        <v>45138</v>
      </c>
      <c r="H40" s="41">
        <v>315</v>
      </c>
      <c r="I40" s="175">
        <v>86.4</v>
      </c>
      <c r="J40" s="31">
        <v>315</v>
      </c>
      <c r="K40" s="175">
        <f t="shared" si="0"/>
        <v>716.4</v>
      </c>
      <c r="L40" s="33"/>
      <c r="M40" s="31"/>
      <c r="N40" s="31">
        <v>67.2</v>
      </c>
      <c r="O40" s="188">
        <f t="shared" si="1"/>
        <v>649.19999999999993</v>
      </c>
      <c r="P40" s="101"/>
      <c r="Q40" s="101"/>
      <c r="R40" s="106"/>
      <c r="S40" s="106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</row>
    <row r="41" spans="1:47" s="24" customFormat="1" ht="18.75" x14ac:dyDescent="0.3">
      <c r="A41" s="53">
        <v>36</v>
      </c>
      <c r="B41" s="110" t="s">
        <v>150</v>
      </c>
      <c r="C41" s="110" t="s">
        <v>51</v>
      </c>
      <c r="D41" s="110" t="s">
        <v>39</v>
      </c>
      <c r="E41" s="54">
        <v>2</v>
      </c>
      <c r="F41" s="30">
        <v>45323</v>
      </c>
      <c r="G41" s="30"/>
      <c r="H41" s="41">
        <v>630</v>
      </c>
      <c r="I41" s="175">
        <v>86.4</v>
      </c>
      <c r="J41" s="31"/>
      <c r="K41" s="175">
        <f t="shared" si="0"/>
        <v>716.4</v>
      </c>
      <c r="L41" s="33"/>
      <c r="M41" s="31"/>
      <c r="N41" s="31"/>
      <c r="O41" s="188">
        <v>716.4</v>
      </c>
      <c r="P41" s="101"/>
      <c r="Q41" s="101"/>
      <c r="R41" s="106"/>
      <c r="S41" s="106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</row>
    <row r="42" spans="1:47" s="24" customFormat="1" ht="18.75" x14ac:dyDescent="0.3">
      <c r="A42" s="53">
        <v>37</v>
      </c>
      <c r="B42" s="110" t="s">
        <v>153</v>
      </c>
      <c r="C42" s="110" t="s">
        <v>36</v>
      </c>
      <c r="D42" s="110" t="s">
        <v>37</v>
      </c>
      <c r="E42" s="54">
        <v>2</v>
      </c>
      <c r="F42" s="30">
        <v>45323</v>
      </c>
      <c r="G42" s="30"/>
      <c r="H42" s="41">
        <v>630</v>
      </c>
      <c r="I42" s="175">
        <v>86.4</v>
      </c>
      <c r="J42" s="31"/>
      <c r="K42" s="175">
        <f t="shared" ref="K42" si="3">H42+I42+J42</f>
        <v>716.4</v>
      </c>
      <c r="L42" s="33"/>
      <c r="M42" s="31"/>
      <c r="N42" s="31"/>
      <c r="O42" s="188">
        <v>716.4</v>
      </c>
      <c r="P42" s="101"/>
      <c r="Q42" s="101"/>
      <c r="R42" s="106"/>
      <c r="S42" s="106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</row>
    <row r="43" spans="1:47" s="24" customFormat="1" ht="18.75" x14ac:dyDescent="0.3">
      <c r="A43" s="53">
        <v>38</v>
      </c>
      <c r="B43" s="110" t="s">
        <v>152</v>
      </c>
      <c r="C43" s="110" t="s">
        <v>151</v>
      </c>
      <c r="D43" s="110" t="s">
        <v>39</v>
      </c>
      <c r="E43" s="54">
        <v>2</v>
      </c>
      <c r="F43" s="30">
        <v>45323</v>
      </c>
      <c r="G43" s="30"/>
      <c r="H43" s="41">
        <v>630</v>
      </c>
      <c r="I43" s="175">
        <v>86.4</v>
      </c>
      <c r="J43" s="31"/>
      <c r="K43" s="175">
        <f t="shared" si="0"/>
        <v>716.4</v>
      </c>
      <c r="L43" s="33"/>
      <c r="M43" s="31"/>
      <c r="N43" s="31"/>
      <c r="O43" s="188">
        <v>716.4</v>
      </c>
      <c r="P43" s="101"/>
      <c r="Q43" s="101"/>
      <c r="R43" s="106"/>
      <c r="S43" s="106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</row>
    <row r="44" spans="1:47" s="24" customFormat="1" ht="18.75" x14ac:dyDescent="0.3">
      <c r="A44" s="53">
        <v>39</v>
      </c>
      <c r="B44" s="110" t="s">
        <v>60</v>
      </c>
      <c r="C44" s="110" t="s">
        <v>36</v>
      </c>
      <c r="D44" s="110" t="s">
        <v>38</v>
      </c>
      <c r="E44" s="54">
        <v>1</v>
      </c>
      <c r="F44" s="30">
        <v>44652</v>
      </c>
      <c r="G44" s="30">
        <v>44926</v>
      </c>
      <c r="H44" s="41">
        <v>630</v>
      </c>
      <c r="I44" s="175">
        <v>86.4</v>
      </c>
      <c r="J44" s="31"/>
      <c r="K44" s="175">
        <f t="shared" si="0"/>
        <v>716.4</v>
      </c>
      <c r="L44" s="33"/>
      <c r="M44" s="31"/>
      <c r="N44" s="31"/>
      <c r="O44" s="188">
        <f t="shared" si="1"/>
        <v>716.4</v>
      </c>
      <c r="P44" s="101"/>
      <c r="Q44" s="101"/>
      <c r="R44" s="106"/>
      <c r="S44" s="106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</row>
    <row r="45" spans="1:47" s="24" customFormat="1" ht="18.75" x14ac:dyDescent="0.3">
      <c r="A45" s="53">
        <v>40</v>
      </c>
      <c r="B45" s="110" t="s">
        <v>164</v>
      </c>
      <c r="C45" s="110" t="s">
        <v>51</v>
      </c>
      <c r="D45" s="110" t="s">
        <v>39</v>
      </c>
      <c r="E45" s="54">
        <v>2</v>
      </c>
      <c r="F45" s="30">
        <v>45323</v>
      </c>
      <c r="G45" s="30"/>
      <c r="H45" s="41">
        <v>630</v>
      </c>
      <c r="I45" s="175">
        <v>86.4</v>
      </c>
      <c r="J45" s="31"/>
      <c r="K45" s="175">
        <f t="shared" si="0"/>
        <v>716.4</v>
      </c>
      <c r="L45" s="33"/>
      <c r="M45" s="31"/>
      <c r="N45" s="31"/>
      <c r="O45" s="188">
        <v>716.4</v>
      </c>
      <c r="P45" s="101"/>
      <c r="Q45" s="101"/>
      <c r="R45" s="106"/>
      <c r="S45" s="106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</row>
    <row r="46" spans="1:47" s="24" customFormat="1" ht="18.75" x14ac:dyDescent="0.3">
      <c r="A46" s="53">
        <v>41</v>
      </c>
      <c r="B46" s="110" t="s">
        <v>104</v>
      </c>
      <c r="C46" s="110" t="s">
        <v>98</v>
      </c>
      <c r="D46" s="110" t="s">
        <v>38</v>
      </c>
      <c r="E46" s="54" t="s">
        <v>142</v>
      </c>
      <c r="F46" s="30">
        <v>45170</v>
      </c>
      <c r="G46" s="30">
        <v>45351</v>
      </c>
      <c r="H46" s="41">
        <v>42</v>
      </c>
      <c r="I46" s="175">
        <v>43.2</v>
      </c>
      <c r="J46" s="31">
        <v>315</v>
      </c>
      <c r="K46" s="175">
        <v>400.2</v>
      </c>
      <c r="L46" s="33"/>
      <c r="M46" s="31"/>
      <c r="N46" s="31">
        <v>33.6</v>
      </c>
      <c r="O46" s="188">
        <v>366.6</v>
      </c>
      <c r="P46" s="101"/>
      <c r="Q46" s="101"/>
      <c r="R46" s="106"/>
      <c r="S46" s="106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</row>
    <row r="47" spans="1:47" s="24" customFormat="1" ht="18.75" x14ac:dyDescent="0.3">
      <c r="A47" s="53">
        <v>42</v>
      </c>
      <c r="B47" s="110" t="s">
        <v>129</v>
      </c>
      <c r="C47" s="110" t="s">
        <v>51</v>
      </c>
      <c r="D47" s="110" t="s">
        <v>39</v>
      </c>
      <c r="E47" s="54">
        <v>1</v>
      </c>
      <c r="F47" s="30">
        <v>45231</v>
      </c>
      <c r="G47" s="30">
        <v>45412</v>
      </c>
      <c r="H47" s="41">
        <v>630</v>
      </c>
      <c r="I47" s="175">
        <v>86.4</v>
      </c>
      <c r="J47" s="31"/>
      <c r="K47" s="175">
        <f t="shared" si="0"/>
        <v>716.4</v>
      </c>
      <c r="L47" s="33"/>
      <c r="M47" s="31"/>
      <c r="N47" s="31"/>
      <c r="O47" s="188">
        <f t="shared" si="1"/>
        <v>716.4</v>
      </c>
      <c r="P47" s="101"/>
      <c r="Q47" s="101"/>
      <c r="R47" s="106"/>
      <c r="S47" s="106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</row>
    <row r="48" spans="1:47" s="24" customFormat="1" ht="18.75" x14ac:dyDescent="0.3">
      <c r="A48" s="53">
        <v>43</v>
      </c>
      <c r="B48" s="110" t="s">
        <v>128</v>
      </c>
      <c r="C48" s="110" t="s">
        <v>51</v>
      </c>
      <c r="D48" s="110" t="s">
        <v>39</v>
      </c>
      <c r="E48" s="54">
        <v>1</v>
      </c>
      <c r="F48" s="30">
        <v>45231</v>
      </c>
      <c r="G48" s="30">
        <v>45412</v>
      </c>
      <c r="H48" s="41">
        <v>630</v>
      </c>
      <c r="I48" s="175">
        <v>86.4</v>
      </c>
      <c r="J48" s="31"/>
      <c r="K48" s="175">
        <f t="shared" si="0"/>
        <v>716.4</v>
      </c>
      <c r="L48" s="33"/>
      <c r="M48" s="31"/>
      <c r="N48" s="31"/>
      <c r="O48" s="188">
        <f t="shared" si="1"/>
        <v>716.4</v>
      </c>
      <c r="P48" s="101"/>
      <c r="Q48" s="101"/>
      <c r="R48" s="106"/>
      <c r="S48" s="106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</row>
    <row r="49" spans="1:47" s="24" customFormat="1" ht="18.75" x14ac:dyDescent="0.3">
      <c r="A49" s="53">
        <v>44</v>
      </c>
      <c r="B49" s="110" t="s">
        <v>79</v>
      </c>
      <c r="C49" s="110" t="s">
        <v>36</v>
      </c>
      <c r="D49" s="110" t="s">
        <v>40</v>
      </c>
      <c r="E49" s="54">
        <v>1</v>
      </c>
      <c r="F49" s="30">
        <v>45110</v>
      </c>
      <c r="G49" s="30">
        <v>45293</v>
      </c>
      <c r="H49" s="41">
        <v>630</v>
      </c>
      <c r="I49" s="175">
        <v>86.4</v>
      </c>
      <c r="J49" s="31"/>
      <c r="K49" s="175">
        <f t="shared" si="0"/>
        <v>716.4</v>
      </c>
      <c r="L49" s="33"/>
      <c r="M49" s="31"/>
      <c r="N49" s="31"/>
      <c r="O49" s="188">
        <f t="shared" si="1"/>
        <v>716.4</v>
      </c>
      <c r="P49" s="101"/>
      <c r="Q49" s="101"/>
      <c r="R49" s="106"/>
      <c r="S49" s="106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</row>
    <row r="50" spans="1:47" s="24" customFormat="1" ht="18.75" x14ac:dyDescent="0.3">
      <c r="A50" s="53">
        <v>45</v>
      </c>
      <c r="B50" s="116" t="s">
        <v>91</v>
      </c>
      <c r="C50" s="116" t="s">
        <v>0</v>
      </c>
      <c r="D50" s="116" t="s">
        <v>54</v>
      </c>
      <c r="E50" s="54">
        <v>1</v>
      </c>
      <c r="F50" s="30">
        <v>45139</v>
      </c>
      <c r="G50" s="30">
        <v>44957</v>
      </c>
      <c r="H50" s="41">
        <v>630</v>
      </c>
      <c r="I50" s="175">
        <v>86.4</v>
      </c>
      <c r="J50" s="31"/>
      <c r="K50" s="175">
        <f t="shared" si="0"/>
        <v>716.4</v>
      </c>
      <c r="L50" s="33"/>
      <c r="M50" s="31"/>
      <c r="N50" s="31"/>
      <c r="O50" s="188">
        <f t="shared" si="1"/>
        <v>716.4</v>
      </c>
      <c r="P50" s="101"/>
      <c r="Q50" s="101"/>
      <c r="R50" s="106"/>
      <c r="S50" s="106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</row>
    <row r="51" spans="1:47" s="24" customFormat="1" ht="15.75" x14ac:dyDescent="0.25">
      <c r="A51" s="53">
        <v>46</v>
      </c>
      <c r="B51" s="116" t="s">
        <v>80</v>
      </c>
      <c r="C51" s="116" t="s">
        <v>36</v>
      </c>
      <c r="D51" s="116" t="s">
        <v>40</v>
      </c>
      <c r="E51" s="54">
        <v>1</v>
      </c>
      <c r="F51" s="30">
        <v>45112</v>
      </c>
      <c r="G51" s="30">
        <v>45295</v>
      </c>
      <c r="H51" s="41">
        <v>630</v>
      </c>
      <c r="I51" s="175">
        <v>86.4</v>
      </c>
      <c r="J51" s="31"/>
      <c r="K51" s="175">
        <f t="shared" si="0"/>
        <v>716.4</v>
      </c>
      <c r="L51" s="33"/>
      <c r="M51" s="31"/>
      <c r="N51" s="31"/>
      <c r="O51" s="188">
        <f t="shared" si="1"/>
        <v>716.4</v>
      </c>
      <c r="P51" s="98"/>
      <c r="Q51" s="9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</row>
    <row r="52" spans="1:47" s="24" customFormat="1" ht="15.75" x14ac:dyDescent="0.25">
      <c r="A52" s="53">
        <v>47</v>
      </c>
      <c r="B52" s="116" t="s">
        <v>92</v>
      </c>
      <c r="C52" s="116" t="s">
        <v>0</v>
      </c>
      <c r="D52" s="116" t="s">
        <v>39</v>
      </c>
      <c r="E52" s="54">
        <v>3</v>
      </c>
      <c r="F52" s="30">
        <v>45141</v>
      </c>
      <c r="G52" s="30">
        <v>45324</v>
      </c>
      <c r="H52" s="41">
        <v>315</v>
      </c>
      <c r="I52" s="175">
        <v>86.4</v>
      </c>
      <c r="J52" s="31">
        <v>315</v>
      </c>
      <c r="K52" s="175">
        <f t="shared" si="0"/>
        <v>716.4</v>
      </c>
      <c r="L52" s="33"/>
      <c r="M52" s="31"/>
      <c r="N52" s="31">
        <v>48</v>
      </c>
      <c r="O52" s="188">
        <f t="shared" si="1"/>
        <v>668.4</v>
      </c>
      <c r="P52" s="102"/>
      <c r="Q52" s="9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</row>
    <row r="53" spans="1:47" s="24" customFormat="1" ht="15.75" x14ac:dyDescent="0.25">
      <c r="A53" s="53">
        <v>48</v>
      </c>
      <c r="B53" s="116" t="s">
        <v>158</v>
      </c>
      <c r="C53" s="116" t="s">
        <v>51</v>
      </c>
      <c r="D53" s="116" t="s">
        <v>39</v>
      </c>
      <c r="E53" s="54">
        <v>2</v>
      </c>
      <c r="F53" s="30">
        <v>45327</v>
      </c>
      <c r="G53" s="30"/>
      <c r="H53" s="41">
        <v>525</v>
      </c>
      <c r="I53" s="175">
        <v>76.8</v>
      </c>
      <c r="J53" s="31"/>
      <c r="K53" s="175">
        <v>601.79999999999995</v>
      </c>
      <c r="L53" s="33"/>
      <c r="M53" s="31"/>
      <c r="N53" s="31"/>
      <c r="O53" s="188">
        <v>601.79999999999995</v>
      </c>
      <c r="P53" s="102"/>
      <c r="Q53" s="9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</row>
    <row r="54" spans="1:47" s="24" customFormat="1" ht="15.75" x14ac:dyDescent="0.25">
      <c r="A54" s="53">
        <v>49</v>
      </c>
      <c r="B54" s="116" t="s">
        <v>156</v>
      </c>
      <c r="C54" s="116" t="s">
        <v>157</v>
      </c>
      <c r="D54" s="116" t="s">
        <v>39</v>
      </c>
      <c r="E54" s="54">
        <v>2</v>
      </c>
      <c r="F54" s="30">
        <v>45327</v>
      </c>
      <c r="G54" s="30"/>
      <c r="H54" s="41">
        <v>525</v>
      </c>
      <c r="I54" s="175">
        <v>76.8</v>
      </c>
      <c r="J54" s="31"/>
      <c r="K54" s="175">
        <v>601.79999999999995</v>
      </c>
      <c r="L54" s="33"/>
      <c r="M54" s="31"/>
      <c r="N54" s="31"/>
      <c r="O54" s="188">
        <v>601.79999999999995</v>
      </c>
      <c r="P54" s="102"/>
      <c r="Q54" s="98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</row>
    <row r="55" spans="1:47" s="24" customFormat="1" ht="15.75" x14ac:dyDescent="0.25">
      <c r="A55" s="53">
        <v>50</v>
      </c>
      <c r="B55" s="116" t="s">
        <v>161</v>
      </c>
      <c r="C55" s="116" t="s">
        <v>162</v>
      </c>
      <c r="D55" s="116" t="s">
        <v>39</v>
      </c>
      <c r="E55" s="54">
        <v>2</v>
      </c>
      <c r="F55" s="30">
        <v>45338</v>
      </c>
      <c r="G55" s="30"/>
      <c r="H55" s="41">
        <v>294</v>
      </c>
      <c r="I55" s="175">
        <v>48</v>
      </c>
      <c r="J55" s="31"/>
      <c r="K55" s="175">
        <v>342</v>
      </c>
      <c r="L55" s="33"/>
      <c r="M55" s="31"/>
      <c r="N55" s="31"/>
      <c r="O55" s="188">
        <v>342</v>
      </c>
      <c r="P55" s="102"/>
      <c r="Q55" s="98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s="24" customFormat="1" ht="15.75" x14ac:dyDescent="0.25">
      <c r="A56" s="53">
        <v>51</v>
      </c>
      <c r="B56" s="116" t="s">
        <v>105</v>
      </c>
      <c r="C56" s="116" t="s">
        <v>36</v>
      </c>
      <c r="D56" s="116" t="s">
        <v>40</v>
      </c>
      <c r="E56" s="54">
        <v>3</v>
      </c>
      <c r="F56" s="30">
        <v>45170</v>
      </c>
      <c r="G56" s="30">
        <v>45351</v>
      </c>
      <c r="H56" s="41">
        <v>315</v>
      </c>
      <c r="I56" s="175">
        <v>86.4</v>
      </c>
      <c r="J56" s="31">
        <v>315</v>
      </c>
      <c r="K56" s="175">
        <f t="shared" si="0"/>
        <v>716.4</v>
      </c>
      <c r="L56" s="33"/>
      <c r="M56" s="31"/>
      <c r="N56" s="31">
        <v>38.4</v>
      </c>
      <c r="O56" s="188">
        <f t="shared" si="1"/>
        <v>678</v>
      </c>
      <c r="P56" s="102"/>
      <c r="Q56" s="9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</row>
    <row r="57" spans="1:47" s="24" customFormat="1" ht="15.75" x14ac:dyDescent="0.25">
      <c r="A57" s="53">
        <v>52</v>
      </c>
      <c r="B57" s="116" t="s">
        <v>106</v>
      </c>
      <c r="C57" s="116" t="s">
        <v>0</v>
      </c>
      <c r="D57" s="116" t="s">
        <v>37</v>
      </c>
      <c r="E57" s="54">
        <v>3</v>
      </c>
      <c r="F57" s="30">
        <v>45170</v>
      </c>
      <c r="G57" s="30">
        <v>45564</v>
      </c>
      <c r="H57" s="41">
        <v>315</v>
      </c>
      <c r="I57" s="175">
        <v>86.4</v>
      </c>
      <c r="J57" s="31">
        <v>315</v>
      </c>
      <c r="K57" s="175">
        <f t="shared" si="0"/>
        <v>716.4</v>
      </c>
      <c r="L57" s="33"/>
      <c r="M57" s="31"/>
      <c r="N57" s="31">
        <v>48</v>
      </c>
      <c r="O57" s="188">
        <f t="shared" si="1"/>
        <v>668.4</v>
      </c>
      <c r="P57" s="102"/>
      <c r="Q57" s="98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</row>
    <row r="58" spans="1:47" s="24" customFormat="1" ht="15.75" x14ac:dyDescent="0.25">
      <c r="A58" s="53">
        <v>53</v>
      </c>
      <c r="B58" s="116" t="s">
        <v>62</v>
      </c>
      <c r="C58" s="116" t="s">
        <v>0</v>
      </c>
      <c r="D58" s="116" t="s">
        <v>61</v>
      </c>
      <c r="E58" s="54" t="s">
        <v>142</v>
      </c>
      <c r="F58" s="30">
        <v>44781</v>
      </c>
      <c r="G58" s="30">
        <v>45145</v>
      </c>
      <c r="H58" s="41">
        <v>147</v>
      </c>
      <c r="I58" s="175">
        <v>62.24</v>
      </c>
      <c r="J58" s="31">
        <v>315</v>
      </c>
      <c r="K58" s="175">
        <v>524.24</v>
      </c>
      <c r="L58" s="29"/>
      <c r="M58" s="31"/>
      <c r="N58" s="31">
        <v>38.4</v>
      </c>
      <c r="O58" s="188">
        <f>SUM(K58-N58)</f>
        <v>485.84000000000003</v>
      </c>
      <c r="P58" s="98"/>
      <c r="Q58" s="9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</row>
    <row r="59" spans="1:47" s="24" customFormat="1" ht="15.75" x14ac:dyDescent="0.25">
      <c r="A59" s="53">
        <v>54</v>
      </c>
      <c r="B59" s="116" t="s">
        <v>114</v>
      </c>
      <c r="C59" s="116" t="s">
        <v>36</v>
      </c>
      <c r="D59" s="116" t="s">
        <v>42</v>
      </c>
      <c r="E59" s="54" t="s">
        <v>142</v>
      </c>
      <c r="F59" s="30">
        <v>45201</v>
      </c>
      <c r="G59" s="30">
        <v>45383</v>
      </c>
      <c r="H59" s="41"/>
      <c r="I59" s="175"/>
      <c r="J59" s="31">
        <v>210</v>
      </c>
      <c r="K59" s="175">
        <v>210</v>
      </c>
      <c r="L59" s="29"/>
      <c r="M59" s="31"/>
      <c r="N59" s="31"/>
      <c r="O59" s="188">
        <v>210</v>
      </c>
      <c r="P59" s="98"/>
      <c r="Q59" s="98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</row>
    <row r="60" spans="1:47" s="24" customFormat="1" ht="15.75" x14ac:dyDescent="0.25">
      <c r="A60" s="53">
        <v>55</v>
      </c>
      <c r="B60" s="116" t="s">
        <v>127</v>
      </c>
      <c r="C60" s="116" t="s">
        <v>89</v>
      </c>
      <c r="D60" s="116" t="s">
        <v>39</v>
      </c>
      <c r="E60" s="54">
        <v>1</v>
      </c>
      <c r="F60" s="30">
        <v>45243</v>
      </c>
      <c r="G60" s="30">
        <v>45424</v>
      </c>
      <c r="H60" s="41">
        <v>630</v>
      </c>
      <c r="I60" s="175">
        <v>86.4</v>
      </c>
      <c r="J60" s="31"/>
      <c r="K60" s="175">
        <f t="shared" si="0"/>
        <v>716.4</v>
      </c>
      <c r="L60" s="29"/>
      <c r="M60" s="31"/>
      <c r="N60" s="31"/>
      <c r="O60" s="188">
        <f t="shared" si="1"/>
        <v>716.4</v>
      </c>
      <c r="P60" s="98"/>
      <c r="Q60" s="98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</row>
    <row r="61" spans="1:47" s="24" customFormat="1" ht="15.75" x14ac:dyDescent="0.25">
      <c r="A61" s="53">
        <v>56</v>
      </c>
      <c r="B61" s="116" t="s">
        <v>137</v>
      </c>
      <c r="C61" s="116" t="s">
        <v>36</v>
      </c>
      <c r="D61" s="116" t="s">
        <v>39</v>
      </c>
      <c r="E61" s="54">
        <v>1</v>
      </c>
      <c r="F61" s="30">
        <v>45261</v>
      </c>
      <c r="G61" s="30"/>
      <c r="H61" s="41">
        <v>630</v>
      </c>
      <c r="I61" s="175">
        <v>86.4</v>
      </c>
      <c r="J61" s="31"/>
      <c r="K61" s="175">
        <f t="shared" si="0"/>
        <v>716.4</v>
      </c>
      <c r="L61" s="29"/>
      <c r="M61" s="31"/>
      <c r="N61" s="31"/>
      <c r="O61" s="188">
        <f t="shared" si="1"/>
        <v>716.4</v>
      </c>
      <c r="P61" s="98"/>
      <c r="Q61" s="98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</row>
    <row r="62" spans="1:47" s="24" customFormat="1" ht="15.75" x14ac:dyDescent="0.25">
      <c r="A62" s="53">
        <v>57</v>
      </c>
      <c r="B62" s="116" t="s">
        <v>130</v>
      </c>
      <c r="C62" s="116" t="s">
        <v>51</v>
      </c>
      <c r="D62" s="116" t="s">
        <v>39</v>
      </c>
      <c r="E62" s="54">
        <v>1</v>
      </c>
      <c r="F62" s="30">
        <v>45231</v>
      </c>
      <c r="G62" s="30">
        <v>45412</v>
      </c>
      <c r="H62" s="41">
        <v>630</v>
      </c>
      <c r="I62" s="175">
        <v>86.4</v>
      </c>
      <c r="J62" s="31"/>
      <c r="K62" s="175">
        <f t="shared" si="0"/>
        <v>716.4</v>
      </c>
      <c r="L62" s="33"/>
      <c r="M62" s="31"/>
      <c r="N62" s="31"/>
      <c r="O62" s="188">
        <f t="shared" si="1"/>
        <v>716.4</v>
      </c>
      <c r="P62" s="98"/>
      <c r="Q62" s="98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</row>
    <row r="63" spans="1:47" s="24" customFormat="1" ht="15.75" x14ac:dyDescent="0.25">
      <c r="A63" s="53">
        <v>58</v>
      </c>
      <c r="B63" s="116" t="s">
        <v>139</v>
      </c>
      <c r="C63" s="116" t="s">
        <v>131</v>
      </c>
      <c r="D63" s="116" t="s">
        <v>39</v>
      </c>
      <c r="E63" s="54">
        <v>1</v>
      </c>
      <c r="F63" s="30">
        <v>45231</v>
      </c>
      <c r="G63" s="30">
        <v>45412</v>
      </c>
      <c r="H63" s="41">
        <v>630</v>
      </c>
      <c r="I63" s="175">
        <v>86.4</v>
      </c>
      <c r="J63" s="31"/>
      <c r="K63" s="175">
        <f t="shared" si="0"/>
        <v>716.4</v>
      </c>
      <c r="L63" s="33"/>
      <c r="M63" s="31"/>
      <c r="N63" s="31"/>
      <c r="O63" s="188">
        <f t="shared" si="1"/>
        <v>716.4</v>
      </c>
      <c r="P63" s="98"/>
      <c r="Q63" s="98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</row>
    <row r="64" spans="1:47" s="24" customFormat="1" ht="15.75" x14ac:dyDescent="0.25">
      <c r="A64" s="53">
        <v>59</v>
      </c>
      <c r="B64" s="116" t="s">
        <v>93</v>
      </c>
      <c r="C64" s="116" t="s">
        <v>36</v>
      </c>
      <c r="D64" s="116" t="s">
        <v>54</v>
      </c>
      <c r="E64" s="54" t="s">
        <v>142</v>
      </c>
      <c r="F64" s="30">
        <v>45141</v>
      </c>
      <c r="G64" s="30">
        <v>45324</v>
      </c>
      <c r="H64" s="41">
        <v>42</v>
      </c>
      <c r="I64" s="175">
        <v>43.2</v>
      </c>
      <c r="J64" s="31">
        <v>315</v>
      </c>
      <c r="K64" s="175">
        <v>400.2</v>
      </c>
      <c r="L64" s="33"/>
      <c r="M64" s="31"/>
      <c r="N64" s="31">
        <v>33.6</v>
      </c>
      <c r="O64" s="188">
        <v>366.6</v>
      </c>
      <c r="P64" s="98"/>
      <c r="Q64" s="98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</row>
    <row r="65" spans="1:47" s="24" customFormat="1" ht="15.75" x14ac:dyDescent="0.25">
      <c r="A65" s="53">
        <v>60</v>
      </c>
      <c r="B65" s="116" t="s">
        <v>95</v>
      </c>
      <c r="C65" s="116" t="s">
        <v>94</v>
      </c>
      <c r="D65" s="116" t="s">
        <v>42</v>
      </c>
      <c r="E65" s="54">
        <v>3</v>
      </c>
      <c r="F65" s="30">
        <v>45145</v>
      </c>
      <c r="G65" s="30">
        <v>45328</v>
      </c>
      <c r="H65" s="41">
        <v>315</v>
      </c>
      <c r="I65" s="175">
        <v>86.4</v>
      </c>
      <c r="J65" s="31">
        <v>315</v>
      </c>
      <c r="K65" s="175">
        <f t="shared" ref="K65" si="4">H65+I65+J65</f>
        <v>716.4</v>
      </c>
      <c r="L65" s="33"/>
      <c r="M65" s="31"/>
      <c r="N65" s="31">
        <v>38.4</v>
      </c>
      <c r="O65" s="188">
        <f t="shared" ref="O65" si="5">SUM(K65-M65-N65)</f>
        <v>678</v>
      </c>
      <c r="P65" s="98"/>
      <c r="Q65" s="98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</row>
    <row r="66" spans="1:47" s="24" customFormat="1" ht="15.75" x14ac:dyDescent="0.25">
      <c r="A66" s="53">
        <v>61</v>
      </c>
      <c r="B66" s="116" t="s">
        <v>132</v>
      </c>
      <c r="C66" s="116" t="s">
        <v>51</v>
      </c>
      <c r="D66" s="116" t="s">
        <v>39</v>
      </c>
      <c r="E66" s="54">
        <v>1</v>
      </c>
      <c r="F66" s="30">
        <v>45231</v>
      </c>
      <c r="G66" s="30">
        <v>45412</v>
      </c>
      <c r="H66" s="41">
        <v>630</v>
      </c>
      <c r="I66" s="175">
        <v>86.4</v>
      </c>
      <c r="J66" s="31"/>
      <c r="K66" s="175">
        <f t="shared" si="0"/>
        <v>716.4</v>
      </c>
      <c r="L66" s="38"/>
      <c r="M66" s="31"/>
      <c r="N66" s="31"/>
      <c r="O66" s="188">
        <f t="shared" si="1"/>
        <v>716.4</v>
      </c>
      <c r="P66" s="98"/>
      <c r="Q66" s="98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</row>
    <row r="67" spans="1:47" s="24" customFormat="1" ht="15.75" x14ac:dyDescent="0.25">
      <c r="A67" s="53">
        <v>62</v>
      </c>
      <c r="B67" s="116" t="s">
        <v>74</v>
      </c>
      <c r="C67" s="116" t="s">
        <v>36</v>
      </c>
      <c r="D67" s="116" t="s">
        <v>40</v>
      </c>
      <c r="E67" s="54">
        <v>1</v>
      </c>
      <c r="F67" s="30">
        <v>45096</v>
      </c>
      <c r="G67" s="30">
        <v>45278</v>
      </c>
      <c r="H67" s="41">
        <v>630</v>
      </c>
      <c r="I67" s="175">
        <v>86.4</v>
      </c>
      <c r="J67" s="31"/>
      <c r="K67" s="175">
        <f t="shared" si="0"/>
        <v>716.4</v>
      </c>
      <c r="L67" s="57"/>
      <c r="M67" s="31"/>
      <c r="N67" s="31"/>
      <c r="O67" s="188">
        <f t="shared" si="1"/>
        <v>716.4</v>
      </c>
      <c r="P67" s="103"/>
      <c r="Q67" s="98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</row>
    <row r="68" spans="1:47" s="24" customFormat="1" ht="15.75" x14ac:dyDescent="0.25">
      <c r="A68" s="53">
        <v>63</v>
      </c>
      <c r="B68" s="116" t="s">
        <v>155</v>
      </c>
      <c r="C68" s="116" t="s">
        <v>51</v>
      </c>
      <c r="D68" s="116" t="s">
        <v>39</v>
      </c>
      <c r="E68" s="54">
        <v>2</v>
      </c>
      <c r="F68" s="30">
        <v>45323</v>
      </c>
      <c r="G68" s="30"/>
      <c r="H68" s="41">
        <v>630</v>
      </c>
      <c r="I68" s="175">
        <v>86.4</v>
      </c>
      <c r="J68" s="31"/>
      <c r="K68" s="175">
        <f t="shared" ref="K68" si="6">H68+I68+J68</f>
        <v>716.4</v>
      </c>
      <c r="L68" s="57"/>
      <c r="M68" s="31"/>
      <c r="N68" s="31"/>
      <c r="O68" s="188">
        <f t="shared" ref="O68" si="7">SUM(K68-M68-N68)</f>
        <v>716.4</v>
      </c>
      <c r="P68" s="103"/>
      <c r="Q68" s="98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</row>
    <row r="69" spans="1:47" s="24" customFormat="1" ht="15.75" x14ac:dyDescent="0.25">
      <c r="A69" s="53">
        <v>64</v>
      </c>
      <c r="B69" s="116" t="s">
        <v>147</v>
      </c>
      <c r="C69" s="116" t="s">
        <v>154</v>
      </c>
      <c r="D69" s="116" t="s">
        <v>38</v>
      </c>
      <c r="E69" s="54" t="s">
        <v>142</v>
      </c>
      <c r="F69" s="30">
        <v>45327</v>
      </c>
      <c r="G69" s="30"/>
      <c r="H69" s="41">
        <v>336</v>
      </c>
      <c r="I69" s="175">
        <v>33.6</v>
      </c>
      <c r="J69" s="31"/>
      <c r="K69" s="175">
        <f t="shared" si="0"/>
        <v>369.6</v>
      </c>
      <c r="L69" s="57"/>
      <c r="M69" s="31"/>
      <c r="N69" s="31"/>
      <c r="O69" s="188">
        <f t="shared" si="1"/>
        <v>369.6</v>
      </c>
      <c r="P69" s="103"/>
      <c r="Q69" s="98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</row>
    <row r="70" spans="1:47" s="24" customFormat="1" ht="15.75" x14ac:dyDescent="0.25">
      <c r="A70" s="53">
        <v>65</v>
      </c>
      <c r="B70" s="116" t="s">
        <v>72</v>
      </c>
      <c r="C70" s="116" t="s">
        <v>55</v>
      </c>
      <c r="D70" s="116" t="s">
        <v>39</v>
      </c>
      <c r="E70" s="54">
        <v>1</v>
      </c>
      <c r="F70" s="30">
        <v>45061</v>
      </c>
      <c r="G70" s="30">
        <v>45244</v>
      </c>
      <c r="H70" s="41">
        <v>630</v>
      </c>
      <c r="I70" s="175">
        <v>86.4</v>
      </c>
      <c r="J70" s="31"/>
      <c r="K70" s="175">
        <v>716.4</v>
      </c>
      <c r="L70" s="57" t="s">
        <v>148</v>
      </c>
      <c r="M70" s="31">
        <v>42</v>
      </c>
      <c r="N70" s="31">
        <v>9.6</v>
      </c>
      <c r="O70" s="188">
        <f t="shared" si="1"/>
        <v>664.8</v>
      </c>
      <c r="P70" s="103"/>
      <c r="Q70" s="98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</row>
    <row r="71" spans="1:47" s="24" customFormat="1" ht="15.75" x14ac:dyDescent="0.25">
      <c r="A71" s="53">
        <v>66</v>
      </c>
      <c r="B71" s="116" t="s">
        <v>133</v>
      </c>
      <c r="C71" s="116" t="s">
        <v>51</v>
      </c>
      <c r="D71" s="116" t="s">
        <v>39</v>
      </c>
      <c r="E71" s="54">
        <v>1</v>
      </c>
      <c r="F71" s="30">
        <v>45236</v>
      </c>
      <c r="G71" s="30">
        <v>45417</v>
      </c>
      <c r="H71" s="41">
        <v>630</v>
      </c>
      <c r="I71" s="175">
        <v>86.4</v>
      </c>
      <c r="J71" s="31"/>
      <c r="K71" s="175">
        <f t="shared" si="0"/>
        <v>716.4</v>
      </c>
      <c r="L71" s="33"/>
      <c r="M71" s="31"/>
      <c r="N71" s="31"/>
      <c r="O71" s="188">
        <f t="shared" si="1"/>
        <v>716.4</v>
      </c>
      <c r="P71" s="103"/>
      <c r="Q71" s="98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</row>
    <row r="72" spans="1:47" s="24" customFormat="1" ht="15.75" x14ac:dyDescent="0.25">
      <c r="A72" s="53">
        <v>67</v>
      </c>
      <c r="B72" s="116" t="s">
        <v>107</v>
      </c>
      <c r="C72" s="116" t="s">
        <v>98</v>
      </c>
      <c r="D72" s="116" t="s">
        <v>37</v>
      </c>
      <c r="E72" s="54">
        <v>1</v>
      </c>
      <c r="F72" s="30">
        <v>45173</v>
      </c>
      <c r="G72" s="30">
        <v>45354</v>
      </c>
      <c r="H72" s="41">
        <v>630</v>
      </c>
      <c r="I72" s="175">
        <v>86.4</v>
      </c>
      <c r="J72" s="31"/>
      <c r="K72" s="175">
        <f t="shared" si="0"/>
        <v>716.4</v>
      </c>
      <c r="L72" s="38"/>
      <c r="M72" s="31"/>
      <c r="N72" s="31"/>
      <c r="O72" s="188">
        <f t="shared" si="1"/>
        <v>716.4</v>
      </c>
      <c r="P72" s="103"/>
      <c r="Q72" s="98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</row>
    <row r="73" spans="1:47" s="24" customFormat="1" ht="15.75" x14ac:dyDescent="0.25">
      <c r="A73" s="53">
        <v>68</v>
      </c>
      <c r="B73" s="116" t="s">
        <v>138</v>
      </c>
      <c r="C73" s="116" t="s">
        <v>36</v>
      </c>
      <c r="D73" s="116" t="s">
        <v>39</v>
      </c>
      <c r="E73" s="54">
        <v>1</v>
      </c>
      <c r="F73" s="30">
        <v>45261</v>
      </c>
      <c r="G73" s="30"/>
      <c r="H73" s="41">
        <v>630</v>
      </c>
      <c r="I73" s="175">
        <v>86.4</v>
      </c>
      <c r="J73" s="31"/>
      <c r="K73" s="175">
        <f t="shared" si="0"/>
        <v>716.4</v>
      </c>
      <c r="L73" s="38"/>
      <c r="M73" s="31"/>
      <c r="N73" s="31"/>
      <c r="O73" s="188">
        <f t="shared" si="1"/>
        <v>716.4</v>
      </c>
      <c r="P73" s="103"/>
      <c r="Q73" s="98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</row>
    <row r="74" spans="1:47" s="24" customFormat="1" ht="15.75" x14ac:dyDescent="0.25">
      <c r="A74" s="53">
        <v>69</v>
      </c>
      <c r="B74" s="116" t="s">
        <v>113</v>
      </c>
      <c r="C74" s="116" t="s">
        <v>51</v>
      </c>
      <c r="D74" s="116" t="s">
        <v>39</v>
      </c>
      <c r="E74" s="54">
        <v>1</v>
      </c>
      <c r="F74" s="30">
        <v>45201</v>
      </c>
      <c r="G74" s="30">
        <v>45383</v>
      </c>
      <c r="H74" s="41">
        <v>630</v>
      </c>
      <c r="I74" s="175">
        <v>86.4</v>
      </c>
      <c r="J74" s="31"/>
      <c r="K74" s="175">
        <f t="shared" si="0"/>
        <v>716.4</v>
      </c>
      <c r="L74" s="38"/>
      <c r="M74" s="31"/>
      <c r="N74" s="31"/>
      <c r="O74" s="188">
        <f t="shared" si="1"/>
        <v>716.4</v>
      </c>
      <c r="P74" s="103"/>
      <c r="Q74" s="98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</row>
    <row r="75" spans="1:47" s="24" customFormat="1" ht="15.75" x14ac:dyDescent="0.25">
      <c r="A75" s="53">
        <v>70</v>
      </c>
      <c r="B75" s="116" t="s">
        <v>96</v>
      </c>
      <c r="C75" s="116" t="s">
        <v>0</v>
      </c>
      <c r="D75" s="116" t="s">
        <v>39</v>
      </c>
      <c r="E75" s="54">
        <v>1</v>
      </c>
      <c r="F75" s="30">
        <v>45145</v>
      </c>
      <c r="G75" s="30">
        <v>45328</v>
      </c>
      <c r="H75" s="41">
        <v>315</v>
      </c>
      <c r="I75" s="175">
        <v>86.4</v>
      </c>
      <c r="J75" s="31">
        <v>315</v>
      </c>
      <c r="K75" s="175">
        <f t="shared" si="0"/>
        <v>716.4</v>
      </c>
      <c r="L75" s="38"/>
      <c r="M75" s="31"/>
      <c r="N75" s="31">
        <v>48</v>
      </c>
      <c r="O75" s="188">
        <f t="shared" si="1"/>
        <v>668.4</v>
      </c>
      <c r="P75" s="103"/>
      <c r="Q75" s="98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</row>
    <row r="76" spans="1:47" ht="15.75" x14ac:dyDescent="0.25">
      <c r="A76" s="39"/>
      <c r="B76" s="77" t="s">
        <v>24</v>
      </c>
      <c r="C76" s="77"/>
      <c r="D76" s="77"/>
      <c r="E76" s="77"/>
      <c r="F76" s="77"/>
      <c r="G76" s="78"/>
      <c r="H76" s="178">
        <v>33915</v>
      </c>
      <c r="I76" s="178">
        <v>5515.04</v>
      </c>
      <c r="J76" s="178">
        <v>6804</v>
      </c>
      <c r="K76" s="178">
        <v>46234.04</v>
      </c>
      <c r="L76" s="59"/>
      <c r="M76" s="178">
        <v>147</v>
      </c>
      <c r="N76" s="178">
        <v>916.8</v>
      </c>
      <c r="O76" s="189">
        <f>SUM(K76-M76-N76)</f>
        <v>45170.239999999998</v>
      </c>
    </row>
    <row r="77" spans="1:47" ht="16.5" thickBot="1" x14ac:dyDescent="0.3">
      <c r="A77" s="196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8"/>
    </row>
    <row r="78" spans="1:47" ht="54.75" thickBot="1" x14ac:dyDescent="0.3">
      <c r="A78" s="205" t="s">
        <v>9</v>
      </c>
      <c r="B78" s="206" t="s">
        <v>10</v>
      </c>
      <c r="C78" s="206" t="s">
        <v>11</v>
      </c>
      <c r="D78" s="207" t="s">
        <v>12</v>
      </c>
      <c r="E78" s="208" t="s">
        <v>13</v>
      </c>
      <c r="F78" s="209" t="s">
        <v>25</v>
      </c>
      <c r="G78" s="209" t="s">
        <v>26</v>
      </c>
      <c r="H78" s="210" t="s">
        <v>27</v>
      </c>
      <c r="I78" s="210" t="s">
        <v>16</v>
      </c>
      <c r="J78" s="210" t="s">
        <v>28</v>
      </c>
      <c r="K78" s="210" t="s">
        <v>18</v>
      </c>
      <c r="L78" s="211" t="s">
        <v>21</v>
      </c>
      <c r="M78" s="210" t="s">
        <v>22</v>
      </c>
      <c r="N78" s="210" t="s">
        <v>23</v>
      </c>
      <c r="O78" s="212" t="s">
        <v>20</v>
      </c>
    </row>
    <row r="79" spans="1:47" s="97" customFormat="1" ht="15.75" x14ac:dyDescent="0.25">
      <c r="A79" s="107"/>
      <c r="B79" s="199"/>
      <c r="C79" s="199"/>
      <c r="D79" s="199"/>
      <c r="E79" s="200"/>
      <c r="F79" s="201"/>
      <c r="G79" s="201"/>
      <c r="H79" s="202"/>
      <c r="I79" s="202"/>
      <c r="J79" s="202"/>
      <c r="K79" s="202"/>
      <c r="L79" s="203"/>
      <c r="M79" s="202"/>
      <c r="N79" s="202"/>
      <c r="O79" s="204"/>
      <c r="R79" s="104"/>
      <c r="S79" s="104"/>
      <c r="T79" s="104"/>
      <c r="U79" s="104"/>
      <c r="V79" s="104"/>
      <c r="W79" s="104"/>
      <c r="X79" s="104" t="s">
        <v>1</v>
      </c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</row>
    <row r="80" spans="1:47" ht="15.75" x14ac:dyDescent="0.25">
      <c r="A80" s="40" t="s">
        <v>1</v>
      </c>
      <c r="B80" s="79"/>
      <c r="C80" s="79"/>
      <c r="D80" s="79"/>
      <c r="E80" s="79"/>
      <c r="F80" s="79"/>
      <c r="G80" s="80"/>
      <c r="H80" s="41">
        <v>0</v>
      </c>
      <c r="I80" s="179"/>
      <c r="J80" s="42">
        <f>SUM(J79:J79)</f>
        <v>0</v>
      </c>
      <c r="K80" s="43">
        <v>0</v>
      </c>
      <c r="L80" s="44"/>
      <c r="M80" s="190">
        <v>0</v>
      </c>
      <c r="N80" s="190">
        <v>0</v>
      </c>
      <c r="O80" s="204"/>
    </row>
    <row r="81" spans="1:15" ht="15.75" x14ac:dyDescent="0.25">
      <c r="A81" s="45"/>
      <c r="B81" s="153"/>
      <c r="C81" s="153"/>
      <c r="D81" s="153"/>
      <c r="E81" s="154"/>
      <c r="F81" s="154"/>
      <c r="G81" s="154"/>
      <c r="H81" s="180"/>
      <c r="I81" s="180"/>
      <c r="J81" s="180"/>
      <c r="K81" s="180"/>
      <c r="L81" s="154"/>
      <c r="M81" s="180"/>
      <c r="N81" s="180"/>
      <c r="O81" s="191"/>
    </row>
    <row r="82" spans="1:15" ht="15.75" x14ac:dyDescent="0.25">
      <c r="A82" s="46" t="s">
        <v>1</v>
      </c>
      <c r="B82" s="117" t="s">
        <v>29</v>
      </c>
      <c r="C82" s="117"/>
      <c r="D82" s="117"/>
      <c r="E82" s="73"/>
      <c r="F82" s="73"/>
      <c r="G82" s="74"/>
      <c r="H82" s="178">
        <v>33915</v>
      </c>
      <c r="I82" s="178">
        <v>5515.04</v>
      </c>
      <c r="J82" s="178">
        <v>6804</v>
      </c>
      <c r="K82" s="178">
        <v>46234.04</v>
      </c>
      <c r="L82" s="49"/>
      <c r="M82" s="192">
        <v>147</v>
      </c>
      <c r="N82" s="193">
        <v>916.8</v>
      </c>
      <c r="O82" s="189">
        <f>SUM(K82-M82-N82)</f>
        <v>45170.239999999998</v>
      </c>
    </row>
    <row r="83" spans="1:15" ht="15.75" x14ac:dyDescent="0.25">
      <c r="A83" s="47" t="s">
        <v>67</v>
      </c>
      <c r="B83" s="152"/>
      <c r="C83" s="152"/>
      <c r="D83" s="153"/>
      <c r="E83" s="154"/>
      <c r="F83" s="154"/>
      <c r="G83" s="154"/>
      <c r="H83" s="180"/>
      <c r="I83" s="180"/>
      <c r="J83" s="180"/>
      <c r="K83" s="180"/>
      <c r="L83" s="154"/>
      <c r="M83" s="180"/>
      <c r="N83" s="180"/>
      <c r="O83" s="191"/>
    </row>
    <row r="84" spans="1:15" ht="15.75" x14ac:dyDescent="0.25">
      <c r="A84" s="45"/>
      <c r="B84" s="153"/>
      <c r="C84" s="153"/>
      <c r="D84" s="153"/>
      <c r="E84" s="154"/>
      <c r="F84" s="154"/>
      <c r="G84" s="48"/>
      <c r="H84" s="81" t="s">
        <v>48</v>
      </c>
      <c r="I84" s="82"/>
      <c r="J84" s="82"/>
      <c r="K84" s="82"/>
      <c r="L84" s="82"/>
      <c r="M84" s="82"/>
      <c r="N84" s="82"/>
      <c r="O84" s="194">
        <v>30</v>
      </c>
    </row>
    <row r="85" spans="1:15" ht="16.5" thickBot="1" x14ac:dyDescent="0.3">
      <c r="A85" s="155"/>
      <c r="B85" s="118"/>
      <c r="C85" s="118"/>
      <c r="D85" s="118"/>
      <c r="E85" s="70"/>
      <c r="F85" s="70"/>
      <c r="G85" s="70"/>
      <c r="H85" s="214" t="s">
        <v>49</v>
      </c>
      <c r="I85" s="214"/>
      <c r="J85" s="214"/>
      <c r="K85" s="214"/>
      <c r="L85" s="214"/>
      <c r="M85" s="214"/>
      <c r="N85" s="214"/>
      <c r="O85" s="215">
        <v>2100</v>
      </c>
    </row>
    <row r="86" spans="1:15" ht="16.5" thickBot="1" x14ac:dyDescent="0.3">
      <c r="A86" s="156"/>
      <c r="B86" s="157"/>
      <c r="C86" s="157"/>
      <c r="D86" s="157"/>
      <c r="E86" s="158"/>
      <c r="F86" s="158"/>
      <c r="G86" s="213"/>
      <c r="H86" s="216" t="s">
        <v>50</v>
      </c>
      <c r="I86" s="217"/>
      <c r="J86" s="217"/>
      <c r="K86" s="217"/>
      <c r="L86" s="217"/>
      <c r="M86" s="217"/>
      <c r="N86" s="217"/>
      <c r="O86" s="218">
        <f>SUM(O82+O85)</f>
        <v>47270.239999999998</v>
      </c>
    </row>
    <row r="87" spans="1:15" ht="15.75" x14ac:dyDescent="0.25">
      <c r="A87" s="13"/>
      <c r="B87" s="119"/>
      <c r="C87" s="119"/>
      <c r="D87" s="119"/>
      <c r="E87" s="13"/>
      <c r="F87" s="13"/>
      <c r="G87" s="13"/>
      <c r="O87" s="195"/>
    </row>
    <row r="88" spans="1:15" x14ac:dyDescent="0.25">
      <c r="A88" s="108"/>
      <c r="B88" s="120"/>
      <c r="C88" s="120"/>
      <c r="D88" s="120"/>
      <c r="E88" s="12"/>
      <c r="F88" s="12"/>
      <c r="G88" s="12"/>
      <c r="H88" s="182"/>
      <c r="I88" s="182"/>
      <c r="J88" s="182"/>
      <c r="K88" s="182"/>
      <c r="L88" s="12"/>
      <c r="M88" s="182"/>
      <c r="N88" s="182"/>
      <c r="O88" s="182"/>
    </row>
    <row r="89" spans="1:15" x14ac:dyDescent="0.25">
      <c r="A89" s="97"/>
    </row>
  </sheetData>
  <sortState ref="A9:A66">
    <sortCondition ref="A9:A66"/>
  </sortState>
  <mergeCells count="25">
    <mergeCell ref="B76:G76"/>
    <mergeCell ref="A77:O77"/>
    <mergeCell ref="B80:G80"/>
    <mergeCell ref="H84:N84"/>
    <mergeCell ref="O4:O5"/>
    <mergeCell ref="H85:N85"/>
    <mergeCell ref="H86:N86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20" type="noConversion"/>
  <pageMargins left="3.937007874015748E-2" right="0.19685039370078741" top="0.35433070866141736" bottom="0.35433070866141736" header="0.11811023622047245" footer="0.11811023622047245"/>
  <pageSetup paperSize="9" scale="35" orientation="landscape" r:id="rId1"/>
  <colBreaks count="1" manualBreakCount="1">
    <brk id="15" max="1048575" man="1"/>
  </colBreaks>
  <ignoredErrors>
    <ignoredError sqref="L37 L70" numberStoredAsText="1"/>
    <ignoredError sqref="O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H31" sqref="H31"/>
    </sheetView>
  </sheetViews>
  <sheetFormatPr defaultRowHeight="15" x14ac:dyDescent="0.25"/>
  <cols>
    <col min="1" max="1" width="5.5703125" customWidth="1"/>
    <col min="2" max="2" width="49.85546875" style="111" bestFit="1" customWidth="1"/>
    <col min="3" max="3" width="15.85546875" style="111" bestFit="1" customWidth="1"/>
    <col min="4" max="4" width="16.42578125" style="111" bestFit="1" customWidth="1"/>
    <col min="5" max="5" width="6.7109375" customWidth="1"/>
    <col min="6" max="6" width="13" customWidth="1"/>
    <col min="7" max="7" width="12.7109375" bestFit="1" customWidth="1"/>
    <col min="8" max="8" width="15.5703125" style="181" customWidth="1"/>
    <col min="9" max="9" width="14.140625" style="181" customWidth="1"/>
    <col min="10" max="10" width="20.7109375" style="181" customWidth="1"/>
    <col min="11" max="11" width="18.5703125" style="181" customWidth="1"/>
    <col min="12" max="12" width="5.28515625" customWidth="1"/>
    <col min="13" max="13" width="15" style="181" customWidth="1"/>
    <col min="14" max="14" width="15.5703125" style="181" customWidth="1"/>
    <col min="15" max="15" width="16.42578125" style="181" customWidth="1"/>
  </cols>
  <sheetData>
    <row r="1" spans="1:23" ht="68.25" customHeight="1" thickBot="1" x14ac:dyDescent="0.3">
      <c r="A1" s="230" t="s">
        <v>1</v>
      </c>
      <c r="B1" s="231"/>
      <c r="C1" s="231"/>
      <c r="D1" s="231"/>
      <c r="E1" s="232"/>
      <c r="F1" s="233"/>
      <c r="G1" s="233"/>
      <c r="H1" s="265"/>
      <c r="I1" s="265"/>
      <c r="J1" s="265"/>
      <c r="K1" s="265"/>
      <c r="L1" s="233"/>
      <c r="M1" s="265"/>
      <c r="N1" s="265"/>
      <c r="O1" s="279"/>
    </row>
    <row r="2" spans="1:23" ht="30" customHeight="1" x14ac:dyDescent="0.25">
      <c r="A2" s="241" t="s">
        <v>68</v>
      </c>
      <c r="B2" s="242"/>
      <c r="C2" s="242"/>
      <c r="D2" s="243" t="s">
        <v>2</v>
      </c>
      <c r="E2" s="244"/>
      <c r="F2" s="245" t="s">
        <v>3</v>
      </c>
      <c r="G2" s="246" t="s">
        <v>4</v>
      </c>
      <c r="H2" s="266" t="s">
        <v>5</v>
      </c>
      <c r="I2" s="267" t="s">
        <v>6</v>
      </c>
      <c r="J2" s="242" t="s">
        <v>7</v>
      </c>
      <c r="K2" s="242"/>
      <c r="L2" s="242"/>
      <c r="M2" s="242"/>
      <c r="N2" s="242"/>
      <c r="O2" s="247"/>
    </row>
    <row r="3" spans="1:23" ht="37.5" customHeight="1" x14ac:dyDescent="0.25">
      <c r="A3" s="248" t="s">
        <v>167</v>
      </c>
      <c r="B3" s="249"/>
      <c r="C3" s="250"/>
      <c r="D3" s="251" t="s">
        <v>165</v>
      </c>
      <c r="E3" s="252"/>
      <c r="F3" s="253" t="s">
        <v>141</v>
      </c>
      <c r="G3" s="254" t="s">
        <v>144</v>
      </c>
      <c r="H3" s="268">
        <v>18</v>
      </c>
      <c r="I3" s="269">
        <v>4.8</v>
      </c>
      <c r="J3" s="255" t="s">
        <v>8</v>
      </c>
      <c r="K3" s="255"/>
      <c r="L3" s="255"/>
      <c r="M3" s="255"/>
      <c r="N3" s="255"/>
      <c r="O3" s="256"/>
    </row>
    <row r="4" spans="1:23" x14ac:dyDescent="0.25">
      <c r="A4" s="257" t="s">
        <v>9</v>
      </c>
      <c r="B4" s="292" t="s">
        <v>10</v>
      </c>
      <c r="C4" s="292" t="s">
        <v>11</v>
      </c>
      <c r="D4" s="258" t="s">
        <v>12</v>
      </c>
      <c r="E4" s="259" t="s">
        <v>13</v>
      </c>
      <c r="F4" s="259" t="s">
        <v>14</v>
      </c>
      <c r="G4" s="259" t="s">
        <v>15</v>
      </c>
      <c r="H4" s="270" t="s">
        <v>30</v>
      </c>
      <c r="I4" s="270" t="s">
        <v>16</v>
      </c>
      <c r="J4" s="270" t="s">
        <v>17</v>
      </c>
      <c r="K4" s="270" t="s">
        <v>32</v>
      </c>
      <c r="L4" s="260" t="s">
        <v>19</v>
      </c>
      <c r="M4" s="260"/>
      <c r="N4" s="260"/>
      <c r="O4" s="280" t="s">
        <v>20</v>
      </c>
    </row>
    <row r="5" spans="1:23" ht="55.5" customHeight="1" thickBot="1" x14ac:dyDescent="0.3">
      <c r="A5" s="261"/>
      <c r="B5" s="293"/>
      <c r="C5" s="293"/>
      <c r="D5" s="262"/>
      <c r="E5" s="263"/>
      <c r="F5" s="263"/>
      <c r="G5" s="263"/>
      <c r="H5" s="271"/>
      <c r="I5" s="271"/>
      <c r="J5" s="271"/>
      <c r="K5" s="271"/>
      <c r="L5" s="264" t="s">
        <v>21</v>
      </c>
      <c r="M5" s="281" t="s">
        <v>22</v>
      </c>
      <c r="N5" s="281" t="s">
        <v>23</v>
      </c>
      <c r="O5" s="282"/>
    </row>
    <row r="6" spans="1:23" x14ac:dyDescent="0.25">
      <c r="A6" s="234">
        <v>1</v>
      </c>
      <c r="B6" s="235" t="s">
        <v>65</v>
      </c>
      <c r="C6" s="236" t="s">
        <v>0</v>
      </c>
      <c r="D6" s="235" t="s">
        <v>58</v>
      </c>
      <c r="E6" s="237">
        <v>1</v>
      </c>
      <c r="F6" s="238">
        <v>44652</v>
      </c>
      <c r="G6" s="239">
        <v>45382</v>
      </c>
      <c r="H6" s="272">
        <v>630</v>
      </c>
      <c r="I6" s="273">
        <v>86.4</v>
      </c>
      <c r="J6" s="272"/>
      <c r="K6" s="272">
        <f>H6+I6+J6</f>
        <v>716.4</v>
      </c>
      <c r="L6" s="240"/>
      <c r="M6" s="272"/>
      <c r="N6" s="272"/>
      <c r="O6" s="283">
        <f>K6-M6-N6</f>
        <v>716.4</v>
      </c>
    </row>
    <row r="7" spans="1:23" x14ac:dyDescent="0.25">
      <c r="A7" s="62">
        <v>2</v>
      </c>
      <c r="B7" s="222" t="s">
        <v>115</v>
      </c>
      <c r="C7" s="222" t="s">
        <v>0</v>
      </c>
      <c r="D7" s="222" t="s">
        <v>37</v>
      </c>
      <c r="E7" s="66">
        <v>1</v>
      </c>
      <c r="F7" s="65">
        <v>45201</v>
      </c>
      <c r="G7" s="65">
        <v>45383</v>
      </c>
      <c r="H7" s="274">
        <v>630</v>
      </c>
      <c r="I7" s="275">
        <v>86.4</v>
      </c>
      <c r="J7" s="274"/>
      <c r="K7" s="274">
        <f t="shared" ref="K7:K9" si="0">H7+I7+J7</f>
        <v>716.4</v>
      </c>
      <c r="L7" s="67" t="s">
        <v>146</v>
      </c>
      <c r="M7" s="274">
        <v>21</v>
      </c>
      <c r="N7" s="274">
        <v>48</v>
      </c>
      <c r="O7" s="284">
        <f t="shared" ref="O7:O9" si="1">K7-M7-N7</f>
        <v>647.4</v>
      </c>
    </row>
    <row r="8" spans="1:23" x14ac:dyDescent="0.25">
      <c r="A8" s="62">
        <v>3</v>
      </c>
      <c r="B8" s="224" t="s">
        <v>56</v>
      </c>
      <c r="C8" s="224" t="s">
        <v>52</v>
      </c>
      <c r="D8" s="224" t="s">
        <v>58</v>
      </c>
      <c r="E8" s="64">
        <v>1</v>
      </c>
      <c r="F8" s="68">
        <v>44652</v>
      </c>
      <c r="G8" s="65">
        <v>45382</v>
      </c>
      <c r="H8" s="274">
        <v>630</v>
      </c>
      <c r="I8" s="275">
        <v>86.4</v>
      </c>
      <c r="J8" s="274"/>
      <c r="K8" s="274">
        <f t="shared" si="0"/>
        <v>716.4</v>
      </c>
      <c r="L8" s="67" t="s">
        <v>146</v>
      </c>
      <c r="M8" s="274">
        <v>21</v>
      </c>
      <c r="N8" s="274">
        <v>4.8</v>
      </c>
      <c r="O8" s="284">
        <f t="shared" si="1"/>
        <v>690.6</v>
      </c>
    </row>
    <row r="9" spans="1:23" x14ac:dyDescent="0.25">
      <c r="A9" s="62">
        <v>4</v>
      </c>
      <c r="B9" s="222" t="s">
        <v>57</v>
      </c>
      <c r="C9" s="223" t="s">
        <v>59</v>
      </c>
      <c r="D9" s="224" t="s">
        <v>58</v>
      </c>
      <c r="E9" s="64">
        <v>1</v>
      </c>
      <c r="F9" s="68">
        <v>44652</v>
      </c>
      <c r="G9" s="65">
        <v>45382</v>
      </c>
      <c r="H9" s="274">
        <v>630</v>
      </c>
      <c r="I9" s="275">
        <v>86.4</v>
      </c>
      <c r="J9" s="274"/>
      <c r="K9" s="274">
        <f t="shared" si="0"/>
        <v>716.4</v>
      </c>
      <c r="L9" s="69"/>
      <c r="M9" s="274"/>
      <c r="N9" s="274"/>
      <c r="O9" s="284">
        <f t="shared" si="1"/>
        <v>716.4</v>
      </c>
    </row>
    <row r="10" spans="1:23" x14ac:dyDescent="0.25">
      <c r="A10" s="16"/>
      <c r="B10" s="85" t="s">
        <v>24</v>
      </c>
      <c r="C10" s="85"/>
      <c r="D10" s="85"/>
      <c r="E10" s="85"/>
      <c r="F10" s="85"/>
      <c r="G10" s="86"/>
      <c r="H10" s="26">
        <v>2520</v>
      </c>
      <c r="I10" s="26">
        <v>345.6</v>
      </c>
      <c r="J10" s="26"/>
      <c r="K10" s="26">
        <v>2865.6</v>
      </c>
      <c r="L10" s="4">
        <v>0</v>
      </c>
      <c r="M10" s="26">
        <v>42</v>
      </c>
      <c r="N10" s="26">
        <v>52.8</v>
      </c>
      <c r="O10" s="285">
        <f>SUM(K10-M10-N10)</f>
        <v>2770.7999999999997</v>
      </c>
      <c r="W10" s="60" t="s">
        <v>140</v>
      </c>
    </row>
    <row r="11" spans="1:23" ht="15.75" thickBot="1" x14ac:dyDescent="0.3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6"/>
    </row>
    <row r="12" spans="1:23" ht="60" customHeight="1" thickBot="1" x14ac:dyDescent="0.3">
      <c r="A12" s="304" t="s">
        <v>9</v>
      </c>
      <c r="B12" s="305" t="s">
        <v>10</v>
      </c>
      <c r="C12" s="305" t="s">
        <v>11</v>
      </c>
      <c r="D12" s="306" t="s">
        <v>12</v>
      </c>
      <c r="E12" s="307" t="s">
        <v>13</v>
      </c>
      <c r="F12" s="308" t="s">
        <v>25</v>
      </c>
      <c r="G12" s="308" t="s">
        <v>26</v>
      </c>
      <c r="H12" s="309" t="s">
        <v>27</v>
      </c>
      <c r="I12" s="309" t="s">
        <v>16</v>
      </c>
      <c r="J12" s="309" t="s">
        <v>28</v>
      </c>
      <c r="K12" s="309" t="s">
        <v>18</v>
      </c>
      <c r="L12" s="310" t="s">
        <v>21</v>
      </c>
      <c r="M12" s="309" t="s">
        <v>22</v>
      </c>
      <c r="N12" s="309" t="s">
        <v>23</v>
      </c>
      <c r="O12" s="311" t="s">
        <v>20</v>
      </c>
    </row>
    <row r="13" spans="1:23" x14ac:dyDescent="0.25">
      <c r="A13" s="15"/>
      <c r="B13" s="297"/>
      <c r="C13" s="298"/>
      <c r="D13" s="299"/>
      <c r="E13" s="300"/>
      <c r="F13" s="301"/>
      <c r="G13" s="302"/>
      <c r="H13" s="50"/>
      <c r="I13" s="50"/>
      <c r="J13" s="50"/>
      <c r="K13" s="50"/>
      <c r="L13" s="51"/>
      <c r="M13" s="52"/>
      <c r="N13" s="52"/>
      <c r="O13" s="303"/>
    </row>
    <row r="14" spans="1:23" x14ac:dyDescent="0.25">
      <c r="A14" s="18" t="s">
        <v>1</v>
      </c>
      <c r="B14" s="87"/>
      <c r="C14" s="87"/>
      <c r="D14" s="87"/>
      <c r="E14" s="87"/>
      <c r="F14" s="87"/>
      <c r="G14" s="88"/>
      <c r="H14" s="5">
        <v>0</v>
      </c>
      <c r="I14" s="5">
        <v>0</v>
      </c>
      <c r="J14" s="6">
        <v>0</v>
      </c>
      <c r="K14" s="7">
        <v>0</v>
      </c>
      <c r="L14" s="8">
        <v>0</v>
      </c>
      <c r="M14" s="7">
        <v>0</v>
      </c>
      <c r="N14" s="7">
        <v>0</v>
      </c>
      <c r="O14" s="286">
        <v>0</v>
      </c>
      <c r="V14" s="25"/>
    </row>
    <row r="15" spans="1:23" x14ac:dyDescent="0.25">
      <c r="A15" s="14"/>
      <c r="B15" s="228"/>
      <c r="C15" s="228"/>
      <c r="D15" s="228"/>
      <c r="E15" s="229"/>
      <c r="F15" s="229"/>
      <c r="G15" s="229"/>
      <c r="H15" s="277"/>
      <c r="I15" s="277"/>
      <c r="J15" s="277"/>
      <c r="K15" s="277"/>
      <c r="L15" s="229"/>
      <c r="M15" s="276"/>
      <c r="N15" s="276"/>
      <c r="O15" s="287"/>
    </row>
    <row r="16" spans="1:23" x14ac:dyDescent="0.25">
      <c r="A16" s="19" t="s">
        <v>1</v>
      </c>
      <c r="B16" s="9" t="s">
        <v>29</v>
      </c>
      <c r="C16" s="9"/>
      <c r="D16" s="9"/>
      <c r="E16" s="10"/>
      <c r="F16" s="75"/>
      <c r="G16" s="76"/>
      <c r="H16" s="26">
        <v>2520</v>
      </c>
      <c r="I16" s="26">
        <v>345.6</v>
      </c>
      <c r="J16" s="56"/>
      <c r="K16" s="26">
        <v>2865.6</v>
      </c>
      <c r="L16" s="27"/>
      <c r="M16" s="26">
        <v>42</v>
      </c>
      <c r="N16" s="26">
        <v>52.8</v>
      </c>
      <c r="O16" s="285">
        <f>SUM(K16-M16-N16)</f>
        <v>2770.7999999999997</v>
      </c>
    </row>
    <row r="17" spans="1:15" x14ac:dyDescent="0.25">
      <c r="A17" s="20" t="s">
        <v>33</v>
      </c>
      <c r="B17" s="227"/>
      <c r="C17" s="227"/>
      <c r="D17" s="228"/>
      <c r="E17" s="229"/>
      <c r="F17" s="229"/>
      <c r="G17" s="229"/>
      <c r="H17" s="277"/>
      <c r="I17" s="277"/>
      <c r="J17" s="277"/>
      <c r="K17" s="277"/>
      <c r="L17" s="229"/>
      <c r="M17" s="277"/>
      <c r="N17" s="277"/>
      <c r="O17" s="287"/>
    </row>
    <row r="18" spans="1:15" x14ac:dyDescent="0.25">
      <c r="A18" s="14"/>
      <c r="B18" s="228"/>
      <c r="C18" s="228"/>
      <c r="D18" s="228"/>
      <c r="E18" s="229"/>
      <c r="F18" s="229"/>
      <c r="G18" s="229"/>
      <c r="H18" s="89" t="s">
        <v>44</v>
      </c>
      <c r="I18" s="90"/>
      <c r="J18" s="90"/>
      <c r="K18" s="90"/>
      <c r="L18" s="90"/>
      <c r="M18" s="90"/>
      <c r="N18" s="90"/>
      <c r="O18" s="288">
        <v>30</v>
      </c>
    </row>
    <row r="19" spans="1:15" x14ac:dyDescent="0.25">
      <c r="A19" s="14"/>
      <c r="B19" s="228"/>
      <c r="C19" s="228"/>
      <c r="D19" s="228"/>
      <c r="E19" s="229"/>
      <c r="F19" s="229"/>
      <c r="G19" s="229"/>
      <c r="H19" s="91" t="s">
        <v>45</v>
      </c>
      <c r="I19" s="92"/>
      <c r="J19" s="92"/>
      <c r="K19" s="92"/>
      <c r="L19" s="92"/>
      <c r="M19" s="92"/>
      <c r="N19" s="92"/>
      <c r="O19" s="289">
        <v>120</v>
      </c>
    </row>
    <row r="20" spans="1:15" ht="15.75" thickBot="1" x14ac:dyDescent="0.3">
      <c r="A20" s="22"/>
      <c r="B20" s="225"/>
      <c r="C20" s="225"/>
      <c r="D20" s="225"/>
      <c r="E20" s="23"/>
      <c r="F20" s="23"/>
      <c r="G20" s="23"/>
      <c r="H20" s="83" t="s">
        <v>43</v>
      </c>
      <c r="I20" s="84"/>
      <c r="J20" s="84"/>
      <c r="K20" s="84"/>
      <c r="L20" s="84"/>
      <c r="M20" s="84"/>
      <c r="N20" s="84"/>
      <c r="O20" s="290">
        <f>SUM(O16+O19)</f>
        <v>2890.7999999999997</v>
      </c>
    </row>
    <row r="21" spans="1:15" ht="18" x14ac:dyDescent="0.25">
      <c r="A21" s="2"/>
      <c r="B21" s="226"/>
      <c r="C21" s="226"/>
      <c r="D21" s="226"/>
      <c r="E21" s="2"/>
      <c r="F21" s="2"/>
      <c r="G21" s="2"/>
      <c r="H21" s="278"/>
      <c r="I21" s="278"/>
      <c r="J21" s="278"/>
      <c r="K21" s="278"/>
      <c r="L21" s="21"/>
      <c r="M21" s="278"/>
      <c r="N21" s="278"/>
      <c r="O21" s="291"/>
    </row>
    <row r="22" spans="1:15" ht="18" x14ac:dyDescent="0.25">
      <c r="A22" s="2"/>
      <c r="B22" s="226"/>
      <c r="C22" s="226"/>
      <c r="D22" s="226"/>
      <c r="E22" s="2"/>
      <c r="F22" s="2"/>
      <c r="G22" s="2"/>
      <c r="H22" s="278"/>
      <c r="I22" s="278"/>
      <c r="J22" s="278"/>
      <c r="K22" s="278"/>
      <c r="L22" s="21"/>
      <c r="M22" s="278"/>
      <c r="N22" s="278"/>
      <c r="O22" s="291"/>
    </row>
    <row r="23" spans="1:15" ht="18" x14ac:dyDescent="0.25">
      <c r="A23" s="2"/>
      <c r="B23" s="226"/>
      <c r="C23" s="226"/>
      <c r="D23" s="226"/>
      <c r="E23" s="2"/>
      <c r="F23" s="2"/>
      <c r="G23" s="2"/>
      <c r="H23" s="278"/>
      <c r="I23" s="278"/>
      <c r="J23" s="278"/>
      <c r="K23" s="278"/>
      <c r="L23" s="21"/>
      <c r="M23" s="278"/>
      <c r="N23" s="278"/>
      <c r="O23" s="291"/>
    </row>
    <row r="24" spans="1:15" ht="18" x14ac:dyDescent="0.25">
      <c r="A24" s="2"/>
      <c r="B24" s="226"/>
      <c r="C24" s="226"/>
      <c r="D24" s="226"/>
      <c r="E24" s="2"/>
      <c r="F24" s="2"/>
      <c r="G24" s="2"/>
      <c r="H24" s="278"/>
      <c r="I24" s="278"/>
      <c r="J24" s="278"/>
      <c r="K24" s="278"/>
      <c r="L24" s="21"/>
      <c r="M24" s="278"/>
      <c r="N24" s="278"/>
      <c r="O24" s="291"/>
    </row>
    <row r="25" spans="1:15" ht="18" x14ac:dyDescent="0.25">
      <c r="A25" s="2"/>
      <c r="B25" s="226"/>
      <c r="C25" s="226"/>
      <c r="D25" s="226"/>
      <c r="E25" s="2"/>
      <c r="F25" s="2"/>
      <c r="G25" s="2"/>
      <c r="H25" s="278"/>
      <c r="I25" s="278"/>
      <c r="J25" s="278"/>
      <c r="K25" s="278"/>
      <c r="L25" s="21"/>
      <c r="M25" s="278"/>
      <c r="N25" s="278"/>
      <c r="O25" s="291"/>
    </row>
  </sheetData>
  <mergeCells count="25">
    <mergeCell ref="H20:N20"/>
    <mergeCell ref="O4:O5"/>
    <mergeCell ref="B10:G10"/>
    <mergeCell ref="A11:O11"/>
    <mergeCell ref="B14:G14"/>
    <mergeCell ref="H18:N18"/>
    <mergeCell ref="H19:N19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20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ignoredErrors>
    <ignoredError sqref="L7:L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0" zoomScaleNormal="80" workbookViewId="0">
      <selection activeCell="F26" sqref="F26"/>
    </sheetView>
  </sheetViews>
  <sheetFormatPr defaultColWidth="9.140625" defaultRowHeight="12.75" x14ac:dyDescent="0.2"/>
  <cols>
    <col min="1" max="1" width="6.42578125" style="1" customWidth="1"/>
    <col min="2" max="2" width="49.85546875" style="312" bestFit="1" customWidth="1"/>
    <col min="3" max="3" width="19.28515625" style="312" bestFit="1" customWidth="1"/>
    <col min="4" max="4" width="27.140625" style="312" bestFit="1" customWidth="1"/>
    <col min="5" max="5" width="5.7109375" style="1" customWidth="1"/>
    <col min="6" max="6" width="12.28515625" style="1" bestFit="1" customWidth="1"/>
    <col min="7" max="7" width="12.7109375" style="1" bestFit="1" customWidth="1"/>
    <col min="8" max="8" width="17" style="326" customWidth="1"/>
    <col min="9" max="9" width="16.85546875" style="326" customWidth="1"/>
    <col min="10" max="10" width="14.42578125" style="326" customWidth="1"/>
    <col min="11" max="11" width="17.85546875" style="326" customWidth="1"/>
    <col min="12" max="12" width="4.7109375" style="1" customWidth="1"/>
    <col min="13" max="13" width="13.85546875" style="326" customWidth="1"/>
    <col min="14" max="14" width="15" style="326" customWidth="1"/>
    <col min="15" max="15" width="18.5703125" style="326" customWidth="1"/>
    <col min="16" max="16" width="9.140625" style="1"/>
    <col min="17" max="17" width="11.7109375" style="1" bestFit="1" customWidth="1"/>
    <col min="18" max="16384" width="9.140625" style="1"/>
  </cols>
  <sheetData>
    <row r="1" spans="1:15" ht="63.75" customHeight="1" thickBot="1" x14ac:dyDescent="0.25">
      <c r="A1" s="313" t="s">
        <v>1</v>
      </c>
      <c r="B1" s="331"/>
      <c r="C1" s="331"/>
      <c r="D1" s="331"/>
      <c r="E1" s="332"/>
      <c r="F1" s="333"/>
      <c r="G1" s="333"/>
      <c r="H1" s="334"/>
      <c r="I1" s="334"/>
      <c r="J1" s="334"/>
      <c r="K1" s="334"/>
      <c r="L1" s="333"/>
      <c r="M1" s="334"/>
      <c r="N1" s="334"/>
      <c r="O1" s="335"/>
    </row>
    <row r="2" spans="1:15" s="13" customFormat="1" ht="24.75" customHeight="1" x14ac:dyDescent="0.2">
      <c r="A2" s="336" t="s">
        <v>68</v>
      </c>
      <c r="B2" s="337"/>
      <c r="C2" s="338"/>
      <c r="D2" s="243" t="s">
        <v>2</v>
      </c>
      <c r="E2" s="244"/>
      <c r="F2" s="245" t="s">
        <v>3</v>
      </c>
      <c r="G2" s="246" t="s">
        <v>4</v>
      </c>
      <c r="H2" s="267" t="s">
        <v>5</v>
      </c>
      <c r="I2" s="267" t="s">
        <v>6</v>
      </c>
      <c r="J2" s="242" t="s">
        <v>7</v>
      </c>
      <c r="K2" s="242"/>
      <c r="L2" s="242"/>
      <c r="M2" s="242"/>
      <c r="N2" s="242"/>
      <c r="O2" s="247"/>
    </row>
    <row r="3" spans="1:15" s="13" customFormat="1" ht="28.5" customHeight="1" x14ac:dyDescent="0.2">
      <c r="A3" s="248" t="s">
        <v>168</v>
      </c>
      <c r="B3" s="249"/>
      <c r="C3" s="250"/>
      <c r="D3" s="251" t="s">
        <v>165</v>
      </c>
      <c r="E3" s="252"/>
      <c r="F3" s="253" t="s">
        <v>141</v>
      </c>
      <c r="G3" s="254" t="s">
        <v>144</v>
      </c>
      <c r="H3" s="268">
        <v>18</v>
      </c>
      <c r="I3" s="269">
        <v>4.8</v>
      </c>
      <c r="J3" s="255" t="s">
        <v>8</v>
      </c>
      <c r="K3" s="255"/>
      <c r="L3" s="255"/>
      <c r="M3" s="255"/>
      <c r="N3" s="255"/>
      <c r="O3" s="256"/>
    </row>
    <row r="4" spans="1:15" s="340" customFormat="1" x14ac:dyDescent="0.2">
      <c r="A4" s="257" t="s">
        <v>9</v>
      </c>
      <c r="B4" s="292" t="s">
        <v>10</v>
      </c>
      <c r="C4" s="292" t="s">
        <v>11</v>
      </c>
      <c r="D4" s="292" t="s">
        <v>12</v>
      </c>
      <c r="E4" s="259" t="s">
        <v>13</v>
      </c>
      <c r="F4" s="259" t="s">
        <v>14</v>
      </c>
      <c r="G4" s="259" t="s">
        <v>15</v>
      </c>
      <c r="H4" s="270" t="s">
        <v>30</v>
      </c>
      <c r="I4" s="270" t="s">
        <v>16</v>
      </c>
      <c r="J4" s="270" t="s">
        <v>17</v>
      </c>
      <c r="K4" s="270" t="s">
        <v>18</v>
      </c>
      <c r="L4" s="260" t="s">
        <v>19</v>
      </c>
      <c r="M4" s="260"/>
      <c r="N4" s="260"/>
      <c r="O4" s="280" t="s">
        <v>20</v>
      </c>
    </row>
    <row r="5" spans="1:15" s="339" customFormat="1" ht="55.5" customHeight="1" thickBot="1" x14ac:dyDescent="0.25">
      <c r="A5" s="261"/>
      <c r="B5" s="293"/>
      <c r="C5" s="293"/>
      <c r="D5" s="293"/>
      <c r="E5" s="263"/>
      <c r="F5" s="263"/>
      <c r="G5" s="263"/>
      <c r="H5" s="271"/>
      <c r="I5" s="271"/>
      <c r="J5" s="271"/>
      <c r="K5" s="271"/>
      <c r="L5" s="264" t="s">
        <v>21</v>
      </c>
      <c r="M5" s="281" t="s">
        <v>31</v>
      </c>
      <c r="N5" s="281" t="s">
        <v>23</v>
      </c>
      <c r="O5" s="282"/>
    </row>
    <row r="6" spans="1:15" s="3" customFormat="1" ht="14.25" x14ac:dyDescent="0.2">
      <c r="A6" s="234">
        <v>1</v>
      </c>
      <c r="B6" s="357" t="s">
        <v>143</v>
      </c>
      <c r="C6" s="357" t="s">
        <v>0</v>
      </c>
      <c r="D6" s="357" t="s">
        <v>149</v>
      </c>
      <c r="E6" s="358">
        <v>2</v>
      </c>
      <c r="F6" s="359">
        <v>45323</v>
      </c>
      <c r="G6" s="360"/>
      <c r="H6" s="361">
        <v>630</v>
      </c>
      <c r="I6" s="361">
        <v>86.4</v>
      </c>
      <c r="J6" s="273"/>
      <c r="K6" s="273">
        <v>716.4</v>
      </c>
      <c r="L6" s="362"/>
      <c r="M6" s="273"/>
      <c r="N6" s="273"/>
      <c r="O6" s="283">
        <v>716.4</v>
      </c>
    </row>
    <row r="7" spans="1:15" s="3" customFormat="1" ht="14.25" x14ac:dyDescent="0.2">
      <c r="A7" s="314">
        <v>2</v>
      </c>
      <c r="B7" s="63" t="s">
        <v>75</v>
      </c>
      <c r="C7" s="63" t="s">
        <v>36</v>
      </c>
      <c r="D7" s="63" t="s">
        <v>76</v>
      </c>
      <c r="E7" s="363">
        <v>1</v>
      </c>
      <c r="F7" s="65">
        <v>45091</v>
      </c>
      <c r="G7" s="65">
        <v>45273</v>
      </c>
      <c r="H7" s="72">
        <v>630</v>
      </c>
      <c r="I7" s="72">
        <v>86.4</v>
      </c>
      <c r="J7" s="274"/>
      <c r="K7" s="274">
        <f>H7+I7+J7</f>
        <v>716.4</v>
      </c>
      <c r="L7" s="61"/>
      <c r="M7" s="274"/>
      <c r="N7" s="274"/>
      <c r="O7" s="327">
        <f>K7-M7-N7</f>
        <v>716.4</v>
      </c>
    </row>
    <row r="8" spans="1:15" s="3" customFormat="1" ht="15" x14ac:dyDescent="0.2">
      <c r="A8" s="62">
        <v>3</v>
      </c>
      <c r="B8" s="63" t="s">
        <v>110</v>
      </c>
      <c r="C8" s="63" t="s">
        <v>108</v>
      </c>
      <c r="D8" s="63" t="s">
        <v>109</v>
      </c>
      <c r="E8" s="363">
        <v>3</v>
      </c>
      <c r="F8" s="65">
        <v>45170</v>
      </c>
      <c r="G8" s="65">
        <v>45351</v>
      </c>
      <c r="H8" s="322">
        <v>315</v>
      </c>
      <c r="I8" s="323">
        <v>86.4</v>
      </c>
      <c r="J8" s="274">
        <v>315</v>
      </c>
      <c r="K8" s="275">
        <f t="shared" ref="K8" si="0">H8+I8+J8</f>
        <v>716.4</v>
      </c>
      <c r="L8" s="71"/>
      <c r="M8" s="274"/>
      <c r="N8" s="274">
        <v>48</v>
      </c>
      <c r="O8" s="284">
        <f t="shared" ref="O8" si="1">SUM(K8-M8-N8)</f>
        <v>668.4</v>
      </c>
    </row>
    <row r="9" spans="1:15" s="3" customFormat="1" ht="14.25" x14ac:dyDescent="0.2">
      <c r="A9" s="314">
        <v>4</v>
      </c>
      <c r="B9" s="63" t="s">
        <v>77</v>
      </c>
      <c r="C9" s="63" t="s">
        <v>0</v>
      </c>
      <c r="D9" s="63" t="s">
        <v>76</v>
      </c>
      <c r="E9" s="363">
        <v>1</v>
      </c>
      <c r="F9" s="65">
        <v>45091</v>
      </c>
      <c r="G9" s="65">
        <v>45273</v>
      </c>
      <c r="H9" s="72">
        <v>630</v>
      </c>
      <c r="I9" s="72">
        <v>86.4</v>
      </c>
      <c r="J9" s="274"/>
      <c r="K9" s="274">
        <f t="shared" ref="K9" si="2">H9+I9+J9</f>
        <v>716.4</v>
      </c>
      <c r="L9" s="61"/>
      <c r="M9" s="274"/>
      <c r="N9" s="274"/>
      <c r="O9" s="327">
        <f t="shared" ref="O9" si="3">K9-M9-N9</f>
        <v>716.4</v>
      </c>
    </row>
    <row r="10" spans="1:15" s="321" customFormat="1" x14ac:dyDescent="0.2">
      <c r="A10" s="317"/>
      <c r="B10" s="318"/>
      <c r="C10" s="318"/>
      <c r="D10" s="318"/>
      <c r="E10" s="319"/>
      <c r="F10" s="319"/>
      <c r="G10" s="319"/>
      <c r="H10" s="324"/>
      <c r="I10" s="320"/>
      <c r="J10" s="324"/>
      <c r="K10" s="324"/>
      <c r="L10" s="319"/>
      <c r="M10" s="324"/>
      <c r="N10" s="324"/>
      <c r="O10" s="328"/>
    </row>
    <row r="11" spans="1:15" s="2" customFormat="1" x14ac:dyDescent="0.2">
      <c r="A11" s="16"/>
      <c r="B11" s="85" t="s">
        <v>24</v>
      </c>
      <c r="C11" s="85"/>
      <c r="D11" s="85"/>
      <c r="E11" s="85"/>
      <c r="F11" s="85"/>
      <c r="G11" s="86"/>
      <c r="H11" s="26">
        <v>2205</v>
      </c>
      <c r="I11" s="26">
        <v>345.6</v>
      </c>
      <c r="J11" s="26">
        <v>315</v>
      </c>
      <c r="K11" s="26">
        <v>2865.6</v>
      </c>
      <c r="L11" s="4">
        <v>0</v>
      </c>
      <c r="M11" s="26"/>
      <c r="N11" s="26">
        <v>48</v>
      </c>
      <c r="O11" s="285">
        <f>SUM(K11-N11)</f>
        <v>2817.6</v>
      </c>
    </row>
    <row r="12" spans="1:15" s="2" customFormat="1" ht="13.5" thickBot="1" x14ac:dyDescent="0.25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15" s="339" customFormat="1" ht="55.5" customHeight="1" thickBot="1" x14ac:dyDescent="0.25">
      <c r="A13" s="349" t="s">
        <v>9</v>
      </c>
      <c r="B13" s="350" t="s">
        <v>10</v>
      </c>
      <c r="C13" s="350" t="s">
        <v>11</v>
      </c>
      <c r="D13" s="351" t="s">
        <v>12</v>
      </c>
      <c r="E13" s="352" t="s">
        <v>13</v>
      </c>
      <c r="F13" s="353" t="s">
        <v>25</v>
      </c>
      <c r="G13" s="353" t="s">
        <v>26</v>
      </c>
      <c r="H13" s="354" t="s">
        <v>27</v>
      </c>
      <c r="I13" s="354" t="s">
        <v>16</v>
      </c>
      <c r="J13" s="354" t="s">
        <v>28</v>
      </c>
      <c r="K13" s="354" t="s">
        <v>18</v>
      </c>
      <c r="L13" s="355" t="s">
        <v>21</v>
      </c>
      <c r="M13" s="354" t="s">
        <v>22</v>
      </c>
      <c r="N13" s="354" t="s">
        <v>23</v>
      </c>
      <c r="O13" s="356" t="s">
        <v>20</v>
      </c>
    </row>
    <row r="14" spans="1:15" s="2" customFormat="1" x14ac:dyDescent="0.2">
      <c r="A14" s="17"/>
      <c r="B14" s="341"/>
      <c r="C14" s="341"/>
      <c r="D14" s="341"/>
      <c r="E14" s="342"/>
      <c r="F14" s="343"/>
      <c r="G14" s="343"/>
      <c r="H14" s="344"/>
      <c r="I14" s="345"/>
      <c r="J14" s="345">
        <v>0</v>
      </c>
      <c r="K14" s="346"/>
      <c r="L14" s="347"/>
      <c r="M14" s="345"/>
      <c r="N14" s="345"/>
      <c r="O14" s="348"/>
    </row>
    <row r="15" spans="1:15" s="2" customFormat="1" x14ac:dyDescent="0.2">
      <c r="A15" s="18" t="s">
        <v>1</v>
      </c>
      <c r="B15" s="87"/>
      <c r="C15" s="87"/>
      <c r="D15" s="87"/>
      <c r="E15" s="87"/>
      <c r="F15" s="87"/>
      <c r="G15" s="88"/>
      <c r="H15" s="5">
        <v>0</v>
      </c>
      <c r="I15" s="5">
        <v>0</v>
      </c>
      <c r="J15" s="6"/>
      <c r="K15" s="7">
        <f>SUM(K14:K14)</f>
        <v>0</v>
      </c>
      <c r="L15" s="8"/>
      <c r="M15" s="7">
        <f>SUM(M14:M14)</f>
        <v>0</v>
      </c>
      <c r="N15" s="7">
        <f>SUM(N14:N14)</f>
        <v>0</v>
      </c>
      <c r="O15" s="286">
        <f>SUM(O14:O14)</f>
        <v>0</v>
      </c>
    </row>
    <row r="16" spans="1:15" s="2" customFormat="1" x14ac:dyDescent="0.2">
      <c r="A16" s="14"/>
      <c r="B16" s="316"/>
      <c r="C16" s="316"/>
      <c r="D16" s="316"/>
      <c r="E16" s="229"/>
      <c r="F16" s="229"/>
      <c r="G16" s="229"/>
      <c r="H16" s="277"/>
      <c r="I16" s="277"/>
      <c r="J16" s="277"/>
      <c r="K16" s="277"/>
      <c r="L16" s="229"/>
      <c r="M16" s="276"/>
      <c r="N16" s="276"/>
      <c r="O16" s="287"/>
    </row>
    <row r="17" spans="1:17" s="2" customFormat="1" x14ac:dyDescent="0.2">
      <c r="A17" s="19" t="s">
        <v>1</v>
      </c>
      <c r="B17" s="219" t="s">
        <v>29</v>
      </c>
      <c r="C17" s="219"/>
      <c r="D17" s="219"/>
      <c r="E17" s="10"/>
      <c r="F17" s="75"/>
      <c r="G17" s="76"/>
      <c r="H17" s="26">
        <v>2205</v>
      </c>
      <c r="I17" s="26">
        <v>345.6</v>
      </c>
      <c r="J17" s="26">
        <v>315</v>
      </c>
      <c r="K17" s="26">
        <v>2865.6</v>
      </c>
      <c r="L17" s="27"/>
      <c r="M17" s="26"/>
      <c r="N17" s="26">
        <v>48</v>
      </c>
      <c r="O17" s="285">
        <f>SUM(K17-N17)</f>
        <v>2817.6</v>
      </c>
    </row>
    <row r="18" spans="1:17" s="2" customFormat="1" x14ac:dyDescent="0.2">
      <c r="A18" s="20" t="s">
        <v>33</v>
      </c>
      <c r="B18" s="315"/>
      <c r="C18" s="315"/>
      <c r="D18" s="316"/>
      <c r="E18" s="229"/>
      <c r="F18" s="229"/>
      <c r="G18" s="229"/>
      <c r="H18" s="277"/>
      <c r="I18" s="277"/>
      <c r="J18" s="277"/>
      <c r="K18" s="277"/>
      <c r="L18" s="229"/>
      <c r="M18" s="277"/>
      <c r="N18" s="277"/>
      <c r="O18" s="287"/>
    </row>
    <row r="19" spans="1:17" s="13" customFormat="1" ht="15" x14ac:dyDescent="0.2">
      <c r="A19" s="14"/>
      <c r="B19" s="316"/>
      <c r="C19" s="316"/>
      <c r="D19" s="316"/>
      <c r="E19" s="229"/>
      <c r="F19" s="229"/>
      <c r="G19" s="229"/>
      <c r="H19" s="89" t="s">
        <v>44</v>
      </c>
      <c r="I19" s="90"/>
      <c r="J19" s="90"/>
      <c r="K19" s="90"/>
      <c r="L19" s="90"/>
      <c r="M19" s="90"/>
      <c r="N19" s="90"/>
      <c r="O19" s="288">
        <v>30</v>
      </c>
    </row>
    <row r="20" spans="1:17" s="13" customFormat="1" ht="15.75" thickBot="1" x14ac:dyDescent="0.25">
      <c r="A20" s="14"/>
      <c r="B20" s="316"/>
      <c r="C20" s="316"/>
      <c r="D20" s="316"/>
      <c r="E20" s="229"/>
      <c r="F20" s="229"/>
      <c r="G20" s="229"/>
      <c r="H20" s="93" t="s">
        <v>46</v>
      </c>
      <c r="I20" s="94"/>
      <c r="J20" s="94"/>
      <c r="K20" s="94"/>
      <c r="L20" s="94"/>
      <c r="M20" s="94"/>
      <c r="N20" s="94"/>
      <c r="O20" s="329">
        <v>120</v>
      </c>
    </row>
    <row r="21" spans="1:17" s="13" customFormat="1" ht="15.75" thickBot="1" x14ac:dyDescent="0.25">
      <c r="A21" s="22"/>
      <c r="B21" s="220"/>
      <c r="C21" s="220"/>
      <c r="D21" s="220"/>
      <c r="E21" s="23"/>
      <c r="F21" s="23"/>
      <c r="G21" s="23"/>
      <c r="H21" s="95" t="s">
        <v>47</v>
      </c>
      <c r="I21" s="96"/>
      <c r="J21" s="96"/>
      <c r="K21" s="96"/>
      <c r="L21" s="96"/>
      <c r="M21" s="96"/>
      <c r="N21" s="96"/>
      <c r="O21" s="330">
        <f>SUM(O17+O20)</f>
        <v>2937.6</v>
      </c>
      <c r="Q21" s="28"/>
    </row>
    <row r="22" spans="1:17" s="11" customFormat="1" x14ac:dyDescent="0.2">
      <c r="B22" s="221"/>
      <c r="C22" s="221"/>
      <c r="D22" s="221"/>
      <c r="H22" s="325"/>
      <c r="I22" s="325"/>
      <c r="J22" s="325"/>
      <c r="K22" s="325"/>
      <c r="M22" s="325"/>
      <c r="N22" s="325"/>
      <c r="O22" s="325"/>
    </row>
    <row r="23" spans="1:17" s="11" customFormat="1" x14ac:dyDescent="0.2">
      <c r="B23" s="221"/>
      <c r="C23" s="221"/>
      <c r="D23" s="221"/>
      <c r="H23" s="325"/>
      <c r="I23" s="325"/>
      <c r="J23" s="325"/>
      <c r="K23" s="325"/>
      <c r="M23" s="325"/>
      <c r="N23" s="325"/>
      <c r="O23" s="325"/>
    </row>
    <row r="24" spans="1:17" s="11" customFormat="1" x14ac:dyDescent="0.2">
      <c r="B24" s="221"/>
      <c r="C24" s="221"/>
      <c r="D24" s="221"/>
      <c r="H24" s="325"/>
      <c r="I24" s="325"/>
      <c r="J24" s="325"/>
      <c r="K24" s="325"/>
      <c r="M24" s="325"/>
      <c r="N24" s="325"/>
      <c r="O24" s="325"/>
    </row>
    <row r="25" spans="1:17" s="11" customFormat="1" x14ac:dyDescent="0.2">
      <c r="B25" s="221"/>
      <c r="C25" s="221"/>
      <c r="D25" s="221"/>
      <c r="H25" s="325"/>
      <c r="I25" s="325"/>
      <c r="J25" s="325"/>
      <c r="K25" s="325"/>
      <c r="M25" s="325"/>
      <c r="N25" s="325"/>
      <c r="O25" s="325"/>
    </row>
    <row r="26" spans="1:17" s="11" customFormat="1" x14ac:dyDescent="0.2">
      <c r="B26" s="221"/>
      <c r="C26" s="221"/>
      <c r="D26" s="221"/>
      <c r="H26" s="325"/>
      <c r="I26" s="325"/>
      <c r="J26" s="325"/>
      <c r="K26" s="325"/>
      <c r="M26" s="325"/>
      <c r="N26" s="325"/>
      <c r="O26" s="325"/>
    </row>
    <row r="27" spans="1:17" s="11" customFormat="1" x14ac:dyDescent="0.2">
      <c r="B27" s="221"/>
      <c r="C27" s="221"/>
      <c r="D27" s="221"/>
      <c r="H27" s="325"/>
      <c r="I27" s="325"/>
      <c r="J27" s="325"/>
      <c r="K27" s="325"/>
      <c r="M27" s="325"/>
      <c r="N27" s="325"/>
      <c r="O27" s="325"/>
    </row>
    <row r="28" spans="1:17" s="11" customFormat="1" x14ac:dyDescent="0.2">
      <c r="B28" s="221"/>
      <c r="C28" s="221"/>
      <c r="D28" s="221"/>
      <c r="H28" s="325"/>
      <c r="I28" s="325"/>
      <c r="J28" s="325"/>
      <c r="K28" s="325"/>
      <c r="M28" s="325"/>
      <c r="N28" s="325"/>
      <c r="O28" s="325"/>
    </row>
    <row r="29" spans="1:17" s="11" customFormat="1" x14ac:dyDescent="0.2">
      <c r="B29" s="221"/>
      <c r="C29" s="221"/>
      <c r="D29" s="221"/>
      <c r="H29" s="325"/>
      <c r="I29" s="325"/>
      <c r="J29" s="325"/>
      <c r="K29" s="325"/>
      <c r="M29" s="325"/>
      <c r="N29" s="325"/>
      <c r="O29" s="325"/>
    </row>
    <row r="30" spans="1:17" s="11" customFormat="1" x14ac:dyDescent="0.2">
      <c r="B30" s="221"/>
      <c r="C30" s="221"/>
      <c r="D30" s="221"/>
      <c r="H30" s="325"/>
      <c r="I30" s="325"/>
      <c r="J30" s="325"/>
      <c r="K30" s="325"/>
      <c r="M30" s="325"/>
      <c r="N30" s="325"/>
      <c r="O30" s="325"/>
    </row>
    <row r="31" spans="1:17" s="11" customFormat="1" x14ac:dyDescent="0.2">
      <c r="B31" s="221"/>
      <c r="C31" s="221"/>
      <c r="D31" s="221"/>
      <c r="H31" s="325"/>
      <c r="I31" s="325"/>
      <c r="J31" s="325"/>
      <c r="K31" s="325"/>
      <c r="M31" s="325"/>
      <c r="N31" s="325"/>
      <c r="O31" s="325"/>
    </row>
    <row r="32" spans="1:17" s="11" customFormat="1" x14ac:dyDescent="0.2">
      <c r="B32" s="221"/>
      <c r="C32" s="221"/>
      <c r="D32" s="221"/>
      <c r="H32" s="325"/>
      <c r="I32" s="325"/>
      <c r="J32" s="325"/>
      <c r="K32" s="325"/>
      <c r="M32" s="325"/>
      <c r="N32" s="325"/>
      <c r="O32" s="325"/>
    </row>
    <row r="33" spans="2:15" s="11" customFormat="1" x14ac:dyDescent="0.2">
      <c r="B33" s="221"/>
      <c r="C33" s="221"/>
      <c r="D33" s="221"/>
      <c r="H33" s="325"/>
      <c r="I33" s="325"/>
      <c r="J33" s="325"/>
      <c r="K33" s="325"/>
      <c r="M33" s="325"/>
      <c r="N33" s="325"/>
      <c r="O33" s="325"/>
    </row>
    <row r="34" spans="2:15" s="11" customFormat="1" x14ac:dyDescent="0.2">
      <c r="B34" s="221"/>
      <c r="C34" s="221"/>
      <c r="D34" s="221"/>
      <c r="H34" s="325"/>
      <c r="I34" s="325"/>
      <c r="J34" s="325"/>
      <c r="K34" s="325"/>
      <c r="M34" s="325"/>
      <c r="N34" s="325"/>
      <c r="O34" s="325"/>
    </row>
    <row r="35" spans="2:15" s="11" customFormat="1" x14ac:dyDescent="0.2">
      <c r="B35" s="221"/>
      <c r="C35" s="221"/>
      <c r="D35" s="221"/>
      <c r="H35" s="325"/>
      <c r="I35" s="325"/>
      <c r="J35" s="325"/>
      <c r="K35" s="325"/>
      <c r="M35" s="325"/>
      <c r="N35" s="325"/>
      <c r="O35" s="325"/>
    </row>
    <row r="36" spans="2:15" s="11" customFormat="1" x14ac:dyDescent="0.2">
      <c r="B36" s="221"/>
      <c r="C36" s="221"/>
      <c r="D36" s="221"/>
      <c r="H36" s="325"/>
      <c r="I36" s="325"/>
      <c r="J36" s="325"/>
      <c r="K36" s="325"/>
      <c r="M36" s="325"/>
      <c r="N36" s="325"/>
      <c r="O36" s="325"/>
    </row>
    <row r="37" spans="2:15" s="11" customFormat="1" x14ac:dyDescent="0.2">
      <c r="B37" s="221"/>
      <c r="C37" s="221"/>
      <c r="D37" s="221"/>
      <c r="H37" s="325"/>
      <c r="I37" s="325"/>
      <c r="J37" s="325"/>
      <c r="K37" s="325"/>
      <c r="M37" s="325"/>
      <c r="N37" s="325"/>
      <c r="O37" s="325"/>
    </row>
    <row r="38" spans="2:15" s="11" customFormat="1" x14ac:dyDescent="0.2">
      <c r="B38" s="221"/>
      <c r="C38" s="221"/>
      <c r="D38" s="221"/>
      <c r="H38" s="325"/>
      <c r="I38" s="325"/>
      <c r="J38" s="325"/>
      <c r="K38" s="325"/>
      <c r="M38" s="325"/>
      <c r="N38" s="325"/>
      <c r="O38" s="325"/>
    </row>
    <row r="39" spans="2:15" s="11" customFormat="1" x14ac:dyDescent="0.2">
      <c r="B39" s="221"/>
      <c r="C39" s="221"/>
      <c r="D39" s="221"/>
      <c r="H39" s="325"/>
      <c r="I39" s="325"/>
      <c r="J39" s="325"/>
      <c r="K39" s="325"/>
      <c r="M39" s="325"/>
      <c r="N39" s="325"/>
      <c r="O39" s="325"/>
    </row>
    <row r="40" spans="2:15" s="11" customFormat="1" x14ac:dyDescent="0.2">
      <c r="B40" s="221"/>
      <c r="C40" s="221"/>
      <c r="D40" s="221"/>
      <c r="H40" s="325"/>
      <c r="I40" s="325"/>
      <c r="J40" s="325"/>
      <c r="K40" s="325"/>
      <c r="M40" s="325"/>
      <c r="N40" s="325"/>
      <c r="O40" s="325"/>
    </row>
    <row r="41" spans="2:15" s="11" customFormat="1" x14ac:dyDescent="0.2">
      <c r="B41" s="221"/>
      <c r="C41" s="221"/>
      <c r="D41" s="221"/>
      <c r="H41" s="325"/>
      <c r="I41" s="325"/>
      <c r="J41" s="325"/>
      <c r="K41" s="325"/>
      <c r="M41" s="325"/>
      <c r="N41" s="325"/>
      <c r="O41" s="325"/>
    </row>
    <row r="42" spans="2:15" s="11" customFormat="1" x14ac:dyDescent="0.2">
      <c r="B42" s="221"/>
      <c r="C42" s="221"/>
      <c r="D42" s="221"/>
      <c r="H42" s="325"/>
      <c r="I42" s="325"/>
      <c r="J42" s="325"/>
      <c r="K42" s="325"/>
      <c r="M42" s="325"/>
      <c r="N42" s="325"/>
      <c r="O42" s="325"/>
    </row>
    <row r="43" spans="2:15" s="11" customFormat="1" x14ac:dyDescent="0.2">
      <c r="B43" s="221"/>
      <c r="C43" s="221"/>
      <c r="D43" s="221"/>
      <c r="H43" s="325"/>
      <c r="I43" s="325"/>
      <c r="J43" s="325"/>
      <c r="K43" s="325"/>
      <c r="M43" s="325"/>
      <c r="N43" s="325"/>
      <c r="O43" s="325"/>
    </row>
    <row r="44" spans="2:15" s="2" customFormat="1" ht="18" x14ac:dyDescent="0.2">
      <c r="B44" s="221"/>
      <c r="C44" s="221"/>
      <c r="D44" s="221"/>
      <c r="H44" s="278"/>
      <c r="I44" s="278"/>
      <c r="J44" s="278"/>
      <c r="K44" s="278"/>
      <c r="L44" s="21"/>
      <c r="M44" s="278"/>
      <c r="N44" s="278"/>
      <c r="O44" s="291"/>
    </row>
  </sheetData>
  <mergeCells count="25">
    <mergeCell ref="H19:N19"/>
    <mergeCell ref="H4:H5"/>
    <mergeCell ref="I4:I5"/>
    <mergeCell ref="J4:J5"/>
    <mergeCell ref="K4:K5"/>
    <mergeCell ref="L4:N4"/>
    <mergeCell ref="H20:N20"/>
    <mergeCell ref="H21:N21"/>
    <mergeCell ref="O4:O5"/>
    <mergeCell ref="A4:A5"/>
    <mergeCell ref="B4:B5"/>
    <mergeCell ref="C4:C5"/>
    <mergeCell ref="D4:D5"/>
    <mergeCell ref="E4:E5"/>
    <mergeCell ref="F4:F5"/>
    <mergeCell ref="G4:G5"/>
    <mergeCell ref="B11:G11"/>
    <mergeCell ref="A12:O12"/>
    <mergeCell ref="B15:G15"/>
    <mergeCell ref="A2:C2"/>
    <mergeCell ref="D2:E2"/>
    <mergeCell ref="J2:O2"/>
    <mergeCell ref="A3:C3"/>
    <mergeCell ref="D3:E3"/>
    <mergeCell ref="J3:O3"/>
  </mergeCells>
  <phoneticPr fontId="20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ignoredErrors>
    <ignoredError sqref="O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Prog. Estágio</vt:lpstr>
      <vt:lpstr>IGD-M</vt:lpstr>
      <vt:lpstr>CRAS</vt:lpstr>
      <vt:lpstr>'Prog. Estágio'!Area_de_impressao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2024-02-26T18:51:39Z</cp:lastPrinted>
  <dcterms:created xsi:type="dcterms:W3CDTF">2017-01-27T13:47:29Z</dcterms:created>
  <dcterms:modified xsi:type="dcterms:W3CDTF">2024-03-12T20:22:57Z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